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01.02.2015" sheetId="1" r:id="rId1"/>
    <sheet name="01.03.2015" sheetId="2" r:id="rId2"/>
  </sheets>
  <definedNames/>
  <calcPr fullCalcOnLoad="1"/>
</workbook>
</file>

<file path=xl/sharedStrings.xml><?xml version="1.0" encoding="utf-8"?>
<sst xmlns="http://schemas.openxmlformats.org/spreadsheetml/2006/main" count="648" uniqueCount="163">
  <si>
    <t>ՀԱՇՎԵՏՎՈՒԹՅՈՒՆ</t>
  </si>
  <si>
    <r>
      <t xml:space="preserve"> ՀՀ  ԱՐՄԱՎԻՐԻ ՄԱՐԶԻ  ՀԱՄԱՅՆՔՆԵՐԻ   ԲՅՈՒՋԵՏԱՅԻՆ   ԵԿԱՄՈՒՏՆԵՐԻ   ՎԵՐԱԲԵՐՅԱԼ (աճողական)  2015թ. </t>
    </r>
    <r>
      <rPr>
        <b/>
        <sz val="11"/>
        <rFont val="GHEA Grapalat"/>
        <family val="3"/>
      </rPr>
      <t xml:space="preserve">փետրվարի   1-ի դրությամբ  </t>
    </r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</si>
  <si>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</si>
  <si>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</si>
  <si>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</si>
  <si>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</si>
  <si>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</si>
  <si>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</si>
  <si>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</si>
  <si>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>որից` Սեփական եկամուտներ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</si>
  <si>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</si>
  <si>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</si>
  <si>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</si>
  <si>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</si>
  <si>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</si>
  <si>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</si>
  <si>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</si>
  <si>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</si>
  <si>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</si>
  <si>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</si>
  <si>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</si>
  <si>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</si>
  <si>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</si>
  <si>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</si>
  <si>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>այդ թվում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</si>
  <si>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</si>
  <si>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</si>
  <si>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</si>
  <si>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</si>
  <si>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</si>
  <si>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</si>
  <si>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</si>
  <si>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</si>
  <si>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</si>
  <si>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</si>
  <si>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</si>
  <si>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</si>
  <si>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</si>
  <si>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</si>
  <si>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</si>
  <si>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</si>
  <si>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</si>
  <si>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</si>
  <si>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</si>
  <si>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</si>
  <si>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</si>
  <si>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</si>
  <si>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</si>
  <si>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</si>
  <si>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</si>
  <si>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</si>
  <si>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</si>
  <si>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</si>
  <si>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 Այլ եկամուտներ*</t>
  </si>
  <si>
    <t xml:space="preserve">ծրագիր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</si>
  <si>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</si>
  <si>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</si>
  <si>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</si>
  <si>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</si>
  <si>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</si>
  <si>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</si>
  <si>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 1ամիս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</si>
  <si>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</si>
  <si>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</si>
  <si>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</si>
  <si>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</si>
  <si>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</si>
  <si>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</si>
  <si>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</si>
  <si>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</si>
  <si>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</si>
  <si>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</si>
  <si>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</si>
  <si>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</si>
  <si>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</si>
  <si>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</si>
  <si>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</si>
  <si>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</si>
  <si>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</si>
  <si>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</si>
  <si>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</si>
  <si>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</si>
  <si>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</si>
  <si>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</si>
  <si>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</si>
  <si>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</si>
  <si>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</si>
  <si>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</si>
  <si>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</si>
  <si>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</si>
  <si>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</si>
  <si>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</si>
  <si>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</si>
  <si>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</si>
  <si>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</si>
  <si>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</si>
  <si>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</si>
  <si>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</si>
  <si>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</si>
  <si>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</si>
  <si>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</si>
  <si>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</si>
  <si>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</si>
  <si>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</si>
  <si>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</si>
  <si>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</si>
  <si>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</si>
  <si>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</si>
  <si>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</si>
  <si>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</si>
  <si>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</si>
  <si>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</si>
  <si>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</si>
  <si>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</si>
  <si>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</si>
  <si>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</si>
  <si>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</si>
  <si>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</si>
  <si>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</si>
  <si>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</si>
  <si>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</si>
  <si>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</si>
  <si>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</si>
  <si>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</si>
  <si>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</si>
  <si>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</si>
  <si>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</si>
  <si>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</si>
  <si>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</si>
  <si>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Այգեվան (Ձերժինսկի)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</si>
  <si>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</si>
  <si>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</si>
  <si>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</si>
  <si>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</si>
  <si>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</si>
  <si>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</si>
  <si>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</si>
  <si>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</si>
  <si>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</si>
  <si>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</si>
  <si>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</si>
  <si>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</si>
  <si>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</si>
  <si>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</si>
  <si>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</si>
  <si>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</si>
  <si>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</si>
  <si>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</si>
  <si>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</si>
  <si>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</si>
  <si>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</si>
  <si>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</si>
  <si>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</si>
  <si>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</si>
  <si>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</si>
  <si>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</si>
  <si>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</si>
  <si>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</si>
  <si>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</si>
  <si>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</si>
  <si>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  ÀÜ¸²ØºÜÀ</t>
  </si>
  <si>
    <r>
      <t xml:space="preserve"> ՀՀ  ԱՐՄԱՎԻՐԻ ՄԱՐԶԻ  ՀԱՄԱՅՆՔՆԵՐԻ   ԲՅՈՒՋԵՏԱՅԻՆ   ԵԿԱՄՈՒՏՆԵՐԻ   ՎԵՐԱԲԵՐՅԱԼ (աճողական)  2015թ.     </t>
    </r>
    <r>
      <rPr>
        <b/>
        <sz val="11"/>
        <rFont val="GHEA Grapalat"/>
        <family val="3"/>
      </rPr>
      <t xml:space="preserve">մարտի   1-ի դրությամբ  </t>
    </r>
  </si>
  <si>
    <t xml:space="preserve">ծրագիր   2ամիս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</si>
</sst>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172" fontId="6" fillId="33" borderId="16" xfId="0" applyNumberFormat="1" applyFont="1" applyFill="1" applyBorder="1" applyAlignment="1">
      <alignment horizontal="left" vertical="center" wrapText="1"/>
    </xf>
    <xf numFmtId="173" fontId="5" fillId="0" borderId="14" xfId="0" applyNumberFormat="1" applyFont="1" applyBorder="1" applyAlignment="1" applyProtection="1">
      <alignment horizontal="center" vertical="center" wrapText="1"/>
      <protection locked="0"/>
    </xf>
    <xf numFmtId="173" fontId="5" fillId="35" borderId="14" xfId="0" applyNumberFormat="1" applyFont="1" applyFill="1" applyBorder="1" applyAlignment="1">
      <alignment horizontal="center" vertical="center" wrapText="1"/>
    </xf>
    <xf numFmtId="173" fontId="5" fillId="37" borderId="14" xfId="0" applyNumberFormat="1" applyFont="1" applyFill="1" applyBorder="1" applyAlignment="1" applyProtection="1">
      <alignment horizontal="center" vertical="center" wrapText="1"/>
      <protection/>
    </xf>
    <xf numFmtId="173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173" fontId="5" fillId="39" borderId="14" xfId="0" applyNumberFormat="1" applyFont="1" applyFill="1" applyBorder="1" applyAlignment="1" applyProtection="1">
      <alignment horizontal="center" vertical="center" wrapText="1"/>
      <protection/>
    </xf>
    <xf numFmtId="173" fontId="5" fillId="40" borderId="14" xfId="0" applyNumberFormat="1" applyFont="1" applyFill="1" applyBorder="1" applyAlignment="1" applyProtection="1">
      <alignment horizontal="center" vertical="center" wrapText="1"/>
      <protection/>
    </xf>
    <xf numFmtId="173" fontId="5" fillId="40" borderId="14" xfId="0" applyNumberFormat="1" applyFont="1" applyFill="1" applyBorder="1" applyAlignment="1" applyProtection="1">
      <alignment horizontal="center" vertical="center" wrapText="1"/>
      <protection locked="0"/>
    </xf>
    <xf numFmtId="172" fontId="10" fillId="35" borderId="14" xfId="0" applyNumberFormat="1" applyFont="1" applyFill="1" applyBorder="1" applyAlignment="1">
      <alignment/>
    </xf>
    <xf numFmtId="173" fontId="10" fillId="0" borderId="14" xfId="0" applyNumberFormat="1" applyFont="1" applyBorder="1" applyAlignment="1">
      <alignment horizontal="center" vertical="center" wrapText="1"/>
    </xf>
    <xf numFmtId="173" fontId="10" fillId="35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39" borderId="14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Alignment="1" applyProtection="1">
      <alignment horizontal="center" vertical="center" wrapText="1"/>
      <protection locked="0"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 vertical="center" wrapText="1"/>
      <protection locked="0"/>
    </xf>
    <xf numFmtId="172" fontId="5" fillId="0" borderId="14" xfId="0" applyNumberFormat="1" applyFont="1" applyBorder="1" applyAlignment="1">
      <alignment/>
    </xf>
    <xf numFmtId="172" fontId="6" fillId="0" borderId="0" xfId="0" applyNumberFormat="1" applyFont="1" applyAlignment="1" applyProtection="1">
      <alignment horizontal="center" vertical="center" wrapText="1"/>
      <protection locked="0"/>
    </xf>
    <xf numFmtId="172" fontId="5" fillId="35" borderId="14" xfId="0" applyNumberFormat="1" applyFont="1" applyFill="1" applyBorder="1" applyAlignment="1">
      <alignment/>
    </xf>
    <xf numFmtId="173" fontId="6" fillId="37" borderId="14" xfId="0" applyNumberFormat="1" applyFont="1" applyFill="1" applyBorder="1" applyAlignment="1" applyProtection="1">
      <alignment horizontal="center" vertical="center" wrapText="1"/>
      <protection/>
    </xf>
    <xf numFmtId="173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173" fontId="6" fillId="40" borderId="14" xfId="0" applyNumberFormat="1" applyFont="1" applyFill="1" applyBorder="1" applyAlignment="1" applyProtection="1">
      <alignment horizontal="center" vertical="center" wrapText="1"/>
      <protection/>
    </xf>
    <xf numFmtId="173" fontId="6" fillId="40" borderId="14" xfId="0" applyNumberFormat="1" applyFont="1" applyFill="1" applyBorder="1" applyAlignment="1" applyProtection="1">
      <alignment horizontal="center" vertical="center" wrapText="1"/>
      <protection locked="0"/>
    </xf>
    <xf numFmtId="173" fontId="10" fillId="35" borderId="14" xfId="0" applyNumberFormat="1" applyFont="1" applyFill="1" applyBorder="1" applyAlignment="1">
      <alignment/>
    </xf>
    <xf numFmtId="173" fontId="11" fillId="0" borderId="14" xfId="0" applyNumberFormat="1" applyFont="1" applyBorder="1" applyAlignment="1">
      <alignment horizontal="center" vertical="center" wrapText="1"/>
    </xf>
    <xf numFmtId="173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73" fontId="6" fillId="0" borderId="14" xfId="0" applyNumberFormat="1" applyFont="1" applyBorder="1" applyAlignment="1" applyProtection="1">
      <alignment horizontal="center" vertical="center" wrapText="1"/>
      <protection locked="0"/>
    </xf>
    <xf numFmtId="172" fontId="5" fillId="35" borderId="14" xfId="0" applyNumberFormat="1" applyFont="1" applyFill="1" applyBorder="1" applyAlignment="1">
      <alignment/>
    </xf>
    <xf numFmtId="173" fontId="5" fillId="35" borderId="14" xfId="0" applyNumberFormat="1" applyFont="1" applyFill="1" applyBorder="1" applyAlignment="1">
      <alignment/>
    </xf>
    <xf numFmtId="173" fontId="6" fillId="35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/>
    </xf>
    <xf numFmtId="173" fontId="6" fillId="0" borderId="14" xfId="0" applyNumberFormat="1" applyFont="1" applyBorder="1" applyAlignment="1">
      <alignment horizontal="center" vertical="center" wrapText="1"/>
    </xf>
    <xf numFmtId="172" fontId="6" fillId="35" borderId="0" xfId="0" applyNumberFormat="1" applyFont="1" applyFill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173" fontId="11" fillId="35" borderId="14" xfId="0" applyNumberFormat="1" applyFont="1" applyFill="1" applyBorder="1" applyAlignment="1">
      <alignment horizontal="center" vertical="center" wrapText="1"/>
    </xf>
    <xf numFmtId="173" fontId="5" fillId="35" borderId="14" xfId="0" applyNumberFormat="1" applyFont="1" applyFill="1" applyBorder="1" applyAlignment="1" applyProtection="1">
      <alignment horizontal="center" vertical="center" wrapText="1"/>
      <protection/>
    </xf>
    <xf numFmtId="172" fontId="2" fillId="35" borderId="0" xfId="0" applyNumberFormat="1" applyFont="1" applyFill="1" applyAlignment="1" applyProtection="1">
      <alignment horizontal="center" vertical="center" wrapText="1"/>
      <protection locked="0"/>
    </xf>
    <xf numFmtId="172" fontId="2" fillId="0" borderId="14" xfId="0" applyNumberFormat="1" applyFont="1" applyBorder="1" applyAlignment="1" applyProtection="1">
      <alignment horizontal="center" vertical="center" wrapText="1"/>
      <protection/>
    </xf>
    <xf numFmtId="172" fontId="12" fillId="33" borderId="14" xfId="0" applyNumberFormat="1" applyFont="1" applyFill="1" applyBorder="1" applyAlignment="1" applyProtection="1">
      <alignment horizontal="left" vertical="center" wrapText="1"/>
      <protection locked="0"/>
    </xf>
    <xf numFmtId="173" fontId="4" fillId="0" borderId="14" xfId="0" applyNumberFormat="1" applyFont="1" applyBorder="1" applyAlignment="1" applyProtection="1">
      <alignment horizontal="center" vertical="center" wrapText="1"/>
      <protection/>
    </xf>
    <xf numFmtId="173" fontId="4" fillId="37" borderId="14" xfId="0" applyNumberFormat="1" applyFont="1" applyFill="1" applyBorder="1" applyAlignment="1" applyProtection="1">
      <alignment horizontal="center" vertical="center" wrapText="1"/>
      <protection/>
    </xf>
    <xf numFmtId="173" fontId="4" fillId="39" borderId="14" xfId="0" applyNumberFormat="1" applyFont="1" applyFill="1" applyBorder="1" applyAlignment="1" applyProtection="1">
      <alignment horizontal="center" vertical="center" wrapText="1"/>
      <protection/>
    </xf>
    <xf numFmtId="173" fontId="4" fillId="40" borderId="1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4" xfId="0" applyNumberFormat="1" applyFont="1" applyBorder="1" applyAlignment="1" applyProtection="1">
      <alignment horizontal="center" vertical="center" wrapText="1"/>
      <protection locked="0"/>
    </xf>
    <xf numFmtId="173" fontId="4" fillId="39" borderId="14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 locked="0"/>
    </xf>
    <xf numFmtId="173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textRotation="90" wrapText="1"/>
      <protection/>
    </xf>
    <xf numFmtId="0" fontId="3" fillId="0" borderId="17" xfId="0" applyFont="1" applyBorder="1" applyAlignment="1" applyProtection="1">
      <alignment horizontal="center" vertical="center" textRotation="90" wrapText="1"/>
      <protection/>
    </xf>
    <xf numFmtId="0" fontId="3" fillId="0" borderId="18" xfId="0" applyFont="1" applyBorder="1" applyAlignment="1" applyProtection="1">
      <alignment horizontal="center" vertical="center" textRotation="90" wrapText="1"/>
      <protection/>
    </xf>
    <xf numFmtId="4" fontId="7" fillId="37" borderId="19" xfId="0" applyNumberFormat="1" applyFont="1" applyFill="1" applyBorder="1" applyAlignment="1" applyProtection="1">
      <alignment horizontal="center" vertical="center" wrapText="1"/>
      <protection/>
    </xf>
    <xf numFmtId="4" fontId="7" fillId="37" borderId="13" xfId="0" applyNumberFormat="1" applyFont="1" applyFill="1" applyBorder="1" applyAlignment="1" applyProtection="1">
      <alignment horizontal="center" vertical="center" wrapText="1"/>
      <protection/>
    </xf>
    <xf numFmtId="4" fontId="7" fillId="37" borderId="11" xfId="0" applyNumberFormat="1" applyFont="1" applyFill="1" applyBorder="1" applyAlignment="1" applyProtection="1">
      <alignment horizontal="center" vertical="center" wrapText="1"/>
      <protection/>
    </xf>
    <xf numFmtId="4" fontId="7" fillId="37" borderId="20" xfId="0" applyNumberFormat="1" applyFont="1" applyFill="1" applyBorder="1" applyAlignment="1" applyProtection="1">
      <alignment horizontal="center" vertical="center" wrapText="1"/>
      <protection/>
    </xf>
    <xf numFmtId="4" fontId="7" fillId="37" borderId="0" xfId="0" applyNumberFormat="1" applyFont="1" applyFill="1" applyBorder="1" applyAlignment="1" applyProtection="1">
      <alignment horizontal="center" vertical="center" wrapText="1"/>
      <protection/>
    </xf>
    <xf numFmtId="4" fontId="7" fillId="37" borderId="21" xfId="0" applyNumberFormat="1" applyFont="1" applyFill="1" applyBorder="1" applyAlignment="1" applyProtection="1">
      <alignment horizontal="center" vertical="center" wrapText="1"/>
      <protection/>
    </xf>
    <xf numFmtId="4" fontId="7" fillId="37" borderId="22" xfId="0" applyNumberFormat="1" applyFont="1" applyFill="1" applyBorder="1" applyAlignment="1" applyProtection="1">
      <alignment horizontal="center" vertical="center" wrapText="1"/>
      <protection/>
    </xf>
    <xf numFmtId="4" fontId="7" fillId="37" borderId="10" xfId="0" applyNumberFormat="1" applyFont="1" applyFill="1" applyBorder="1" applyAlignment="1" applyProtection="1">
      <alignment horizontal="center" vertical="center" wrapText="1"/>
      <protection/>
    </xf>
    <xf numFmtId="4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21" xfId="0" applyNumberFormat="1" applyFont="1" applyFill="1" applyBorder="1" applyAlignment="1" applyProtection="1">
      <alignment horizontal="center" vertical="center" wrapText="1"/>
      <protection/>
    </xf>
    <xf numFmtId="0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8" borderId="19" xfId="0" applyNumberFormat="1" applyFont="1" applyFill="1" applyBorder="1" applyAlignment="1" applyProtection="1">
      <alignment horizontal="center" vertical="center" wrapText="1"/>
      <protection/>
    </xf>
    <xf numFmtId="0" fontId="7" fillId="38" borderId="13" xfId="0" applyNumberFormat="1" applyFont="1" applyFill="1" applyBorder="1" applyAlignment="1" applyProtection="1">
      <alignment horizontal="center" vertical="center" wrapText="1"/>
      <protection/>
    </xf>
    <xf numFmtId="0" fontId="7" fillId="38" borderId="20" xfId="0" applyNumberFormat="1" applyFont="1" applyFill="1" applyBorder="1" applyAlignment="1" applyProtection="1">
      <alignment horizontal="center" vertical="center" wrapText="1"/>
      <protection/>
    </xf>
    <xf numFmtId="0" fontId="7" fillId="38" borderId="0" xfId="0" applyNumberFormat="1" applyFont="1" applyFill="1" applyBorder="1" applyAlignment="1" applyProtection="1">
      <alignment horizontal="center" vertical="center" wrapText="1"/>
      <protection/>
    </xf>
    <xf numFmtId="0" fontId="7" fillId="38" borderId="22" xfId="0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3" xfId="0" applyNumberFormat="1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9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13" xfId="0" applyNumberFormat="1" applyFont="1" applyFill="1" applyBorder="1" applyAlignment="1" applyProtection="1">
      <alignment horizontal="center" vertical="center" wrapText="1"/>
      <protection/>
    </xf>
    <xf numFmtId="4" fontId="3" fillId="37" borderId="11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24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24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" fontId="3" fillId="35" borderId="22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6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24" xfId="0" applyNumberFormat="1" applyFont="1" applyFill="1" applyBorder="1" applyAlignment="1" applyProtection="1">
      <alignment horizontal="center" vertical="center" wrapText="1"/>
      <protection/>
    </xf>
    <xf numFmtId="4" fontId="3" fillId="41" borderId="15" xfId="0" applyNumberFormat="1" applyFont="1" applyFill="1" applyBorder="1" applyAlignment="1" applyProtection="1">
      <alignment horizontal="center" vertical="center" wrapText="1"/>
      <protection/>
    </xf>
    <xf numFmtId="4" fontId="3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4" fontId="3" fillId="41" borderId="19" xfId="0" applyNumberFormat="1" applyFont="1" applyFill="1" applyBorder="1" applyAlignment="1" applyProtection="1">
      <alignment horizontal="center" vertical="center" wrapText="1"/>
      <protection/>
    </xf>
    <xf numFmtId="4" fontId="3" fillId="41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 indent="1"/>
      <protection/>
    </xf>
    <xf numFmtId="0" fontId="3" fillId="0" borderId="24" xfId="0" applyFont="1" applyBorder="1" applyAlignment="1" applyProtection="1">
      <alignment horizontal="left" vertical="center" wrapText="1" inden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107"/>
  <sheetViews>
    <sheetView zoomScalePageLayoutView="0" workbookViewId="0" topLeftCell="A1">
      <selection activeCell="D4" sqref="D4:D8"/>
    </sheetView>
  </sheetViews>
  <sheetFormatPr defaultColWidth="9.140625" defaultRowHeight="15"/>
  <cols>
    <col min="1" max="1" width="4.28125" style="6" customWidth="1"/>
    <col min="2" max="2" width="18.28125" style="76" customWidth="1"/>
    <col min="3" max="3" width="12.28125" style="6" customWidth="1"/>
    <col min="4" max="4" width="11.28125" style="6" customWidth="1"/>
    <col min="5" max="5" width="16.28125" style="6" customWidth="1"/>
    <col min="6" max="6" width="15.00390625" style="6" customWidth="1"/>
    <col min="7" max="7" width="13.7109375" style="6" customWidth="1"/>
    <col min="8" max="8" width="10.5742187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5.8515625" style="6" customWidth="1"/>
    <col min="14" max="14" width="13.421875" style="6" customWidth="1"/>
    <col min="15" max="15" width="12.8515625" style="6" customWidth="1"/>
    <col min="16" max="16" width="8.7109375" style="6" customWidth="1"/>
    <col min="17" max="17" width="12.7109375" style="6" customWidth="1"/>
    <col min="18" max="18" width="12.57421875" style="6" customWidth="1"/>
    <col min="19" max="19" width="12.00390625" style="6" customWidth="1"/>
    <col min="20" max="20" width="9.8515625" style="6" customWidth="1"/>
    <col min="21" max="22" width="12.8515625" style="6" customWidth="1"/>
    <col min="23" max="23" width="11.421875" style="6" customWidth="1"/>
    <col min="24" max="24" width="8.140625" style="6" customWidth="1"/>
    <col min="25" max="25" width="14.57421875" style="6" customWidth="1"/>
    <col min="26" max="26" width="14.140625" style="6" customWidth="1"/>
    <col min="27" max="27" width="11.00390625" style="6" customWidth="1"/>
    <col min="28" max="28" width="7.7109375" style="6" customWidth="1"/>
    <col min="29" max="29" width="12.8515625" style="6" customWidth="1"/>
    <col min="30" max="30" width="11.57421875" style="6" customWidth="1"/>
    <col min="31" max="31" width="13.00390625" style="6" customWidth="1"/>
    <col min="32" max="32" width="10.421875" style="6" customWidth="1"/>
    <col min="33" max="33" width="10.8515625" style="6" customWidth="1"/>
    <col min="34" max="34" width="11.8515625" style="6" customWidth="1"/>
    <col min="35" max="35" width="11.7109375" style="6" customWidth="1"/>
    <col min="36" max="36" width="9.7109375" style="6" customWidth="1"/>
    <col min="37" max="37" width="11.421875" style="6" customWidth="1"/>
    <col min="38" max="38" width="10.7109375" style="6" customWidth="1"/>
    <col min="39" max="39" width="10.28125" style="6" customWidth="1"/>
    <col min="40" max="40" width="9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3.421875" style="6" customWidth="1"/>
    <col min="49" max="49" width="17.57421875" style="6" customWidth="1"/>
    <col min="50" max="50" width="11.57421875" style="6" customWidth="1"/>
    <col min="51" max="51" width="10.140625" style="6" customWidth="1"/>
    <col min="52" max="52" width="9.7109375" style="6" customWidth="1"/>
    <col min="53" max="53" width="10.57421875" style="6" customWidth="1"/>
    <col min="54" max="54" width="9.8515625" style="6" customWidth="1"/>
    <col min="55" max="55" width="9.28125" style="6" customWidth="1"/>
    <col min="56" max="56" width="9.7109375" style="6" customWidth="1"/>
    <col min="57" max="57" width="8.28125" style="6" customWidth="1"/>
    <col min="58" max="58" width="9.28125" style="6" customWidth="1"/>
    <col min="59" max="59" width="12.57421875" style="6" customWidth="1"/>
    <col min="60" max="60" width="13.140625" style="6" customWidth="1"/>
    <col min="61" max="61" width="10.57421875" style="6" customWidth="1"/>
    <col min="62" max="62" width="9.8515625" style="6" customWidth="1"/>
    <col min="63" max="63" width="12.7109375" style="6" customWidth="1"/>
    <col min="64" max="64" width="13.421875" style="6" customWidth="1"/>
    <col min="65" max="65" width="12.28125" style="6" customWidth="1"/>
    <col min="66" max="66" width="10.57421875" style="6" customWidth="1"/>
    <col min="67" max="67" width="12.71093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0.421875" style="6" customWidth="1"/>
    <col min="73" max="73" width="12.140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1.8515625" style="6" customWidth="1"/>
    <col min="80" max="80" width="12.28125" style="6" customWidth="1"/>
    <col min="81" max="81" width="12.00390625" style="6" customWidth="1"/>
    <col min="82" max="82" width="11.140625" style="6" customWidth="1"/>
    <col min="83" max="83" width="9.8515625" style="6" customWidth="1"/>
    <col min="84" max="84" width="12.8515625" style="6" customWidth="1"/>
    <col min="85" max="85" width="9.8515625" style="6" customWidth="1"/>
    <col min="86" max="86" width="13.140625" style="6" customWidth="1"/>
    <col min="87" max="87" width="12.8515625" style="6" customWidth="1"/>
    <col min="88" max="88" width="11.00390625" style="6" customWidth="1"/>
    <col min="89" max="89" width="12.8515625" style="6" customWidth="1"/>
    <col min="90" max="90" width="11.8515625" style="6" customWidth="1"/>
    <col min="91" max="91" width="10.00390625" style="6" customWidth="1"/>
    <col min="92" max="92" width="10.8515625" style="6" customWidth="1"/>
    <col min="93" max="93" width="12.00390625" style="6" customWidth="1"/>
    <col min="94" max="94" width="9.57421875" style="6" customWidth="1"/>
    <col min="95" max="95" width="10.140625" style="6" customWidth="1"/>
    <col min="96" max="96" width="10.8515625" style="6" customWidth="1"/>
    <col min="97" max="97" width="9.00390625" style="6" customWidth="1"/>
    <col min="98" max="98" width="10.421875" style="6" customWidth="1"/>
    <col min="99" max="100" width="9.8515625" style="6" customWidth="1"/>
    <col min="101" max="101" width="13.421875" style="6" customWidth="1"/>
    <col min="102" max="102" width="11.57421875" style="6" bestFit="1" customWidth="1"/>
    <col min="103" max="103" width="9.7109375" style="6" customWidth="1"/>
    <col min="104" max="104" width="11.140625" style="6" customWidth="1"/>
    <col min="105" max="105" width="10.421875" style="6" customWidth="1"/>
    <col min="106" max="106" width="9.28125" style="6" customWidth="1"/>
    <col min="107" max="107" width="15.7109375" style="6" customWidth="1"/>
    <col min="108" max="108" width="14.140625" style="6" customWidth="1"/>
    <col min="109" max="109" width="13.421875" style="6" customWidth="1"/>
    <col min="110" max="110" width="11.140625" style="6" customWidth="1"/>
    <col min="111" max="111" width="9.7109375" style="6" customWidth="1"/>
    <col min="112" max="112" width="9.28125" style="6" customWidth="1"/>
    <col min="113" max="113" width="10.140625" style="6" customWidth="1"/>
    <col min="114" max="114" width="10.28125" style="6" customWidth="1"/>
    <col min="115" max="115" width="9.8515625" style="6" customWidth="1"/>
    <col min="116" max="116" width="10.00390625" style="6" customWidth="1"/>
    <col min="117" max="117" width="10.7109375" style="6" customWidth="1"/>
    <col min="118" max="118" width="9.00390625" style="6" customWidth="1"/>
    <col min="119" max="119" width="10.00390625" style="6" customWidth="1"/>
    <col min="120" max="120" width="12.00390625" style="6" customWidth="1"/>
    <col min="121" max="121" width="8.28125" style="6" customWidth="1"/>
    <col min="122" max="122" width="10.7109375" style="6" customWidth="1"/>
    <col min="123" max="123" width="9.8515625" style="6" customWidth="1"/>
    <col min="124" max="124" width="9.28125" style="6" customWidth="1"/>
    <col min="125" max="125" width="11.421875" style="6" customWidth="1"/>
    <col min="126" max="126" width="12.00390625" style="6" customWidth="1"/>
    <col min="127" max="127" width="11.00390625" style="6" customWidth="1"/>
    <col min="128" max="128" width="10.8515625" style="6" customWidth="1"/>
    <col min="129" max="129" width="9.421875" style="6" customWidth="1"/>
    <col min="130" max="130" width="10.8515625" style="6" customWidth="1"/>
    <col min="131" max="131" width="11.140625" style="6" customWidth="1"/>
    <col min="132" max="132" width="12.28125" style="6" customWidth="1"/>
    <col min="133" max="133" width="10.8515625" style="6" customWidth="1"/>
    <col min="134" max="134" width="11.00390625" style="6" customWidth="1"/>
    <col min="135" max="136" width="9.140625" style="6" customWidth="1"/>
    <col min="137" max="137" width="13.140625" style="6" customWidth="1"/>
    <col min="138" max="138" width="12.7109375" style="6" customWidth="1"/>
    <col min="139" max="139" width="13.140625" style="6" customWidth="1"/>
    <col min="140" max="140" width="11.8515625" style="6" customWidth="1"/>
    <col min="141" max="141" width="12.421875" style="6" customWidth="1"/>
    <col min="142" max="16384" width="9.140625" style="6" customWidth="1"/>
  </cols>
  <sheetData>
    <row r="1" spans="1:131" ht="9.75" customHeight="1">
      <c r="A1" s="1"/>
      <c r="B1" s="2"/>
      <c r="C1" s="1"/>
      <c r="D1" s="1"/>
      <c r="E1" s="78"/>
      <c r="F1" s="78"/>
      <c r="G1" s="78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79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33" customHeight="1">
      <c r="B3" s="9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0"/>
      <c r="S3" s="11"/>
      <c r="U3" s="81"/>
      <c r="V3" s="81"/>
      <c r="W3" s="81"/>
      <c r="X3" s="12"/>
      <c r="AA3" s="13"/>
      <c r="AB3" s="14"/>
      <c r="AC3" s="14"/>
      <c r="AD3" s="14"/>
      <c r="AE3" s="13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134" s="17" customFormat="1" ht="18" customHeight="1">
      <c r="A4" s="82" t="s">
        <v>2</v>
      </c>
      <c r="B4" s="85" t="s">
        <v>3</v>
      </c>
      <c r="C4" s="86" t="s">
        <v>4</v>
      </c>
      <c r="D4" s="86" t="s">
        <v>5</v>
      </c>
      <c r="E4" s="89" t="s">
        <v>6</v>
      </c>
      <c r="F4" s="90"/>
      <c r="G4" s="90"/>
      <c r="H4" s="91"/>
      <c r="I4" s="98" t="s">
        <v>7</v>
      </c>
      <c r="J4" s="99"/>
      <c r="K4" s="104" t="s">
        <v>8</v>
      </c>
      <c r="L4" s="105"/>
      <c r="M4" s="98" t="s">
        <v>9</v>
      </c>
      <c r="N4" s="110"/>
      <c r="O4" s="110"/>
      <c r="P4" s="99"/>
      <c r="Q4" s="113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5"/>
      <c r="CZ4" s="15"/>
      <c r="DA4" s="15"/>
      <c r="DB4" s="116" t="s">
        <v>10</v>
      </c>
      <c r="DC4" s="117" t="s">
        <v>11</v>
      </c>
      <c r="DD4" s="118"/>
      <c r="DE4" s="119"/>
      <c r="DF4" s="126" t="s">
        <v>12</v>
      </c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6"/>
      <c r="DY4" s="16"/>
      <c r="DZ4" s="16"/>
      <c r="EA4" s="116" t="s">
        <v>13</v>
      </c>
      <c r="EB4" s="135" t="s">
        <v>14</v>
      </c>
      <c r="EC4" s="136"/>
      <c r="ED4" s="137"/>
    </row>
    <row r="5" spans="1:134" s="17" customFormat="1" ht="18" customHeight="1">
      <c r="A5" s="83"/>
      <c r="B5" s="85"/>
      <c r="C5" s="87"/>
      <c r="D5" s="87"/>
      <c r="E5" s="92"/>
      <c r="F5" s="93"/>
      <c r="G5" s="93"/>
      <c r="H5" s="94"/>
      <c r="I5" s="100"/>
      <c r="J5" s="101"/>
      <c r="K5" s="106"/>
      <c r="L5" s="107"/>
      <c r="M5" s="100"/>
      <c r="N5" s="111"/>
      <c r="O5" s="111"/>
      <c r="P5" s="101"/>
      <c r="Q5" s="144" t="s">
        <v>15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6"/>
      <c r="AR5" s="147" t="s">
        <v>16</v>
      </c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27" t="s">
        <v>17</v>
      </c>
      <c r="BE5" s="128"/>
      <c r="BF5" s="128"/>
      <c r="BG5" s="148" t="s">
        <v>18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50"/>
      <c r="BW5" s="151" t="s">
        <v>19</v>
      </c>
      <c r="BX5" s="152"/>
      <c r="BY5" s="152"/>
      <c r="BZ5" s="152"/>
      <c r="CA5" s="152"/>
      <c r="CB5" s="152"/>
      <c r="CC5" s="152"/>
      <c r="CD5" s="152"/>
      <c r="CE5" s="153"/>
      <c r="CF5" s="18"/>
      <c r="CG5" s="18"/>
      <c r="CH5" s="148" t="s">
        <v>20</v>
      </c>
      <c r="CI5" s="149"/>
      <c r="CJ5" s="149"/>
      <c r="CK5" s="149"/>
      <c r="CL5" s="149"/>
      <c r="CM5" s="149"/>
      <c r="CN5" s="149"/>
      <c r="CO5" s="149"/>
      <c r="CP5" s="149"/>
      <c r="CQ5" s="147" t="s">
        <v>21</v>
      </c>
      <c r="CR5" s="147"/>
      <c r="CS5" s="147"/>
      <c r="CT5" s="127" t="s">
        <v>22</v>
      </c>
      <c r="CU5" s="128"/>
      <c r="CV5" s="129"/>
      <c r="CW5" s="127" t="s">
        <v>23</v>
      </c>
      <c r="CX5" s="128"/>
      <c r="CY5" s="129"/>
      <c r="CZ5" s="127" t="s">
        <v>24</v>
      </c>
      <c r="DA5" s="129"/>
      <c r="DB5" s="116"/>
      <c r="DC5" s="120"/>
      <c r="DD5" s="121"/>
      <c r="DE5" s="122"/>
      <c r="DF5" s="133"/>
      <c r="DG5" s="133"/>
      <c r="DH5" s="134"/>
      <c r="DI5" s="134"/>
      <c r="DJ5" s="134"/>
      <c r="DK5" s="134"/>
      <c r="DL5" s="127" t="s">
        <v>25</v>
      </c>
      <c r="DM5" s="128"/>
      <c r="DN5" s="129"/>
      <c r="DO5" s="154"/>
      <c r="DP5" s="155"/>
      <c r="DQ5" s="155"/>
      <c r="DR5" s="155"/>
      <c r="DS5" s="155"/>
      <c r="DT5" s="155"/>
      <c r="DU5" s="155"/>
      <c r="DV5" s="155"/>
      <c r="DW5" s="155"/>
      <c r="DX5" s="20"/>
      <c r="DY5" s="20"/>
      <c r="DZ5" s="20"/>
      <c r="EA5" s="116"/>
      <c r="EB5" s="138"/>
      <c r="EC5" s="139"/>
      <c r="ED5" s="140"/>
    </row>
    <row r="6" spans="1:134" s="17" customFormat="1" ht="103.5" customHeight="1">
      <c r="A6" s="83"/>
      <c r="B6" s="85"/>
      <c r="C6" s="87"/>
      <c r="D6" s="87"/>
      <c r="E6" s="95"/>
      <c r="F6" s="96"/>
      <c r="G6" s="96"/>
      <c r="H6" s="97"/>
      <c r="I6" s="102"/>
      <c r="J6" s="103"/>
      <c r="K6" s="108"/>
      <c r="L6" s="109"/>
      <c r="M6" s="102"/>
      <c r="N6" s="112"/>
      <c r="O6" s="112"/>
      <c r="P6" s="103"/>
      <c r="Q6" s="156" t="s">
        <v>26</v>
      </c>
      <c r="R6" s="157"/>
      <c r="S6" s="157"/>
      <c r="T6" s="158"/>
      <c r="U6" s="159" t="s">
        <v>27</v>
      </c>
      <c r="V6" s="160"/>
      <c r="W6" s="160"/>
      <c r="X6" s="161"/>
      <c r="Y6" s="159" t="s">
        <v>28</v>
      </c>
      <c r="Z6" s="160"/>
      <c r="AA6" s="160"/>
      <c r="AB6" s="161"/>
      <c r="AC6" s="159" t="s">
        <v>29</v>
      </c>
      <c r="AD6" s="160"/>
      <c r="AE6" s="160"/>
      <c r="AF6" s="161"/>
      <c r="AG6" s="159" t="s">
        <v>30</v>
      </c>
      <c r="AH6" s="160"/>
      <c r="AI6" s="160"/>
      <c r="AJ6" s="161"/>
      <c r="AK6" s="159" t="s">
        <v>31</v>
      </c>
      <c r="AL6" s="160"/>
      <c r="AM6" s="160"/>
      <c r="AN6" s="161"/>
      <c r="AO6" s="162" t="s">
        <v>32</v>
      </c>
      <c r="AP6" s="162"/>
      <c r="AQ6" s="162"/>
      <c r="AR6" s="163" t="s">
        <v>33</v>
      </c>
      <c r="AS6" s="164"/>
      <c r="AT6" s="164"/>
      <c r="AU6" s="163" t="s">
        <v>34</v>
      </c>
      <c r="AV6" s="164"/>
      <c r="AW6" s="164"/>
      <c r="AX6" s="165" t="s">
        <v>35</v>
      </c>
      <c r="AY6" s="166"/>
      <c r="AZ6" s="166"/>
      <c r="BA6" s="167" t="s">
        <v>36</v>
      </c>
      <c r="BB6" s="168"/>
      <c r="BC6" s="168"/>
      <c r="BD6" s="130"/>
      <c r="BE6" s="131"/>
      <c r="BF6" s="131"/>
      <c r="BG6" s="169" t="s">
        <v>37</v>
      </c>
      <c r="BH6" s="170"/>
      <c r="BI6" s="170"/>
      <c r="BJ6" s="171"/>
      <c r="BK6" s="172" t="s">
        <v>38</v>
      </c>
      <c r="BL6" s="172"/>
      <c r="BM6" s="172"/>
      <c r="BN6" s="172" t="s">
        <v>39</v>
      </c>
      <c r="BO6" s="172"/>
      <c r="BP6" s="172"/>
      <c r="BQ6" s="172" t="s">
        <v>40</v>
      </c>
      <c r="BR6" s="172"/>
      <c r="BS6" s="172"/>
      <c r="BT6" s="172" t="s">
        <v>41</v>
      </c>
      <c r="BU6" s="172"/>
      <c r="BV6" s="172"/>
      <c r="BW6" s="172" t="s">
        <v>42</v>
      </c>
      <c r="BX6" s="172"/>
      <c r="BY6" s="172"/>
      <c r="BZ6" s="151" t="s">
        <v>43</v>
      </c>
      <c r="CA6" s="152"/>
      <c r="CB6" s="152"/>
      <c r="CC6" s="172" t="s">
        <v>44</v>
      </c>
      <c r="CD6" s="172"/>
      <c r="CE6" s="172"/>
      <c r="CF6" s="151" t="s">
        <v>24</v>
      </c>
      <c r="CG6" s="153"/>
      <c r="CH6" s="173" t="s">
        <v>45</v>
      </c>
      <c r="CI6" s="152"/>
      <c r="CJ6" s="152"/>
      <c r="CK6" s="172" t="s">
        <v>46</v>
      </c>
      <c r="CL6" s="172"/>
      <c r="CM6" s="172"/>
      <c r="CN6" s="151" t="s">
        <v>47</v>
      </c>
      <c r="CO6" s="152"/>
      <c r="CP6" s="152"/>
      <c r="CQ6" s="147"/>
      <c r="CR6" s="147"/>
      <c r="CS6" s="147"/>
      <c r="CT6" s="130"/>
      <c r="CU6" s="131"/>
      <c r="CV6" s="132"/>
      <c r="CW6" s="130"/>
      <c r="CX6" s="131"/>
      <c r="CY6" s="132"/>
      <c r="CZ6" s="130"/>
      <c r="DA6" s="132"/>
      <c r="DB6" s="116"/>
      <c r="DC6" s="123"/>
      <c r="DD6" s="124"/>
      <c r="DE6" s="125"/>
      <c r="DF6" s="127" t="s">
        <v>48</v>
      </c>
      <c r="DG6" s="128"/>
      <c r="DH6" s="129"/>
      <c r="DI6" s="127" t="s">
        <v>49</v>
      </c>
      <c r="DJ6" s="128"/>
      <c r="DK6" s="129"/>
      <c r="DL6" s="130"/>
      <c r="DM6" s="131"/>
      <c r="DN6" s="132"/>
      <c r="DO6" s="127" t="s">
        <v>50</v>
      </c>
      <c r="DP6" s="128"/>
      <c r="DQ6" s="129"/>
      <c r="DR6" s="127" t="s">
        <v>51</v>
      </c>
      <c r="DS6" s="128"/>
      <c r="DT6" s="129"/>
      <c r="DU6" s="174" t="s">
        <v>52</v>
      </c>
      <c r="DV6" s="175"/>
      <c r="DW6" s="175"/>
      <c r="DX6" s="176" t="s">
        <v>53</v>
      </c>
      <c r="DY6" s="177"/>
      <c r="DZ6" s="178"/>
      <c r="EA6" s="116"/>
      <c r="EB6" s="141"/>
      <c r="EC6" s="142"/>
      <c r="ED6" s="143"/>
    </row>
    <row r="7" spans="1:134" s="17" customFormat="1" ht="25.5" customHeight="1">
      <c r="A7" s="83"/>
      <c r="B7" s="85"/>
      <c r="C7" s="87"/>
      <c r="D7" s="87"/>
      <c r="E7" s="179" t="s">
        <v>54</v>
      </c>
      <c r="F7" s="163" t="s">
        <v>55</v>
      </c>
      <c r="G7" s="164"/>
      <c r="H7" s="181"/>
      <c r="I7" s="182" t="s">
        <v>56</v>
      </c>
      <c r="J7" s="21"/>
      <c r="K7" s="184" t="s">
        <v>56</v>
      </c>
      <c r="L7" s="186" t="s">
        <v>57</v>
      </c>
      <c r="M7" s="179" t="s">
        <v>54</v>
      </c>
      <c r="N7" s="163" t="s">
        <v>55</v>
      </c>
      <c r="O7" s="164"/>
      <c r="P7" s="181"/>
      <c r="Q7" s="179" t="s">
        <v>54</v>
      </c>
      <c r="R7" s="163" t="s">
        <v>55</v>
      </c>
      <c r="S7" s="164"/>
      <c r="T7" s="181"/>
      <c r="U7" s="179" t="s">
        <v>54</v>
      </c>
      <c r="V7" s="163" t="s">
        <v>55</v>
      </c>
      <c r="W7" s="164"/>
      <c r="X7" s="181"/>
      <c r="Y7" s="179" t="s">
        <v>54</v>
      </c>
      <c r="Z7" s="163" t="s">
        <v>55</v>
      </c>
      <c r="AA7" s="164"/>
      <c r="AB7" s="181"/>
      <c r="AC7" s="179" t="s">
        <v>54</v>
      </c>
      <c r="AD7" s="163" t="s">
        <v>55</v>
      </c>
      <c r="AE7" s="164"/>
      <c r="AF7" s="181"/>
      <c r="AG7" s="179" t="s">
        <v>54</v>
      </c>
      <c r="AH7" s="163" t="s">
        <v>55</v>
      </c>
      <c r="AI7" s="164"/>
      <c r="AJ7" s="181"/>
      <c r="AK7" s="179" t="s">
        <v>54</v>
      </c>
      <c r="AL7" s="163" t="s">
        <v>55</v>
      </c>
      <c r="AM7" s="164"/>
      <c r="AN7" s="181"/>
      <c r="AO7" s="179" t="s">
        <v>54</v>
      </c>
      <c r="AP7" s="151" t="s">
        <v>55</v>
      </c>
      <c r="AQ7" s="153"/>
      <c r="AR7" s="179" t="s">
        <v>54</v>
      </c>
      <c r="AS7" s="151" t="s">
        <v>55</v>
      </c>
      <c r="AT7" s="153"/>
      <c r="AU7" s="179" t="s">
        <v>54</v>
      </c>
      <c r="AV7" s="151" t="s">
        <v>55</v>
      </c>
      <c r="AW7" s="153"/>
      <c r="AX7" s="179" t="s">
        <v>54</v>
      </c>
      <c r="AY7" s="163" t="s">
        <v>55</v>
      </c>
      <c r="AZ7" s="164"/>
      <c r="BA7" s="179" t="s">
        <v>54</v>
      </c>
      <c r="BB7" s="151" t="s">
        <v>55</v>
      </c>
      <c r="BC7" s="153"/>
      <c r="BD7" s="179" t="s">
        <v>54</v>
      </c>
      <c r="BE7" s="151" t="s">
        <v>55</v>
      </c>
      <c r="BF7" s="153"/>
      <c r="BG7" s="179" t="s">
        <v>54</v>
      </c>
      <c r="BH7" s="163" t="s">
        <v>55</v>
      </c>
      <c r="BI7" s="164"/>
      <c r="BJ7" s="181"/>
      <c r="BK7" s="179" t="s">
        <v>54</v>
      </c>
      <c r="BL7" s="188" t="s">
        <v>55</v>
      </c>
      <c r="BM7" s="189"/>
      <c r="BN7" s="179" t="s">
        <v>54</v>
      </c>
      <c r="BO7" s="188" t="s">
        <v>55</v>
      </c>
      <c r="BP7" s="189"/>
      <c r="BQ7" s="179" t="s">
        <v>54</v>
      </c>
      <c r="BR7" s="188" t="s">
        <v>55</v>
      </c>
      <c r="BS7" s="189"/>
      <c r="BT7" s="179" t="s">
        <v>54</v>
      </c>
      <c r="BU7" s="188" t="s">
        <v>55</v>
      </c>
      <c r="BV7" s="189"/>
      <c r="BW7" s="179" t="s">
        <v>54</v>
      </c>
      <c r="BX7" s="188" t="s">
        <v>55</v>
      </c>
      <c r="BY7" s="189"/>
      <c r="BZ7" s="179" t="s">
        <v>54</v>
      </c>
      <c r="CA7" s="188" t="s">
        <v>55</v>
      </c>
      <c r="CB7" s="189"/>
      <c r="CC7" s="179" t="s">
        <v>54</v>
      </c>
      <c r="CD7" s="188" t="s">
        <v>55</v>
      </c>
      <c r="CE7" s="189"/>
      <c r="CF7" s="22" t="s">
        <v>58</v>
      </c>
      <c r="CG7" s="22" t="s">
        <v>59</v>
      </c>
      <c r="CH7" s="179" t="s">
        <v>54</v>
      </c>
      <c r="CI7" s="188" t="s">
        <v>55</v>
      </c>
      <c r="CJ7" s="189"/>
      <c r="CK7" s="179" t="s">
        <v>54</v>
      </c>
      <c r="CL7" s="188" t="s">
        <v>55</v>
      </c>
      <c r="CM7" s="189"/>
      <c r="CN7" s="179" t="s">
        <v>54</v>
      </c>
      <c r="CO7" s="188" t="s">
        <v>55</v>
      </c>
      <c r="CP7" s="189"/>
      <c r="CQ7" s="179" t="s">
        <v>54</v>
      </c>
      <c r="CR7" s="188" t="s">
        <v>55</v>
      </c>
      <c r="CS7" s="189"/>
      <c r="CT7" s="179" t="s">
        <v>54</v>
      </c>
      <c r="CU7" s="188" t="s">
        <v>55</v>
      </c>
      <c r="CV7" s="189"/>
      <c r="CW7" s="179" t="s">
        <v>54</v>
      </c>
      <c r="CX7" s="188" t="s">
        <v>55</v>
      </c>
      <c r="CY7" s="189"/>
      <c r="CZ7" s="19" t="s">
        <v>58</v>
      </c>
      <c r="DA7" s="19" t="s">
        <v>59</v>
      </c>
      <c r="DB7" s="190" t="s">
        <v>60</v>
      </c>
      <c r="DC7" s="179" t="s">
        <v>54</v>
      </c>
      <c r="DD7" s="188" t="s">
        <v>55</v>
      </c>
      <c r="DE7" s="189"/>
      <c r="DF7" s="179" t="s">
        <v>54</v>
      </c>
      <c r="DG7" s="188" t="s">
        <v>55</v>
      </c>
      <c r="DH7" s="189"/>
      <c r="DI7" s="179" t="s">
        <v>54</v>
      </c>
      <c r="DJ7" s="188" t="s">
        <v>55</v>
      </c>
      <c r="DK7" s="189"/>
      <c r="DL7" s="179" t="s">
        <v>54</v>
      </c>
      <c r="DM7" s="188" t="s">
        <v>55</v>
      </c>
      <c r="DN7" s="189"/>
      <c r="DO7" s="179" t="s">
        <v>54</v>
      </c>
      <c r="DP7" s="188" t="s">
        <v>55</v>
      </c>
      <c r="DQ7" s="189"/>
      <c r="DR7" s="179" t="s">
        <v>54</v>
      </c>
      <c r="DS7" s="188" t="s">
        <v>55</v>
      </c>
      <c r="DT7" s="189"/>
      <c r="DU7" s="179" t="s">
        <v>54</v>
      </c>
      <c r="DV7" s="188" t="s">
        <v>55</v>
      </c>
      <c r="DW7" s="189"/>
      <c r="DX7" s="179" t="s">
        <v>54</v>
      </c>
      <c r="DY7" s="188" t="s">
        <v>55</v>
      </c>
      <c r="DZ7" s="189"/>
      <c r="EA7" s="116" t="s">
        <v>60</v>
      </c>
      <c r="EB7" s="179" t="s">
        <v>54</v>
      </c>
      <c r="EC7" s="188" t="s">
        <v>55</v>
      </c>
      <c r="ED7" s="189"/>
    </row>
    <row r="8" spans="1:134" s="17" customFormat="1" ht="26.25" customHeight="1">
      <c r="A8" s="84"/>
      <c r="B8" s="85"/>
      <c r="C8" s="88"/>
      <c r="D8" s="88"/>
      <c r="E8" s="180"/>
      <c r="F8" s="24" t="s">
        <v>61</v>
      </c>
      <c r="G8" s="25" t="s">
        <v>60</v>
      </c>
      <c r="H8" s="25" t="s">
        <v>62</v>
      </c>
      <c r="I8" s="183"/>
      <c r="J8" s="25" t="s">
        <v>57</v>
      </c>
      <c r="K8" s="185"/>
      <c r="L8" s="187"/>
      <c r="M8" s="180"/>
      <c r="N8" s="24" t="s">
        <v>61</v>
      </c>
      <c r="O8" s="25" t="s">
        <v>60</v>
      </c>
      <c r="P8" s="25" t="s">
        <v>62</v>
      </c>
      <c r="Q8" s="180"/>
      <c r="R8" s="24" t="s">
        <v>61</v>
      </c>
      <c r="S8" s="25" t="s">
        <v>60</v>
      </c>
      <c r="T8" s="25" t="s">
        <v>62</v>
      </c>
      <c r="U8" s="180"/>
      <c r="V8" s="24" t="s">
        <v>61</v>
      </c>
      <c r="W8" s="25" t="s">
        <v>60</v>
      </c>
      <c r="X8" s="25" t="s">
        <v>62</v>
      </c>
      <c r="Y8" s="180"/>
      <c r="Z8" s="24" t="s">
        <v>61</v>
      </c>
      <c r="AA8" s="25" t="s">
        <v>60</v>
      </c>
      <c r="AB8" s="25" t="s">
        <v>62</v>
      </c>
      <c r="AC8" s="180"/>
      <c r="AD8" s="24" t="s">
        <v>61</v>
      </c>
      <c r="AE8" s="25" t="s">
        <v>60</v>
      </c>
      <c r="AF8" s="25" t="s">
        <v>62</v>
      </c>
      <c r="AG8" s="180"/>
      <c r="AH8" s="24" t="s">
        <v>61</v>
      </c>
      <c r="AI8" s="25" t="s">
        <v>60</v>
      </c>
      <c r="AJ8" s="25" t="s">
        <v>62</v>
      </c>
      <c r="AK8" s="180"/>
      <c r="AL8" s="24" t="s">
        <v>61</v>
      </c>
      <c r="AM8" s="25" t="s">
        <v>60</v>
      </c>
      <c r="AN8" s="25" t="s">
        <v>62</v>
      </c>
      <c r="AO8" s="180"/>
      <c r="AP8" s="24" t="s">
        <v>61</v>
      </c>
      <c r="AQ8" s="25" t="s">
        <v>60</v>
      </c>
      <c r="AR8" s="180"/>
      <c r="AS8" s="24" t="s">
        <v>61</v>
      </c>
      <c r="AT8" s="25" t="s">
        <v>60</v>
      </c>
      <c r="AU8" s="180"/>
      <c r="AV8" s="24" t="s">
        <v>61</v>
      </c>
      <c r="AW8" s="25" t="s">
        <v>60</v>
      </c>
      <c r="AX8" s="180"/>
      <c r="AY8" s="24" t="s">
        <v>61</v>
      </c>
      <c r="AZ8" s="25" t="s">
        <v>60</v>
      </c>
      <c r="BA8" s="180"/>
      <c r="BB8" s="24" t="s">
        <v>61</v>
      </c>
      <c r="BC8" s="25" t="s">
        <v>60</v>
      </c>
      <c r="BD8" s="180"/>
      <c r="BE8" s="24" t="s">
        <v>61</v>
      </c>
      <c r="BF8" s="25" t="s">
        <v>60</v>
      </c>
      <c r="BG8" s="180"/>
      <c r="BH8" s="24" t="s">
        <v>61</v>
      </c>
      <c r="BI8" s="25" t="s">
        <v>60</v>
      </c>
      <c r="BJ8" s="25" t="s">
        <v>62</v>
      </c>
      <c r="BK8" s="180"/>
      <c r="BL8" s="24" t="s">
        <v>61</v>
      </c>
      <c r="BM8" s="25" t="s">
        <v>60</v>
      </c>
      <c r="BN8" s="180"/>
      <c r="BO8" s="24" t="s">
        <v>61</v>
      </c>
      <c r="BP8" s="25" t="s">
        <v>60</v>
      </c>
      <c r="BQ8" s="180"/>
      <c r="BR8" s="24" t="s">
        <v>61</v>
      </c>
      <c r="BS8" s="25" t="s">
        <v>60</v>
      </c>
      <c r="BT8" s="180"/>
      <c r="BU8" s="24" t="s">
        <v>61</v>
      </c>
      <c r="BV8" s="25" t="s">
        <v>60</v>
      </c>
      <c r="BW8" s="180"/>
      <c r="BX8" s="24" t="s">
        <v>61</v>
      </c>
      <c r="BY8" s="25" t="s">
        <v>60</v>
      </c>
      <c r="BZ8" s="180"/>
      <c r="CA8" s="24" t="s">
        <v>61</v>
      </c>
      <c r="CB8" s="25" t="s">
        <v>60</v>
      </c>
      <c r="CC8" s="180"/>
      <c r="CD8" s="24" t="s">
        <v>61</v>
      </c>
      <c r="CE8" s="25" t="s">
        <v>60</v>
      </c>
      <c r="CF8" s="23" t="s">
        <v>60</v>
      </c>
      <c r="CG8" s="23" t="s">
        <v>60</v>
      </c>
      <c r="CH8" s="180"/>
      <c r="CI8" s="24" t="s">
        <v>61</v>
      </c>
      <c r="CJ8" s="25" t="s">
        <v>60</v>
      </c>
      <c r="CK8" s="180"/>
      <c r="CL8" s="24" t="s">
        <v>61</v>
      </c>
      <c r="CM8" s="25" t="s">
        <v>60</v>
      </c>
      <c r="CN8" s="180"/>
      <c r="CO8" s="24" t="s">
        <v>61</v>
      </c>
      <c r="CP8" s="25" t="s">
        <v>60</v>
      </c>
      <c r="CQ8" s="180"/>
      <c r="CR8" s="24" t="s">
        <v>61</v>
      </c>
      <c r="CS8" s="25" t="s">
        <v>60</v>
      </c>
      <c r="CT8" s="180"/>
      <c r="CU8" s="24" t="s">
        <v>61</v>
      </c>
      <c r="CV8" s="25" t="s">
        <v>60</v>
      </c>
      <c r="CW8" s="180"/>
      <c r="CX8" s="24" t="s">
        <v>61</v>
      </c>
      <c r="CY8" s="25" t="s">
        <v>60</v>
      </c>
      <c r="CZ8" s="25" t="s">
        <v>60</v>
      </c>
      <c r="DA8" s="25" t="s">
        <v>60</v>
      </c>
      <c r="DB8" s="190"/>
      <c r="DC8" s="180"/>
      <c r="DD8" s="24" t="s">
        <v>61</v>
      </c>
      <c r="DE8" s="25" t="s">
        <v>60</v>
      </c>
      <c r="DF8" s="180"/>
      <c r="DG8" s="24" t="s">
        <v>61</v>
      </c>
      <c r="DH8" s="25" t="s">
        <v>60</v>
      </c>
      <c r="DI8" s="180"/>
      <c r="DJ8" s="24" t="s">
        <v>61</v>
      </c>
      <c r="DK8" s="25" t="s">
        <v>60</v>
      </c>
      <c r="DL8" s="180"/>
      <c r="DM8" s="24" t="s">
        <v>61</v>
      </c>
      <c r="DN8" s="25" t="s">
        <v>60</v>
      </c>
      <c r="DO8" s="180"/>
      <c r="DP8" s="24" t="s">
        <v>61</v>
      </c>
      <c r="DQ8" s="25" t="s">
        <v>60</v>
      </c>
      <c r="DR8" s="180"/>
      <c r="DS8" s="24" t="s">
        <v>61</v>
      </c>
      <c r="DT8" s="25" t="s">
        <v>60</v>
      </c>
      <c r="DU8" s="180"/>
      <c r="DV8" s="24" t="s">
        <v>61</v>
      </c>
      <c r="DW8" s="25" t="s">
        <v>60</v>
      </c>
      <c r="DX8" s="180"/>
      <c r="DY8" s="24" t="s">
        <v>61</v>
      </c>
      <c r="DZ8" s="25" t="s">
        <v>60</v>
      </c>
      <c r="EA8" s="116"/>
      <c r="EB8" s="180"/>
      <c r="EC8" s="24" t="s">
        <v>61</v>
      </c>
      <c r="ED8" s="25" t="s">
        <v>60</v>
      </c>
    </row>
    <row r="9" spans="1:134" s="28" customFormat="1" ht="15" customHeight="1">
      <c r="A9" s="26"/>
      <c r="B9" s="27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26">
        <v>52</v>
      </c>
      <c r="BB9" s="26">
        <v>53</v>
      </c>
      <c r="BC9" s="26">
        <v>54</v>
      </c>
      <c r="BD9" s="26">
        <v>55</v>
      </c>
      <c r="BE9" s="26">
        <v>56</v>
      </c>
      <c r="BF9" s="26">
        <v>57</v>
      </c>
      <c r="BG9" s="26">
        <v>58</v>
      </c>
      <c r="BH9" s="26">
        <v>59</v>
      </c>
      <c r="BI9" s="26">
        <v>60</v>
      </c>
      <c r="BJ9" s="26">
        <v>61</v>
      </c>
      <c r="BK9" s="26">
        <v>62</v>
      </c>
      <c r="BL9" s="26">
        <v>63</v>
      </c>
      <c r="BM9" s="26">
        <v>64</v>
      </c>
      <c r="BN9" s="26">
        <v>65</v>
      </c>
      <c r="BO9" s="26">
        <v>66</v>
      </c>
      <c r="BP9" s="26">
        <v>67</v>
      </c>
      <c r="BQ9" s="26">
        <v>68</v>
      </c>
      <c r="BR9" s="26">
        <v>69</v>
      </c>
      <c r="BS9" s="26">
        <v>70</v>
      </c>
      <c r="BT9" s="26">
        <v>71</v>
      </c>
      <c r="BU9" s="26">
        <v>72</v>
      </c>
      <c r="BV9" s="26">
        <v>73</v>
      </c>
      <c r="BW9" s="26">
        <v>74</v>
      </c>
      <c r="BX9" s="26">
        <v>75</v>
      </c>
      <c r="BY9" s="26">
        <v>76</v>
      </c>
      <c r="BZ9" s="26">
        <v>77</v>
      </c>
      <c r="CA9" s="26">
        <v>78</v>
      </c>
      <c r="CB9" s="26">
        <v>79</v>
      </c>
      <c r="CC9" s="26">
        <v>80</v>
      </c>
      <c r="CD9" s="26">
        <v>81</v>
      </c>
      <c r="CE9" s="26">
        <v>82</v>
      </c>
      <c r="CF9" s="26">
        <v>83</v>
      </c>
      <c r="CG9" s="26">
        <v>84</v>
      </c>
      <c r="CH9" s="26">
        <v>85</v>
      </c>
      <c r="CI9" s="26">
        <v>86</v>
      </c>
      <c r="CJ9" s="26">
        <v>87</v>
      </c>
      <c r="CK9" s="26">
        <v>88</v>
      </c>
      <c r="CL9" s="26">
        <v>89</v>
      </c>
      <c r="CM9" s="26">
        <v>90</v>
      </c>
      <c r="CN9" s="26">
        <v>91</v>
      </c>
      <c r="CO9" s="26">
        <v>92</v>
      </c>
      <c r="CP9" s="26">
        <v>93</v>
      </c>
      <c r="CQ9" s="26">
        <v>94</v>
      </c>
      <c r="CR9" s="26">
        <v>95</v>
      </c>
      <c r="CS9" s="26">
        <v>96</v>
      </c>
      <c r="CT9" s="26">
        <v>97</v>
      </c>
      <c r="CU9" s="26">
        <v>98</v>
      </c>
      <c r="CV9" s="26">
        <v>99</v>
      </c>
      <c r="CW9" s="26">
        <v>100</v>
      </c>
      <c r="CX9" s="26">
        <v>101</v>
      </c>
      <c r="CY9" s="26">
        <v>102</v>
      </c>
      <c r="CZ9" s="26">
        <v>103</v>
      </c>
      <c r="DA9" s="26">
        <v>104</v>
      </c>
      <c r="DB9" s="26">
        <v>105</v>
      </c>
      <c r="DC9" s="26">
        <v>106</v>
      </c>
      <c r="DD9" s="26">
        <v>107</v>
      </c>
      <c r="DE9" s="26">
        <v>108</v>
      </c>
      <c r="DF9" s="26">
        <v>109</v>
      </c>
      <c r="DG9" s="26">
        <v>110</v>
      </c>
      <c r="DH9" s="26">
        <v>111</v>
      </c>
      <c r="DI9" s="26">
        <v>112</v>
      </c>
      <c r="DJ9" s="26">
        <v>113</v>
      </c>
      <c r="DK9" s="26">
        <v>114</v>
      </c>
      <c r="DL9" s="26">
        <v>115</v>
      </c>
      <c r="DM9" s="26">
        <v>116</v>
      </c>
      <c r="DN9" s="26">
        <v>117</v>
      </c>
      <c r="DO9" s="26">
        <v>118</v>
      </c>
      <c r="DP9" s="26">
        <v>119</v>
      </c>
      <c r="DQ9" s="26">
        <v>120</v>
      </c>
      <c r="DR9" s="26">
        <v>121</v>
      </c>
      <c r="DS9" s="26">
        <v>122</v>
      </c>
      <c r="DT9" s="26">
        <v>123</v>
      </c>
      <c r="DU9" s="26">
        <v>124</v>
      </c>
      <c r="DV9" s="26">
        <v>125</v>
      </c>
      <c r="DW9" s="26">
        <v>126</v>
      </c>
      <c r="DX9" s="26">
        <v>127</v>
      </c>
      <c r="DY9" s="26">
        <v>128</v>
      </c>
      <c r="DZ9" s="26">
        <v>129</v>
      </c>
      <c r="EA9" s="26">
        <v>130</v>
      </c>
      <c r="EB9" s="26">
        <v>131</v>
      </c>
      <c r="EC9" s="26">
        <v>132</v>
      </c>
      <c r="ED9" s="26">
        <v>133</v>
      </c>
    </row>
    <row r="10" spans="1:134" s="45" customFormat="1" ht="23.25" customHeight="1">
      <c r="A10" s="29">
        <v>1</v>
      </c>
      <c r="B10" s="30" t="s">
        <v>63</v>
      </c>
      <c r="C10" s="31">
        <v>0</v>
      </c>
      <c r="D10" s="32">
        <v>0</v>
      </c>
      <c r="E10" s="33">
        <f aca="true" t="shared" si="0" ref="E10:G41">DC10+EB10-DU10</f>
        <v>1141496.3</v>
      </c>
      <c r="F10" s="33">
        <f t="shared" si="0"/>
        <v>92749.8</v>
      </c>
      <c r="G10" s="33">
        <f t="shared" si="0"/>
        <v>99532.05080000001</v>
      </c>
      <c r="H10" s="33">
        <f aca="true" t="shared" si="1" ref="H10:H73">G10*100/F10</f>
        <v>107.31241555237857</v>
      </c>
      <c r="I10" s="33">
        <f aca="true" t="shared" si="2" ref="I10:I73">K10-E10</f>
        <v>-179743</v>
      </c>
      <c r="J10" s="33">
        <f aca="true" t="shared" si="3" ref="J10:J73">L10-G10</f>
        <v>284859.392</v>
      </c>
      <c r="K10" s="34">
        <v>961753.3</v>
      </c>
      <c r="L10" s="34">
        <v>384391.4428</v>
      </c>
      <c r="M10" s="35">
        <f>U10+Y10+AC10+AG10+AK10+AO10+BD10+BK10+BN10+BQ10+BT10+BW10+CC10+CH10+CN10+CQ10+CW10</f>
        <v>484368.4</v>
      </c>
      <c r="N10" s="35">
        <f>V10+Z10+AD10+AH10+AL10+AP10+BE10+BL10+BO10+BR10+BU10+BX10+CD10+CI10+CO10+CR10+CX10</f>
        <v>37989.2</v>
      </c>
      <c r="O10" s="35">
        <f aca="true" t="shared" si="4" ref="O10:O52">W10+AA10+AE10+AI10+AM10+AQ10+BF10+BM10+BP10+BS10+BV10+BY10+CE10+CJ10+CP10+CS10+CY10</f>
        <v>51130.7508</v>
      </c>
      <c r="P10" s="35">
        <f aca="true" t="shared" si="5" ref="P10:P73">O10*100/N10</f>
        <v>134.59286007602162</v>
      </c>
      <c r="Q10" s="36">
        <f>U10+AC10</f>
        <v>214905.5</v>
      </c>
      <c r="R10" s="36">
        <f>V10+AD10</f>
        <v>17995.4</v>
      </c>
      <c r="S10" s="36">
        <f>W10+AE10</f>
        <v>26686.0325</v>
      </c>
      <c r="T10" s="37">
        <f aca="true" t="shared" si="6" ref="T10:T73">S10*100/R10</f>
        <v>148.2936333729731</v>
      </c>
      <c r="U10" s="38">
        <v>84128.5</v>
      </c>
      <c r="V10" s="39">
        <v>5430.7</v>
      </c>
      <c r="W10" s="31">
        <v>10104.5685</v>
      </c>
      <c r="X10" s="31">
        <f aca="true" t="shared" si="7" ref="X10:X73">W10*100/V10</f>
        <v>186.06383155026055</v>
      </c>
      <c r="Y10" s="38">
        <v>67507.3</v>
      </c>
      <c r="Z10" s="39">
        <v>5167.6</v>
      </c>
      <c r="AA10" s="31">
        <v>6133.591</v>
      </c>
      <c r="AB10" s="31">
        <f aca="true" t="shared" si="8" ref="AB10:AB73">AA10*100/Z10</f>
        <v>118.69322315968729</v>
      </c>
      <c r="AC10" s="38">
        <v>130777</v>
      </c>
      <c r="AD10" s="39">
        <v>12564.7</v>
      </c>
      <c r="AE10" s="31">
        <v>16581.464</v>
      </c>
      <c r="AF10" s="31">
        <f aca="true" t="shared" si="9" ref="AF10:AF73">AE10*100/AD10</f>
        <v>131.9686423074168</v>
      </c>
      <c r="AG10" s="38">
        <v>30128</v>
      </c>
      <c r="AH10" s="39">
        <v>2257.3</v>
      </c>
      <c r="AI10" s="31">
        <v>3660.115</v>
      </c>
      <c r="AJ10" s="31">
        <f aca="true" t="shared" si="10" ref="AJ10:AJ73">AI10*100/AH10</f>
        <v>162.14570504585123</v>
      </c>
      <c r="AK10" s="40">
        <v>25000</v>
      </c>
      <c r="AL10" s="32">
        <v>1500</v>
      </c>
      <c r="AM10" s="31">
        <v>1364.4</v>
      </c>
      <c r="AN10" s="31">
        <f aca="true" t="shared" si="11" ref="AN10:AN73">AM10*100/AL10</f>
        <v>90.96</v>
      </c>
      <c r="AO10" s="40">
        <v>0</v>
      </c>
      <c r="AP10" s="32"/>
      <c r="AQ10" s="31"/>
      <c r="AR10" s="31"/>
      <c r="AS10" s="31"/>
      <c r="AT10" s="31"/>
      <c r="AU10" s="31">
        <v>645767</v>
      </c>
      <c r="AV10" s="39">
        <v>53813.9</v>
      </c>
      <c r="AW10" s="31">
        <v>48401.3</v>
      </c>
      <c r="AX10" s="31">
        <v>4078.9</v>
      </c>
      <c r="AY10" s="41">
        <v>339.9</v>
      </c>
      <c r="AZ10" s="31"/>
      <c r="BA10" s="31"/>
      <c r="BB10" s="31"/>
      <c r="BC10" s="31"/>
      <c r="BD10" s="31"/>
      <c r="BE10" s="31"/>
      <c r="BF10" s="31"/>
      <c r="BG10" s="35">
        <f>BK10+BN10+BQ10+BT10</f>
        <v>23003.4</v>
      </c>
      <c r="BH10" s="35">
        <f>BL10+BO10+BR10+BU10</f>
        <v>1916.8999999999999</v>
      </c>
      <c r="BI10" s="35">
        <f>BM10+BP10+BS10+BV10</f>
        <v>2226.194</v>
      </c>
      <c r="BJ10" s="42">
        <f aca="true" t="shared" si="12" ref="BJ10:BJ73">BI10*100/BH10</f>
        <v>116.13511398612343</v>
      </c>
      <c r="BK10" s="31">
        <v>21871.4</v>
      </c>
      <c r="BL10" s="39">
        <v>1822.6</v>
      </c>
      <c r="BM10" s="31">
        <v>2226.194</v>
      </c>
      <c r="BN10" s="31"/>
      <c r="BO10" s="32"/>
      <c r="BP10" s="31">
        <v>0</v>
      </c>
      <c r="BQ10" s="31"/>
      <c r="BR10" s="41"/>
      <c r="BS10" s="31"/>
      <c r="BT10" s="38">
        <v>1132</v>
      </c>
      <c r="BU10" s="39">
        <v>94.3</v>
      </c>
      <c r="BV10" s="31">
        <v>0</v>
      </c>
      <c r="BW10" s="31"/>
      <c r="BX10" s="31"/>
      <c r="BY10" s="31"/>
      <c r="BZ10" s="31">
        <v>7282</v>
      </c>
      <c r="CA10" s="32">
        <v>606.8</v>
      </c>
      <c r="CB10" s="31"/>
      <c r="CC10" s="38"/>
      <c r="CD10" s="39"/>
      <c r="CE10" s="31">
        <v>0</v>
      </c>
      <c r="CF10" s="31"/>
      <c r="CG10" s="31"/>
      <c r="CH10" s="31">
        <v>106524.2</v>
      </c>
      <c r="CI10" s="39">
        <v>7710.3</v>
      </c>
      <c r="CJ10" s="43">
        <v>10537.4183</v>
      </c>
      <c r="CK10" s="31">
        <v>104424.2</v>
      </c>
      <c r="CL10" s="31">
        <v>7535.3</v>
      </c>
      <c r="CM10" s="31">
        <v>10457.4183</v>
      </c>
      <c r="CN10" s="31">
        <v>11000</v>
      </c>
      <c r="CO10" s="31">
        <v>916.7</v>
      </c>
      <c r="CP10" s="31"/>
      <c r="CQ10" s="31">
        <v>300</v>
      </c>
      <c r="CR10" s="31">
        <v>25</v>
      </c>
      <c r="CS10" s="31">
        <v>0</v>
      </c>
      <c r="CT10" s="31"/>
      <c r="CU10" s="31"/>
      <c r="CV10" s="31"/>
      <c r="CW10" s="31">
        <v>6000</v>
      </c>
      <c r="CX10" s="32">
        <v>500</v>
      </c>
      <c r="CY10" s="31">
        <v>523</v>
      </c>
      <c r="CZ10" s="31"/>
      <c r="DA10" s="31"/>
      <c r="DB10" s="31">
        <v>0</v>
      </c>
      <c r="DC10" s="33">
        <f>U10+Y10+AC10+AG10+AK10+AO10+AR10+AU10+AX10+BA10+BD10+BK10+BN10+BQ10+BT10+BW10+BZ10+CC10+CH10+CN10+CQ10+CT10+CW10</f>
        <v>1141496.3</v>
      </c>
      <c r="DD10" s="33">
        <f>V10+Z10+AD10+AH10+AL10+AP10+AS10+AV10+AY10+BB10+BE10+BL10+BO10+BR10+BU10+BX10+CA10+CD10+CI10+CO10+CR10+CU10+CX10</f>
        <v>92749.8</v>
      </c>
      <c r="DE10" s="33">
        <f aca="true" t="shared" si="13" ref="DE10:DE52">W10+AA10+AE10+AI10+AM10+AQ10+AT10+AW10+AZ10+BC10+BF10+BM10+BP10+BS10+BV10+BY10+CB10+CE10+CJ10+CP10+CS10+CV10+CY10+DB10</f>
        <v>99532.05080000001</v>
      </c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2"/>
      <c r="DW10" s="31">
        <v>0</v>
      </c>
      <c r="DX10" s="31"/>
      <c r="DY10" s="31"/>
      <c r="DZ10" s="31"/>
      <c r="EA10" s="31"/>
      <c r="EB10" s="44">
        <f>DF10+DI10+DL10+DO10+DR10+DU10+DX10</f>
        <v>0</v>
      </c>
      <c r="EC10" s="44">
        <f>DG10+DJ10+DM10+DP10+DS10+DV10+DY10</f>
        <v>0</v>
      </c>
      <c r="ED10" s="44">
        <f>DH10+DK10+DN10+DQ10+DT10+DW10+EA10+DZ10</f>
        <v>0</v>
      </c>
    </row>
    <row r="11" spans="1:134" s="45" customFormat="1" ht="23.25" customHeight="1">
      <c r="A11" s="29">
        <v>2</v>
      </c>
      <c r="B11" s="30" t="s">
        <v>64</v>
      </c>
      <c r="C11" s="31">
        <v>0</v>
      </c>
      <c r="D11" s="32">
        <v>0</v>
      </c>
      <c r="E11" s="33">
        <f t="shared" si="0"/>
        <v>66800</v>
      </c>
      <c r="F11" s="33">
        <f t="shared" si="0"/>
        <v>5599.2</v>
      </c>
      <c r="G11" s="33">
        <f t="shared" si="0"/>
        <v>5152.400000000001</v>
      </c>
      <c r="H11" s="33">
        <f t="shared" si="1"/>
        <v>92.02028861265896</v>
      </c>
      <c r="I11" s="33">
        <f t="shared" si="2"/>
        <v>-17000</v>
      </c>
      <c r="J11" s="33">
        <f t="shared" si="3"/>
        <v>14644.641</v>
      </c>
      <c r="K11" s="34">
        <v>49800</v>
      </c>
      <c r="L11" s="34">
        <v>19797.041</v>
      </c>
      <c r="M11" s="35">
        <f aca="true" t="shared" si="14" ref="M11:N52">U11+Y11+AC11+AG11+AK11+AO11+BD11+BK11+BN11+BQ11+BT11+BW11+CC11+CH11+CN11+CQ11+CW11</f>
        <v>10801.7</v>
      </c>
      <c r="N11" s="35">
        <f t="shared" si="14"/>
        <v>933</v>
      </c>
      <c r="O11" s="35">
        <f t="shared" si="4"/>
        <v>486.20000000000005</v>
      </c>
      <c r="P11" s="35">
        <f t="shared" si="5"/>
        <v>52.111468381564855</v>
      </c>
      <c r="Q11" s="36">
        <f aca="true" t="shared" si="15" ref="Q11:S52">U11+AC11</f>
        <v>4110</v>
      </c>
      <c r="R11" s="36">
        <f t="shared" si="15"/>
        <v>323</v>
      </c>
      <c r="S11" s="36">
        <f t="shared" si="15"/>
        <v>236.2</v>
      </c>
      <c r="T11" s="37">
        <f t="shared" si="6"/>
        <v>73.12693498452012</v>
      </c>
      <c r="U11" s="38">
        <v>110</v>
      </c>
      <c r="V11" s="39">
        <v>0</v>
      </c>
      <c r="W11" s="31">
        <v>1.16</v>
      </c>
      <c r="X11" s="31" t="e">
        <f t="shared" si="7"/>
        <v>#DIV/0!</v>
      </c>
      <c r="Y11" s="38">
        <v>4831.7</v>
      </c>
      <c r="Z11" s="39">
        <v>400</v>
      </c>
      <c r="AA11" s="31">
        <v>74.9</v>
      </c>
      <c r="AB11" s="31">
        <f t="shared" si="8"/>
        <v>18.725</v>
      </c>
      <c r="AC11" s="46">
        <v>4000</v>
      </c>
      <c r="AD11" s="39">
        <v>323</v>
      </c>
      <c r="AE11" s="31">
        <v>235.04</v>
      </c>
      <c r="AF11" s="31">
        <f t="shared" si="9"/>
        <v>72.76780185758514</v>
      </c>
      <c r="AG11" s="38">
        <v>60</v>
      </c>
      <c r="AH11" s="39">
        <v>0</v>
      </c>
      <c r="AI11" s="31">
        <v>0</v>
      </c>
      <c r="AJ11" s="31" t="e">
        <f t="shared" si="10"/>
        <v>#DIV/0!</v>
      </c>
      <c r="AK11" s="40">
        <v>0</v>
      </c>
      <c r="AL11" s="32"/>
      <c r="AM11" s="31">
        <v>0</v>
      </c>
      <c r="AN11" s="31" t="e">
        <f t="shared" si="11"/>
        <v>#DIV/0!</v>
      </c>
      <c r="AO11" s="40">
        <v>0</v>
      </c>
      <c r="AP11" s="32"/>
      <c r="AQ11" s="31"/>
      <c r="AR11" s="31"/>
      <c r="AS11" s="31"/>
      <c r="AT11" s="31"/>
      <c r="AU11" s="31">
        <v>55998.3</v>
      </c>
      <c r="AV11" s="39">
        <v>4666.2</v>
      </c>
      <c r="AW11" s="31">
        <v>4666.2</v>
      </c>
      <c r="AX11" s="31"/>
      <c r="AY11" s="41"/>
      <c r="AZ11" s="31"/>
      <c r="BA11" s="31"/>
      <c r="BB11" s="31"/>
      <c r="BC11" s="31"/>
      <c r="BD11" s="31"/>
      <c r="BE11" s="31"/>
      <c r="BF11" s="31"/>
      <c r="BG11" s="35">
        <f aca="true" t="shared" si="16" ref="BG11:BI52">BK11+BN11+BQ11+BT11</f>
        <v>1050</v>
      </c>
      <c r="BH11" s="35">
        <f t="shared" si="16"/>
        <v>10</v>
      </c>
      <c r="BI11" s="35">
        <f t="shared" si="16"/>
        <v>0</v>
      </c>
      <c r="BJ11" s="42">
        <f t="shared" si="12"/>
        <v>0</v>
      </c>
      <c r="BK11" s="31">
        <v>930</v>
      </c>
      <c r="BL11" s="39">
        <v>0</v>
      </c>
      <c r="BM11" s="31">
        <v>0</v>
      </c>
      <c r="BN11" s="31"/>
      <c r="BO11" s="32"/>
      <c r="BP11" s="31">
        <v>0</v>
      </c>
      <c r="BQ11" s="31"/>
      <c r="BR11" s="41"/>
      <c r="BS11" s="31"/>
      <c r="BT11" s="46">
        <v>120</v>
      </c>
      <c r="BU11" s="39">
        <v>10</v>
      </c>
      <c r="BV11" s="31">
        <v>0</v>
      </c>
      <c r="BW11" s="31"/>
      <c r="BX11" s="31"/>
      <c r="BY11" s="31"/>
      <c r="BZ11" s="31"/>
      <c r="CA11" s="32"/>
      <c r="CB11" s="31"/>
      <c r="CC11" s="46">
        <v>750</v>
      </c>
      <c r="CD11" s="39">
        <v>200</v>
      </c>
      <c r="CE11" s="31">
        <v>175.1</v>
      </c>
      <c r="CF11" s="31"/>
      <c r="CG11" s="31"/>
      <c r="CH11" s="31"/>
      <c r="CI11" s="39"/>
      <c r="CJ11" s="31">
        <v>0</v>
      </c>
      <c r="CK11" s="31"/>
      <c r="CL11" s="31"/>
      <c r="CM11" s="31">
        <v>0</v>
      </c>
      <c r="CN11" s="31"/>
      <c r="CO11" s="31"/>
      <c r="CP11" s="31"/>
      <c r="CQ11" s="31">
        <v>0</v>
      </c>
      <c r="CR11" s="31"/>
      <c r="CS11" s="31">
        <v>0</v>
      </c>
      <c r="CT11" s="31"/>
      <c r="CU11" s="31"/>
      <c r="CV11" s="31"/>
      <c r="CW11" s="31"/>
      <c r="CX11" s="32"/>
      <c r="CY11" s="31">
        <v>0</v>
      </c>
      <c r="CZ11" s="31"/>
      <c r="DA11" s="31"/>
      <c r="DB11" s="31">
        <v>0</v>
      </c>
      <c r="DC11" s="33">
        <f aca="true" t="shared" si="17" ref="DC11:DD50">U11+Y11+AC11+AG11+AK11+AO11+AR11+AU11+AX11+BA11+BD11+BK11+BN11+BQ11+BT11+BW11+BZ11+CC11+CH11+CN11+CQ11+CT11+CW11</f>
        <v>66800</v>
      </c>
      <c r="DD11" s="33">
        <f t="shared" si="17"/>
        <v>5599.2</v>
      </c>
      <c r="DE11" s="33">
        <f t="shared" si="13"/>
        <v>5152.400000000001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2"/>
      <c r="DW11" s="31">
        <v>0</v>
      </c>
      <c r="DX11" s="31"/>
      <c r="DY11" s="31"/>
      <c r="DZ11" s="31"/>
      <c r="EA11" s="31"/>
      <c r="EB11" s="44">
        <f aca="true" t="shared" si="18" ref="EB11:EC51">DF11+DI11+DL11+DO11+DR11+DU11+DX11</f>
        <v>0</v>
      </c>
      <c r="EC11" s="44">
        <f t="shared" si="18"/>
        <v>0</v>
      </c>
      <c r="ED11" s="44">
        <f aca="true" t="shared" si="19" ref="ED11:ED74">DH11+DK11+DN11+DQ11+DT11+DW11+EA11+DZ11</f>
        <v>0</v>
      </c>
    </row>
    <row r="12" spans="1:134" s="45" customFormat="1" ht="23.25" customHeight="1">
      <c r="A12" s="29">
        <v>3</v>
      </c>
      <c r="B12" s="30" t="s">
        <v>65</v>
      </c>
      <c r="C12" s="31">
        <v>0</v>
      </c>
      <c r="D12" s="32">
        <v>0</v>
      </c>
      <c r="E12" s="33">
        <f t="shared" si="0"/>
        <v>35421.9</v>
      </c>
      <c r="F12" s="33">
        <f t="shared" si="0"/>
        <v>2706.4</v>
      </c>
      <c r="G12" s="33">
        <f t="shared" si="0"/>
        <v>2965.302</v>
      </c>
      <c r="H12" s="33">
        <f t="shared" si="1"/>
        <v>109.56628731894769</v>
      </c>
      <c r="I12" s="33">
        <f t="shared" si="2"/>
        <v>-9025.600000000002</v>
      </c>
      <c r="J12" s="33">
        <f t="shared" si="3"/>
        <v>5119.455</v>
      </c>
      <c r="K12" s="34">
        <v>26396.3</v>
      </c>
      <c r="L12" s="34">
        <v>8084.757</v>
      </c>
      <c r="M12" s="35">
        <f t="shared" si="14"/>
        <v>9783.8</v>
      </c>
      <c r="N12" s="35">
        <f t="shared" si="14"/>
        <v>570</v>
      </c>
      <c r="O12" s="35">
        <f t="shared" si="4"/>
        <v>828.902</v>
      </c>
      <c r="P12" s="35">
        <f t="shared" si="5"/>
        <v>145.42140350877196</v>
      </c>
      <c r="Q12" s="36">
        <f t="shared" si="15"/>
        <v>4468</v>
      </c>
      <c r="R12" s="36">
        <f t="shared" si="15"/>
        <v>300</v>
      </c>
      <c r="S12" s="36">
        <f t="shared" si="15"/>
        <v>667.4739999999999</v>
      </c>
      <c r="T12" s="37">
        <f t="shared" si="6"/>
        <v>222.4913333333333</v>
      </c>
      <c r="U12" s="38">
        <v>1200</v>
      </c>
      <c r="V12" s="39">
        <v>100</v>
      </c>
      <c r="W12" s="31">
        <v>5.911</v>
      </c>
      <c r="X12" s="31">
        <f t="shared" si="7"/>
        <v>5.910999999999999</v>
      </c>
      <c r="Y12" s="46">
        <v>4500</v>
      </c>
      <c r="Z12" s="39">
        <v>200</v>
      </c>
      <c r="AA12" s="31">
        <v>41.928</v>
      </c>
      <c r="AB12" s="31">
        <f t="shared" si="8"/>
        <v>20.963999999999995</v>
      </c>
      <c r="AC12" s="46">
        <v>3268</v>
      </c>
      <c r="AD12" s="39">
        <v>200</v>
      </c>
      <c r="AE12" s="31">
        <v>661.563</v>
      </c>
      <c r="AF12" s="31">
        <f t="shared" si="9"/>
        <v>330.7815</v>
      </c>
      <c r="AG12" s="38">
        <v>195</v>
      </c>
      <c r="AH12" s="39">
        <v>70</v>
      </c>
      <c r="AI12" s="31">
        <v>77.5</v>
      </c>
      <c r="AJ12" s="31">
        <f t="shared" si="10"/>
        <v>110.71428571428571</v>
      </c>
      <c r="AK12" s="40">
        <v>0</v>
      </c>
      <c r="AL12" s="32"/>
      <c r="AM12" s="31">
        <v>0</v>
      </c>
      <c r="AN12" s="31" t="e">
        <f t="shared" si="11"/>
        <v>#DIV/0!</v>
      </c>
      <c r="AO12" s="40">
        <v>0</v>
      </c>
      <c r="AP12" s="32"/>
      <c r="AQ12" s="31"/>
      <c r="AR12" s="31"/>
      <c r="AS12" s="31"/>
      <c r="AT12" s="31"/>
      <c r="AU12" s="31">
        <v>25638.1</v>
      </c>
      <c r="AV12" s="39">
        <v>2136.4</v>
      </c>
      <c r="AW12" s="31">
        <v>2136.4</v>
      </c>
      <c r="AX12" s="31"/>
      <c r="AY12" s="41"/>
      <c r="AZ12" s="31"/>
      <c r="BA12" s="31"/>
      <c r="BB12" s="31"/>
      <c r="BC12" s="31"/>
      <c r="BD12" s="31"/>
      <c r="BE12" s="31"/>
      <c r="BF12" s="31"/>
      <c r="BG12" s="35">
        <f t="shared" si="16"/>
        <v>620.8</v>
      </c>
      <c r="BH12" s="35">
        <f t="shared" si="16"/>
        <v>0</v>
      </c>
      <c r="BI12" s="35">
        <f t="shared" si="16"/>
        <v>42</v>
      </c>
      <c r="BJ12" s="42" t="e">
        <f t="shared" si="12"/>
        <v>#DIV/0!</v>
      </c>
      <c r="BK12" s="31">
        <v>473.4</v>
      </c>
      <c r="BL12" s="39">
        <v>0</v>
      </c>
      <c r="BM12" s="31">
        <v>36</v>
      </c>
      <c r="BN12" s="31"/>
      <c r="BO12" s="32"/>
      <c r="BP12" s="31">
        <v>0</v>
      </c>
      <c r="BQ12" s="31"/>
      <c r="BR12" s="41"/>
      <c r="BS12" s="31"/>
      <c r="BT12" s="46">
        <v>147.4</v>
      </c>
      <c r="BU12" s="39">
        <v>0</v>
      </c>
      <c r="BV12" s="31">
        <v>6</v>
      </c>
      <c r="BW12" s="31"/>
      <c r="BX12" s="31"/>
      <c r="BY12" s="31"/>
      <c r="BZ12" s="31"/>
      <c r="CA12" s="32"/>
      <c r="CB12" s="31"/>
      <c r="CC12" s="46"/>
      <c r="CD12" s="39"/>
      <c r="CE12" s="31">
        <v>0</v>
      </c>
      <c r="CF12" s="31"/>
      <c r="CG12" s="31"/>
      <c r="CH12" s="31"/>
      <c r="CI12" s="39"/>
      <c r="CJ12" s="31">
        <v>0</v>
      </c>
      <c r="CK12" s="31"/>
      <c r="CL12" s="31"/>
      <c r="CM12" s="31">
        <v>0</v>
      </c>
      <c r="CN12" s="31"/>
      <c r="CO12" s="31"/>
      <c r="CP12" s="31"/>
      <c r="CQ12" s="31">
        <v>0</v>
      </c>
      <c r="CR12" s="31"/>
      <c r="CS12" s="31">
        <v>0</v>
      </c>
      <c r="CT12" s="31"/>
      <c r="CU12" s="31"/>
      <c r="CV12" s="31"/>
      <c r="CW12" s="31"/>
      <c r="CX12" s="32"/>
      <c r="CY12" s="31">
        <v>0</v>
      </c>
      <c r="CZ12" s="31"/>
      <c r="DA12" s="31"/>
      <c r="DB12" s="31">
        <v>0</v>
      </c>
      <c r="DC12" s="33">
        <f t="shared" si="17"/>
        <v>35421.9</v>
      </c>
      <c r="DD12" s="33">
        <f t="shared" si="17"/>
        <v>2706.4</v>
      </c>
      <c r="DE12" s="33">
        <f t="shared" si="13"/>
        <v>2965.302</v>
      </c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2"/>
      <c r="DW12" s="31">
        <v>0</v>
      </c>
      <c r="DX12" s="31"/>
      <c r="DY12" s="31"/>
      <c r="DZ12" s="31"/>
      <c r="EA12" s="31"/>
      <c r="EB12" s="44">
        <f t="shared" si="18"/>
        <v>0</v>
      </c>
      <c r="EC12" s="44">
        <f t="shared" si="18"/>
        <v>0</v>
      </c>
      <c r="ED12" s="44">
        <f t="shared" si="19"/>
        <v>0</v>
      </c>
    </row>
    <row r="13" spans="1:134" s="45" customFormat="1" ht="23.25" customHeight="1">
      <c r="A13" s="29">
        <v>4</v>
      </c>
      <c r="B13" s="30" t="s">
        <v>66</v>
      </c>
      <c r="C13" s="31">
        <v>0</v>
      </c>
      <c r="D13" s="32">
        <v>0</v>
      </c>
      <c r="E13" s="33">
        <f t="shared" si="0"/>
        <v>72715.7</v>
      </c>
      <c r="F13" s="33">
        <f t="shared" si="0"/>
        <v>5731</v>
      </c>
      <c r="G13" s="33">
        <f t="shared" si="0"/>
        <v>5201.332</v>
      </c>
      <c r="H13" s="33">
        <f t="shared" si="1"/>
        <v>90.75784330832316</v>
      </c>
      <c r="I13" s="33">
        <f t="shared" si="2"/>
        <v>-20904.399999999994</v>
      </c>
      <c r="J13" s="33">
        <f t="shared" si="3"/>
        <v>11915.848</v>
      </c>
      <c r="K13" s="34">
        <v>51811.3</v>
      </c>
      <c r="L13" s="34">
        <v>17117.18</v>
      </c>
      <c r="M13" s="35">
        <f t="shared" si="14"/>
        <v>17380</v>
      </c>
      <c r="N13" s="35">
        <f t="shared" si="14"/>
        <v>1120</v>
      </c>
      <c r="O13" s="35">
        <f t="shared" si="4"/>
        <v>590.332</v>
      </c>
      <c r="P13" s="35">
        <f t="shared" si="5"/>
        <v>52.708214285714284</v>
      </c>
      <c r="Q13" s="36">
        <f t="shared" si="15"/>
        <v>5550</v>
      </c>
      <c r="R13" s="36">
        <f t="shared" si="15"/>
        <v>320</v>
      </c>
      <c r="S13" s="36">
        <f t="shared" si="15"/>
        <v>440.53200000000004</v>
      </c>
      <c r="T13" s="37">
        <f t="shared" si="6"/>
        <v>137.66625000000002</v>
      </c>
      <c r="U13" s="38">
        <v>550</v>
      </c>
      <c r="V13" s="39">
        <v>20</v>
      </c>
      <c r="W13" s="31">
        <v>3.232</v>
      </c>
      <c r="X13" s="31">
        <f t="shared" si="7"/>
        <v>16.160000000000004</v>
      </c>
      <c r="Y13" s="46">
        <v>9500</v>
      </c>
      <c r="Z13" s="39">
        <v>700</v>
      </c>
      <c r="AA13" s="31">
        <v>149.8</v>
      </c>
      <c r="AB13" s="31">
        <f t="shared" si="8"/>
        <v>21.400000000000002</v>
      </c>
      <c r="AC13" s="46">
        <v>5000</v>
      </c>
      <c r="AD13" s="39">
        <v>300</v>
      </c>
      <c r="AE13" s="31">
        <v>437.3</v>
      </c>
      <c r="AF13" s="31">
        <f t="shared" si="9"/>
        <v>145.76666666666668</v>
      </c>
      <c r="AG13" s="38">
        <v>180</v>
      </c>
      <c r="AH13" s="39">
        <v>20</v>
      </c>
      <c r="AI13" s="31">
        <v>0</v>
      </c>
      <c r="AJ13" s="31">
        <f t="shared" si="10"/>
        <v>0</v>
      </c>
      <c r="AK13" s="40">
        <v>0</v>
      </c>
      <c r="AL13" s="32"/>
      <c r="AM13" s="31">
        <v>0</v>
      </c>
      <c r="AN13" s="31" t="e">
        <f t="shared" si="11"/>
        <v>#DIV/0!</v>
      </c>
      <c r="AO13" s="40">
        <v>0</v>
      </c>
      <c r="AP13" s="32"/>
      <c r="AQ13" s="31"/>
      <c r="AR13" s="31"/>
      <c r="AS13" s="31"/>
      <c r="AT13" s="31"/>
      <c r="AU13" s="31">
        <v>55335.7</v>
      </c>
      <c r="AV13" s="39">
        <v>4611</v>
      </c>
      <c r="AW13" s="31">
        <v>4611</v>
      </c>
      <c r="AX13" s="31"/>
      <c r="AY13" s="41"/>
      <c r="AZ13" s="31"/>
      <c r="BA13" s="31"/>
      <c r="BB13" s="31"/>
      <c r="BC13" s="31"/>
      <c r="BD13" s="31"/>
      <c r="BE13" s="31"/>
      <c r="BF13" s="31"/>
      <c r="BG13" s="35">
        <f t="shared" si="16"/>
        <v>2000</v>
      </c>
      <c r="BH13" s="35">
        <f t="shared" si="16"/>
        <v>80</v>
      </c>
      <c r="BI13" s="35">
        <f t="shared" si="16"/>
        <v>0</v>
      </c>
      <c r="BJ13" s="42">
        <f t="shared" si="12"/>
        <v>0</v>
      </c>
      <c r="BK13" s="31">
        <v>1990</v>
      </c>
      <c r="BL13" s="39">
        <v>80</v>
      </c>
      <c r="BM13" s="31">
        <v>0</v>
      </c>
      <c r="BN13" s="31"/>
      <c r="BO13" s="32"/>
      <c r="BP13" s="31">
        <v>0</v>
      </c>
      <c r="BQ13" s="31"/>
      <c r="BR13" s="41"/>
      <c r="BS13" s="31"/>
      <c r="BT13" s="46">
        <v>10</v>
      </c>
      <c r="BU13" s="39">
        <v>0</v>
      </c>
      <c r="BV13" s="31">
        <v>0</v>
      </c>
      <c r="BW13" s="31"/>
      <c r="BX13" s="31"/>
      <c r="BY13" s="31"/>
      <c r="BZ13" s="31"/>
      <c r="CA13" s="32"/>
      <c r="CB13" s="31"/>
      <c r="CC13" s="46"/>
      <c r="CD13" s="39"/>
      <c r="CE13" s="31">
        <v>0</v>
      </c>
      <c r="CF13" s="31"/>
      <c r="CG13" s="31"/>
      <c r="CH13" s="31">
        <v>50</v>
      </c>
      <c r="CI13" s="39">
        <v>0</v>
      </c>
      <c r="CJ13" s="31">
        <v>0</v>
      </c>
      <c r="CK13" s="31"/>
      <c r="CL13" s="31"/>
      <c r="CM13" s="31">
        <v>0</v>
      </c>
      <c r="CN13" s="31"/>
      <c r="CO13" s="31"/>
      <c r="CP13" s="31"/>
      <c r="CQ13" s="31">
        <v>100</v>
      </c>
      <c r="CR13" s="31">
        <v>0</v>
      </c>
      <c r="CS13" s="31">
        <v>0</v>
      </c>
      <c r="CT13" s="31"/>
      <c r="CU13" s="31"/>
      <c r="CV13" s="31"/>
      <c r="CW13" s="31"/>
      <c r="CX13" s="32"/>
      <c r="CY13" s="31">
        <v>0</v>
      </c>
      <c r="CZ13" s="31"/>
      <c r="DA13" s="31"/>
      <c r="DB13" s="31">
        <v>0</v>
      </c>
      <c r="DC13" s="33">
        <f t="shared" si="17"/>
        <v>72715.7</v>
      </c>
      <c r="DD13" s="33">
        <f t="shared" si="17"/>
        <v>5731</v>
      </c>
      <c r="DE13" s="33">
        <f t="shared" si="13"/>
        <v>5201.332</v>
      </c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2"/>
      <c r="DW13" s="31">
        <v>0</v>
      </c>
      <c r="DX13" s="31"/>
      <c r="DY13" s="31"/>
      <c r="DZ13" s="31"/>
      <c r="EA13" s="31"/>
      <c r="EB13" s="44">
        <f t="shared" si="18"/>
        <v>0</v>
      </c>
      <c r="EC13" s="44">
        <f t="shared" si="18"/>
        <v>0</v>
      </c>
      <c r="ED13" s="44">
        <f t="shared" si="19"/>
        <v>0</v>
      </c>
    </row>
    <row r="14" spans="1:134" s="45" customFormat="1" ht="23.25" customHeight="1">
      <c r="A14" s="29">
        <v>5</v>
      </c>
      <c r="B14" s="30" t="s">
        <v>67</v>
      </c>
      <c r="C14" s="31">
        <v>0</v>
      </c>
      <c r="D14" s="32">
        <v>0</v>
      </c>
      <c r="E14" s="33">
        <f t="shared" si="0"/>
        <v>34341.1</v>
      </c>
      <c r="F14" s="33">
        <f t="shared" si="0"/>
        <v>2397.9</v>
      </c>
      <c r="G14" s="33">
        <f t="shared" si="0"/>
        <v>2193.866</v>
      </c>
      <c r="H14" s="33">
        <f t="shared" si="1"/>
        <v>91.49113807915259</v>
      </c>
      <c r="I14" s="33">
        <f t="shared" si="2"/>
        <v>-7340.199999999997</v>
      </c>
      <c r="J14" s="33">
        <f t="shared" si="3"/>
        <v>6249.52</v>
      </c>
      <c r="K14" s="34">
        <v>27000.9</v>
      </c>
      <c r="L14" s="34">
        <v>8443.386</v>
      </c>
      <c r="M14" s="35">
        <f t="shared" si="14"/>
        <v>9115.999999999998</v>
      </c>
      <c r="N14" s="35">
        <f t="shared" si="14"/>
        <v>296</v>
      </c>
      <c r="O14" s="35">
        <f t="shared" si="4"/>
        <v>91.966</v>
      </c>
      <c r="P14" s="35">
        <f t="shared" si="5"/>
        <v>31.06959459459459</v>
      </c>
      <c r="Q14" s="36">
        <f t="shared" si="15"/>
        <v>1409.2</v>
      </c>
      <c r="R14" s="36">
        <f t="shared" si="15"/>
        <v>120</v>
      </c>
      <c r="S14" s="36">
        <f t="shared" si="15"/>
        <v>72.166</v>
      </c>
      <c r="T14" s="37">
        <f t="shared" si="6"/>
        <v>60.13833333333333</v>
      </c>
      <c r="U14" s="38">
        <v>133.4</v>
      </c>
      <c r="V14" s="39">
        <v>20</v>
      </c>
      <c r="W14" s="31">
        <v>0.086</v>
      </c>
      <c r="X14" s="31">
        <f t="shared" si="7"/>
        <v>0.43</v>
      </c>
      <c r="Y14" s="46">
        <v>7444</v>
      </c>
      <c r="Z14" s="39">
        <v>150</v>
      </c>
      <c r="AA14" s="31">
        <v>0</v>
      </c>
      <c r="AB14" s="31">
        <f t="shared" si="8"/>
        <v>0</v>
      </c>
      <c r="AC14" s="46">
        <v>1275.8</v>
      </c>
      <c r="AD14" s="39">
        <v>100</v>
      </c>
      <c r="AE14" s="31">
        <v>72.08</v>
      </c>
      <c r="AF14" s="31">
        <f t="shared" si="9"/>
        <v>72.08</v>
      </c>
      <c r="AG14" s="38">
        <v>111</v>
      </c>
      <c r="AH14" s="39">
        <v>26</v>
      </c>
      <c r="AI14" s="31">
        <v>19.8</v>
      </c>
      <c r="AJ14" s="31">
        <f t="shared" si="10"/>
        <v>76.15384615384616</v>
      </c>
      <c r="AK14" s="40">
        <v>0</v>
      </c>
      <c r="AL14" s="32"/>
      <c r="AM14" s="31">
        <v>0</v>
      </c>
      <c r="AN14" s="31" t="e">
        <f t="shared" si="11"/>
        <v>#DIV/0!</v>
      </c>
      <c r="AO14" s="40">
        <v>0</v>
      </c>
      <c r="AP14" s="32"/>
      <c r="AQ14" s="31"/>
      <c r="AR14" s="31"/>
      <c r="AS14" s="31"/>
      <c r="AT14" s="31"/>
      <c r="AU14" s="31">
        <v>25225.1</v>
      </c>
      <c r="AV14" s="39">
        <v>2101.9</v>
      </c>
      <c r="AW14" s="31">
        <v>2101.9</v>
      </c>
      <c r="AX14" s="31"/>
      <c r="AY14" s="41"/>
      <c r="AZ14" s="31"/>
      <c r="BA14" s="31"/>
      <c r="BB14" s="31"/>
      <c r="BC14" s="31"/>
      <c r="BD14" s="31"/>
      <c r="BE14" s="31"/>
      <c r="BF14" s="31"/>
      <c r="BG14" s="35">
        <f t="shared" si="16"/>
        <v>151.8</v>
      </c>
      <c r="BH14" s="35">
        <f t="shared" si="16"/>
        <v>0</v>
      </c>
      <c r="BI14" s="35">
        <f t="shared" si="16"/>
        <v>0</v>
      </c>
      <c r="BJ14" s="42" t="e">
        <f t="shared" si="12"/>
        <v>#DIV/0!</v>
      </c>
      <c r="BK14" s="31">
        <v>151.8</v>
      </c>
      <c r="BL14" s="39">
        <v>0</v>
      </c>
      <c r="BM14" s="31">
        <v>0</v>
      </c>
      <c r="BN14" s="31"/>
      <c r="BO14" s="32"/>
      <c r="BP14" s="31">
        <v>0</v>
      </c>
      <c r="BQ14" s="31"/>
      <c r="BR14" s="41"/>
      <c r="BS14" s="31"/>
      <c r="BT14" s="46"/>
      <c r="BU14" s="39"/>
      <c r="BV14" s="31">
        <v>0</v>
      </c>
      <c r="BW14" s="31"/>
      <c r="BX14" s="31"/>
      <c r="BY14" s="31"/>
      <c r="BZ14" s="31"/>
      <c r="CA14" s="32"/>
      <c r="CB14" s="31"/>
      <c r="CC14" s="46"/>
      <c r="CD14" s="39"/>
      <c r="CE14" s="31">
        <v>0</v>
      </c>
      <c r="CF14" s="31"/>
      <c r="CG14" s="31"/>
      <c r="CH14" s="31"/>
      <c r="CI14" s="39"/>
      <c r="CJ14" s="31">
        <v>0</v>
      </c>
      <c r="CK14" s="31"/>
      <c r="CL14" s="31"/>
      <c r="CM14" s="31">
        <v>0</v>
      </c>
      <c r="CN14" s="31"/>
      <c r="CO14" s="31"/>
      <c r="CP14" s="31"/>
      <c r="CQ14" s="31">
        <v>0</v>
      </c>
      <c r="CR14" s="31"/>
      <c r="CS14" s="31">
        <v>0</v>
      </c>
      <c r="CT14" s="31"/>
      <c r="CU14" s="31"/>
      <c r="CV14" s="31"/>
      <c r="CW14" s="31"/>
      <c r="CX14" s="32"/>
      <c r="CY14" s="31">
        <v>0</v>
      </c>
      <c r="CZ14" s="31"/>
      <c r="DA14" s="31"/>
      <c r="DB14" s="31">
        <v>0</v>
      </c>
      <c r="DC14" s="33">
        <f t="shared" si="17"/>
        <v>34341.1</v>
      </c>
      <c r="DD14" s="33">
        <f t="shared" si="17"/>
        <v>2397.9</v>
      </c>
      <c r="DE14" s="33">
        <f t="shared" si="13"/>
        <v>2193.866</v>
      </c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2"/>
      <c r="DW14" s="31">
        <v>0</v>
      </c>
      <c r="DX14" s="31"/>
      <c r="DY14" s="31"/>
      <c r="DZ14" s="31"/>
      <c r="EA14" s="31"/>
      <c r="EB14" s="44">
        <f t="shared" si="18"/>
        <v>0</v>
      </c>
      <c r="EC14" s="44">
        <f t="shared" si="18"/>
        <v>0</v>
      </c>
      <c r="ED14" s="44">
        <f t="shared" si="19"/>
        <v>0</v>
      </c>
    </row>
    <row r="15" spans="1:134" s="45" customFormat="1" ht="23.25" customHeight="1">
      <c r="A15" s="29">
        <v>6</v>
      </c>
      <c r="B15" s="30" t="s">
        <v>68</v>
      </c>
      <c r="C15" s="31">
        <v>0</v>
      </c>
      <c r="D15" s="32">
        <v>0</v>
      </c>
      <c r="E15" s="33">
        <f t="shared" si="0"/>
        <v>33185</v>
      </c>
      <c r="F15" s="33">
        <f t="shared" si="0"/>
        <v>2619.2</v>
      </c>
      <c r="G15" s="33">
        <f t="shared" si="0"/>
        <v>2765.403</v>
      </c>
      <c r="H15" s="33">
        <f t="shared" si="1"/>
        <v>105.58197159437997</v>
      </c>
      <c r="I15" s="33">
        <f t="shared" si="2"/>
        <v>-9277</v>
      </c>
      <c r="J15" s="33">
        <f t="shared" si="3"/>
        <v>7049.669</v>
      </c>
      <c r="K15" s="34">
        <v>23908</v>
      </c>
      <c r="L15" s="34">
        <v>9815.072</v>
      </c>
      <c r="M15" s="35">
        <f t="shared" si="14"/>
        <v>6637.1</v>
      </c>
      <c r="N15" s="35">
        <f t="shared" si="14"/>
        <v>407</v>
      </c>
      <c r="O15" s="35">
        <f t="shared" si="4"/>
        <v>553.203</v>
      </c>
      <c r="P15" s="35">
        <f t="shared" si="5"/>
        <v>135.92211302211302</v>
      </c>
      <c r="Q15" s="36">
        <f t="shared" si="15"/>
        <v>3470.8</v>
      </c>
      <c r="R15" s="36">
        <f t="shared" si="15"/>
        <v>225</v>
      </c>
      <c r="S15" s="36">
        <f t="shared" si="15"/>
        <v>378.128</v>
      </c>
      <c r="T15" s="37">
        <f t="shared" si="6"/>
        <v>168.05688888888886</v>
      </c>
      <c r="U15" s="38">
        <v>570</v>
      </c>
      <c r="V15" s="39">
        <v>25</v>
      </c>
      <c r="W15" s="31">
        <v>7.01</v>
      </c>
      <c r="X15" s="31">
        <f t="shared" si="7"/>
        <v>28.04</v>
      </c>
      <c r="Y15" s="46">
        <v>1830</v>
      </c>
      <c r="Z15" s="39">
        <v>55</v>
      </c>
      <c r="AA15" s="31">
        <v>44.925</v>
      </c>
      <c r="AB15" s="31">
        <f t="shared" si="8"/>
        <v>81.68181818181819</v>
      </c>
      <c r="AC15" s="46">
        <v>2900.8</v>
      </c>
      <c r="AD15" s="39">
        <v>200</v>
      </c>
      <c r="AE15" s="31">
        <v>371.118</v>
      </c>
      <c r="AF15" s="31">
        <f t="shared" si="9"/>
        <v>185.55900000000003</v>
      </c>
      <c r="AG15" s="38">
        <v>198</v>
      </c>
      <c r="AH15" s="39">
        <v>42</v>
      </c>
      <c r="AI15" s="31">
        <v>42</v>
      </c>
      <c r="AJ15" s="31">
        <f t="shared" si="10"/>
        <v>100</v>
      </c>
      <c r="AK15" s="40">
        <v>0</v>
      </c>
      <c r="AL15" s="32"/>
      <c r="AM15" s="31">
        <v>0</v>
      </c>
      <c r="AN15" s="31" t="e">
        <f t="shared" si="11"/>
        <v>#DIV/0!</v>
      </c>
      <c r="AO15" s="40">
        <v>0</v>
      </c>
      <c r="AP15" s="32"/>
      <c r="AQ15" s="31"/>
      <c r="AR15" s="31"/>
      <c r="AS15" s="31"/>
      <c r="AT15" s="31"/>
      <c r="AU15" s="31">
        <v>26547.9</v>
      </c>
      <c r="AV15" s="39">
        <v>2212.2</v>
      </c>
      <c r="AW15" s="31">
        <v>2212.2</v>
      </c>
      <c r="AX15" s="31"/>
      <c r="AY15" s="41"/>
      <c r="AZ15" s="31"/>
      <c r="BA15" s="31"/>
      <c r="BB15" s="31"/>
      <c r="BC15" s="31"/>
      <c r="BD15" s="31"/>
      <c r="BE15" s="31"/>
      <c r="BF15" s="31"/>
      <c r="BG15" s="35">
        <f t="shared" si="16"/>
        <v>428.3</v>
      </c>
      <c r="BH15" s="35">
        <f t="shared" si="16"/>
        <v>35</v>
      </c>
      <c r="BI15" s="35">
        <f t="shared" si="16"/>
        <v>35</v>
      </c>
      <c r="BJ15" s="42">
        <f t="shared" si="12"/>
        <v>100</v>
      </c>
      <c r="BK15" s="31">
        <v>8.3</v>
      </c>
      <c r="BL15" s="39">
        <v>0</v>
      </c>
      <c r="BM15" s="31">
        <v>0</v>
      </c>
      <c r="BN15" s="31"/>
      <c r="BO15" s="32"/>
      <c r="BP15" s="31">
        <v>0</v>
      </c>
      <c r="BQ15" s="31"/>
      <c r="BR15" s="41"/>
      <c r="BS15" s="31"/>
      <c r="BT15" s="46">
        <v>420</v>
      </c>
      <c r="BU15" s="39">
        <v>35</v>
      </c>
      <c r="BV15" s="31">
        <v>35</v>
      </c>
      <c r="BW15" s="31"/>
      <c r="BX15" s="31"/>
      <c r="BY15" s="31"/>
      <c r="BZ15" s="31"/>
      <c r="CA15" s="32"/>
      <c r="CB15" s="31"/>
      <c r="CC15" s="46"/>
      <c r="CD15" s="39"/>
      <c r="CE15" s="31">
        <v>0</v>
      </c>
      <c r="CF15" s="31"/>
      <c r="CG15" s="31"/>
      <c r="CH15" s="31">
        <v>710</v>
      </c>
      <c r="CI15" s="39">
        <v>50</v>
      </c>
      <c r="CJ15" s="31">
        <v>53.15</v>
      </c>
      <c r="CK15" s="31"/>
      <c r="CL15" s="31"/>
      <c r="CM15" s="31">
        <v>53.15</v>
      </c>
      <c r="CN15" s="31"/>
      <c r="CO15" s="31"/>
      <c r="CP15" s="31"/>
      <c r="CQ15" s="31">
        <v>0</v>
      </c>
      <c r="CR15" s="31"/>
      <c r="CS15" s="31">
        <v>0</v>
      </c>
      <c r="CT15" s="31"/>
      <c r="CU15" s="31"/>
      <c r="CV15" s="31"/>
      <c r="CW15" s="31"/>
      <c r="CX15" s="32"/>
      <c r="CY15" s="31">
        <v>0</v>
      </c>
      <c r="CZ15" s="31"/>
      <c r="DA15" s="31"/>
      <c r="DB15" s="31">
        <v>0</v>
      </c>
      <c r="DC15" s="33">
        <f t="shared" si="17"/>
        <v>33185</v>
      </c>
      <c r="DD15" s="33">
        <f t="shared" si="17"/>
        <v>2619.2</v>
      </c>
      <c r="DE15" s="33">
        <f t="shared" si="13"/>
        <v>2765.403</v>
      </c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2"/>
      <c r="DW15" s="31">
        <v>0</v>
      </c>
      <c r="DX15" s="31"/>
      <c r="DY15" s="31"/>
      <c r="DZ15" s="31"/>
      <c r="EA15" s="31"/>
      <c r="EB15" s="44">
        <f t="shared" si="18"/>
        <v>0</v>
      </c>
      <c r="EC15" s="44">
        <f t="shared" si="18"/>
        <v>0</v>
      </c>
      <c r="ED15" s="44">
        <f t="shared" si="19"/>
        <v>0</v>
      </c>
    </row>
    <row r="16" spans="1:134" s="45" customFormat="1" ht="23.25" customHeight="1">
      <c r="A16" s="29">
        <v>7</v>
      </c>
      <c r="B16" s="30" t="s">
        <v>69</v>
      </c>
      <c r="C16" s="31">
        <v>0</v>
      </c>
      <c r="D16" s="32">
        <v>0</v>
      </c>
      <c r="E16" s="33">
        <f t="shared" si="0"/>
        <v>42414.7</v>
      </c>
      <c r="F16" s="33">
        <f t="shared" si="0"/>
        <v>3527.6000000000004</v>
      </c>
      <c r="G16" s="33">
        <f t="shared" si="0"/>
        <v>2740.5530000000003</v>
      </c>
      <c r="H16" s="33">
        <f t="shared" si="1"/>
        <v>77.68888195940583</v>
      </c>
      <c r="I16" s="33">
        <f t="shared" si="2"/>
        <v>-10551.999999999996</v>
      </c>
      <c r="J16" s="33">
        <f t="shared" si="3"/>
        <v>7587.385</v>
      </c>
      <c r="K16" s="34">
        <v>31862.7</v>
      </c>
      <c r="L16" s="34">
        <v>10327.938</v>
      </c>
      <c r="M16" s="35">
        <f t="shared" si="14"/>
        <v>10050</v>
      </c>
      <c r="N16" s="35">
        <f t="shared" si="14"/>
        <v>830.7</v>
      </c>
      <c r="O16" s="35">
        <f t="shared" si="4"/>
        <v>43.653</v>
      </c>
      <c r="P16" s="35">
        <f t="shared" si="5"/>
        <v>5.25496569158541</v>
      </c>
      <c r="Q16" s="36">
        <f t="shared" si="15"/>
        <v>3500</v>
      </c>
      <c r="R16" s="36">
        <f t="shared" si="15"/>
        <v>285</v>
      </c>
      <c r="S16" s="36">
        <f t="shared" si="15"/>
        <v>12.753</v>
      </c>
      <c r="T16" s="37">
        <f t="shared" si="6"/>
        <v>4.474736842105263</v>
      </c>
      <c r="U16" s="38">
        <v>80</v>
      </c>
      <c r="V16" s="39">
        <v>0</v>
      </c>
      <c r="W16" s="31">
        <v>4.405</v>
      </c>
      <c r="X16" s="31" t="e">
        <f t="shared" si="7"/>
        <v>#DIV/0!</v>
      </c>
      <c r="Y16" s="46">
        <v>5400</v>
      </c>
      <c r="Z16" s="39">
        <v>450</v>
      </c>
      <c r="AA16" s="31">
        <v>0</v>
      </c>
      <c r="AB16" s="31">
        <f t="shared" si="8"/>
        <v>0</v>
      </c>
      <c r="AC16" s="46">
        <v>3420</v>
      </c>
      <c r="AD16" s="39">
        <v>285</v>
      </c>
      <c r="AE16" s="31">
        <v>8.348</v>
      </c>
      <c r="AF16" s="31">
        <f t="shared" si="9"/>
        <v>2.929122807017544</v>
      </c>
      <c r="AG16" s="38">
        <v>50</v>
      </c>
      <c r="AH16" s="39">
        <v>4</v>
      </c>
      <c r="AI16" s="31">
        <v>0</v>
      </c>
      <c r="AJ16" s="31">
        <f t="shared" si="10"/>
        <v>0</v>
      </c>
      <c r="AK16" s="40">
        <v>0</v>
      </c>
      <c r="AL16" s="32"/>
      <c r="AM16" s="31">
        <v>0</v>
      </c>
      <c r="AN16" s="31" t="e">
        <f t="shared" si="11"/>
        <v>#DIV/0!</v>
      </c>
      <c r="AO16" s="40">
        <v>0</v>
      </c>
      <c r="AP16" s="32"/>
      <c r="AQ16" s="31"/>
      <c r="AR16" s="31"/>
      <c r="AS16" s="31"/>
      <c r="AT16" s="31"/>
      <c r="AU16" s="31">
        <v>32364.7</v>
      </c>
      <c r="AV16" s="39">
        <v>2696.9</v>
      </c>
      <c r="AW16" s="31">
        <v>2696.9</v>
      </c>
      <c r="AX16" s="31"/>
      <c r="AY16" s="41"/>
      <c r="AZ16" s="31"/>
      <c r="BA16" s="31"/>
      <c r="BB16" s="31"/>
      <c r="BC16" s="31"/>
      <c r="BD16" s="31"/>
      <c r="BE16" s="31"/>
      <c r="BF16" s="31"/>
      <c r="BG16" s="35">
        <f t="shared" si="16"/>
        <v>1100</v>
      </c>
      <c r="BH16" s="35">
        <f t="shared" si="16"/>
        <v>91.7</v>
      </c>
      <c r="BI16" s="35">
        <f t="shared" si="16"/>
        <v>30.9</v>
      </c>
      <c r="BJ16" s="42">
        <f t="shared" si="12"/>
        <v>33.69683751363141</v>
      </c>
      <c r="BK16" s="31">
        <v>1100</v>
      </c>
      <c r="BL16" s="39">
        <v>91.7</v>
      </c>
      <c r="BM16" s="31">
        <v>30.9</v>
      </c>
      <c r="BN16" s="31"/>
      <c r="BO16" s="32"/>
      <c r="BP16" s="31">
        <v>0</v>
      </c>
      <c r="BQ16" s="31"/>
      <c r="BR16" s="41"/>
      <c r="BS16" s="31"/>
      <c r="BT16" s="46"/>
      <c r="BU16" s="39"/>
      <c r="BV16" s="31">
        <v>0</v>
      </c>
      <c r="BW16" s="31"/>
      <c r="BX16" s="31"/>
      <c r="BY16" s="31"/>
      <c r="BZ16" s="31"/>
      <c r="CA16" s="32"/>
      <c r="CB16" s="31"/>
      <c r="CC16" s="46"/>
      <c r="CD16" s="39"/>
      <c r="CE16" s="31">
        <v>0</v>
      </c>
      <c r="CF16" s="31"/>
      <c r="CG16" s="31"/>
      <c r="CH16" s="31"/>
      <c r="CI16" s="39"/>
      <c r="CJ16" s="31">
        <v>0</v>
      </c>
      <c r="CK16" s="31"/>
      <c r="CL16" s="31"/>
      <c r="CM16" s="31">
        <v>0</v>
      </c>
      <c r="CN16" s="31"/>
      <c r="CO16" s="31"/>
      <c r="CP16" s="31"/>
      <c r="CQ16" s="31">
        <v>0</v>
      </c>
      <c r="CR16" s="31"/>
      <c r="CS16" s="31">
        <v>0</v>
      </c>
      <c r="CT16" s="31"/>
      <c r="CU16" s="31"/>
      <c r="CV16" s="31"/>
      <c r="CW16" s="31"/>
      <c r="CX16" s="32"/>
      <c r="CY16" s="31">
        <v>0</v>
      </c>
      <c r="CZ16" s="31"/>
      <c r="DA16" s="31"/>
      <c r="DB16" s="31">
        <v>0</v>
      </c>
      <c r="DC16" s="33">
        <f t="shared" si="17"/>
        <v>42414.7</v>
      </c>
      <c r="DD16" s="33">
        <f t="shared" si="17"/>
        <v>3527.6</v>
      </c>
      <c r="DE16" s="33">
        <f t="shared" si="13"/>
        <v>2740.5530000000003</v>
      </c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>
        <v>1000</v>
      </c>
      <c r="DV16" s="32">
        <v>1000</v>
      </c>
      <c r="DW16" s="31">
        <v>0</v>
      </c>
      <c r="DX16" s="31"/>
      <c r="DY16" s="31"/>
      <c r="DZ16" s="31"/>
      <c r="EA16" s="31"/>
      <c r="EB16" s="44">
        <f t="shared" si="18"/>
        <v>1000</v>
      </c>
      <c r="EC16" s="44">
        <f t="shared" si="18"/>
        <v>1000</v>
      </c>
      <c r="ED16" s="44">
        <f t="shared" si="19"/>
        <v>0</v>
      </c>
    </row>
    <row r="17" spans="1:134" s="45" customFormat="1" ht="23.25" customHeight="1">
      <c r="A17" s="29">
        <v>8</v>
      </c>
      <c r="B17" s="30" t="s">
        <v>70</v>
      </c>
      <c r="C17" s="31">
        <v>0</v>
      </c>
      <c r="D17" s="32">
        <v>0</v>
      </c>
      <c r="E17" s="33">
        <f t="shared" si="0"/>
        <v>40159.6</v>
      </c>
      <c r="F17" s="33">
        <f t="shared" si="0"/>
        <v>3346.5</v>
      </c>
      <c r="G17" s="33">
        <f t="shared" si="0"/>
        <v>2760.178</v>
      </c>
      <c r="H17" s="33">
        <f t="shared" si="1"/>
        <v>82.47954579411325</v>
      </c>
      <c r="I17" s="33">
        <f t="shared" si="2"/>
        <v>-9724.3</v>
      </c>
      <c r="J17" s="33">
        <f t="shared" si="3"/>
        <v>7000.682000000001</v>
      </c>
      <c r="K17" s="34">
        <v>30435.3</v>
      </c>
      <c r="L17" s="34">
        <v>9760.86</v>
      </c>
      <c r="M17" s="35">
        <f t="shared" si="14"/>
        <v>9112.9</v>
      </c>
      <c r="N17" s="35">
        <f t="shared" si="14"/>
        <v>759.4</v>
      </c>
      <c r="O17" s="35">
        <f t="shared" si="4"/>
        <v>173.078</v>
      </c>
      <c r="P17" s="35">
        <f t="shared" si="5"/>
        <v>22.79141427442718</v>
      </c>
      <c r="Q17" s="36">
        <f t="shared" si="15"/>
        <v>3228.2</v>
      </c>
      <c r="R17" s="36">
        <f t="shared" si="15"/>
        <v>269</v>
      </c>
      <c r="S17" s="36">
        <f t="shared" si="15"/>
        <v>158.624</v>
      </c>
      <c r="T17" s="37">
        <f t="shared" si="6"/>
        <v>58.96802973977695</v>
      </c>
      <c r="U17" s="38">
        <v>346.6</v>
      </c>
      <c r="V17" s="39">
        <v>29</v>
      </c>
      <c r="W17" s="31">
        <v>0.204</v>
      </c>
      <c r="X17" s="31">
        <f t="shared" si="7"/>
        <v>0.7034482758620689</v>
      </c>
      <c r="Y17" s="46">
        <v>4367.7</v>
      </c>
      <c r="Z17" s="39">
        <v>364</v>
      </c>
      <c r="AA17" s="31">
        <v>9.554</v>
      </c>
      <c r="AB17" s="31">
        <f t="shared" si="8"/>
        <v>2.6247252747252747</v>
      </c>
      <c r="AC17" s="46">
        <v>2881.6</v>
      </c>
      <c r="AD17" s="39">
        <v>240</v>
      </c>
      <c r="AE17" s="31">
        <v>158.42</v>
      </c>
      <c r="AF17" s="31">
        <f t="shared" si="9"/>
        <v>66.00833333333333</v>
      </c>
      <c r="AG17" s="38">
        <v>317</v>
      </c>
      <c r="AH17" s="39">
        <v>26.4</v>
      </c>
      <c r="AI17" s="31">
        <v>4.9</v>
      </c>
      <c r="AJ17" s="31">
        <f t="shared" si="10"/>
        <v>18.560606060606062</v>
      </c>
      <c r="AK17" s="40">
        <v>0</v>
      </c>
      <c r="AL17" s="32"/>
      <c r="AM17" s="31">
        <v>0</v>
      </c>
      <c r="AN17" s="31" t="e">
        <f t="shared" si="11"/>
        <v>#DIV/0!</v>
      </c>
      <c r="AO17" s="40">
        <v>0</v>
      </c>
      <c r="AP17" s="32"/>
      <c r="AQ17" s="31"/>
      <c r="AR17" s="31"/>
      <c r="AS17" s="31"/>
      <c r="AT17" s="31"/>
      <c r="AU17" s="31">
        <v>31046.7</v>
      </c>
      <c r="AV17" s="39">
        <v>2587.1</v>
      </c>
      <c r="AW17" s="31">
        <v>2587.1</v>
      </c>
      <c r="AX17" s="31"/>
      <c r="AY17" s="41"/>
      <c r="AZ17" s="31"/>
      <c r="BA17" s="31"/>
      <c r="BB17" s="31"/>
      <c r="BC17" s="31"/>
      <c r="BD17" s="31"/>
      <c r="BE17" s="31"/>
      <c r="BF17" s="31"/>
      <c r="BG17" s="35">
        <f t="shared" si="16"/>
        <v>1200</v>
      </c>
      <c r="BH17" s="35">
        <f t="shared" si="16"/>
        <v>100</v>
      </c>
      <c r="BI17" s="35">
        <f t="shared" si="16"/>
        <v>0</v>
      </c>
      <c r="BJ17" s="42">
        <f t="shared" si="12"/>
        <v>0</v>
      </c>
      <c r="BK17" s="31">
        <v>1200</v>
      </c>
      <c r="BL17" s="39">
        <v>100</v>
      </c>
      <c r="BM17" s="31">
        <v>0</v>
      </c>
      <c r="BN17" s="31"/>
      <c r="BO17" s="32"/>
      <c r="BP17" s="31">
        <v>0</v>
      </c>
      <c r="BQ17" s="31"/>
      <c r="BR17" s="41"/>
      <c r="BS17" s="31"/>
      <c r="BT17" s="46"/>
      <c r="BU17" s="39"/>
      <c r="BV17" s="31">
        <v>0</v>
      </c>
      <c r="BW17" s="31"/>
      <c r="BX17" s="31"/>
      <c r="BY17" s="31"/>
      <c r="BZ17" s="31"/>
      <c r="CA17" s="32"/>
      <c r="CB17" s="31"/>
      <c r="CC17" s="46"/>
      <c r="CD17" s="39"/>
      <c r="CE17" s="31">
        <v>0</v>
      </c>
      <c r="CF17" s="31"/>
      <c r="CG17" s="31"/>
      <c r="CH17" s="31"/>
      <c r="CI17" s="39"/>
      <c r="CJ17" s="31">
        <v>0</v>
      </c>
      <c r="CK17" s="31"/>
      <c r="CL17" s="31"/>
      <c r="CM17" s="31">
        <v>0</v>
      </c>
      <c r="CN17" s="31"/>
      <c r="CO17" s="31"/>
      <c r="CP17" s="31"/>
      <c r="CQ17" s="31">
        <v>0</v>
      </c>
      <c r="CR17" s="31"/>
      <c r="CS17" s="31">
        <v>0</v>
      </c>
      <c r="CT17" s="31"/>
      <c r="CU17" s="31"/>
      <c r="CV17" s="31"/>
      <c r="CW17" s="31"/>
      <c r="CX17" s="32"/>
      <c r="CY17" s="31">
        <v>0</v>
      </c>
      <c r="CZ17" s="31"/>
      <c r="DA17" s="31"/>
      <c r="DB17" s="31">
        <v>0</v>
      </c>
      <c r="DC17" s="33">
        <f t="shared" si="17"/>
        <v>40159.6</v>
      </c>
      <c r="DD17" s="33">
        <f t="shared" si="17"/>
        <v>3346.5</v>
      </c>
      <c r="DE17" s="33">
        <f t="shared" si="13"/>
        <v>2760.178</v>
      </c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41"/>
      <c r="DW17" s="31">
        <v>0</v>
      </c>
      <c r="DX17" s="31"/>
      <c r="DY17" s="31"/>
      <c r="DZ17" s="31"/>
      <c r="EA17" s="31"/>
      <c r="EB17" s="44">
        <f t="shared" si="18"/>
        <v>0</v>
      </c>
      <c r="EC17" s="44">
        <f t="shared" si="18"/>
        <v>0</v>
      </c>
      <c r="ED17" s="44">
        <f t="shared" si="19"/>
        <v>0</v>
      </c>
    </row>
    <row r="18" spans="1:134" s="45" customFormat="1" ht="23.25" customHeight="1">
      <c r="A18" s="29">
        <v>9</v>
      </c>
      <c r="B18" s="30" t="s">
        <v>71</v>
      </c>
      <c r="C18" s="31">
        <v>0</v>
      </c>
      <c r="D18" s="32">
        <v>0</v>
      </c>
      <c r="E18" s="33">
        <f t="shared" si="0"/>
        <v>62041</v>
      </c>
      <c r="F18" s="33">
        <f t="shared" si="0"/>
        <v>5166.2</v>
      </c>
      <c r="G18" s="33">
        <f t="shared" si="0"/>
        <v>5064.606</v>
      </c>
      <c r="H18" s="33">
        <f t="shared" si="1"/>
        <v>98.03348689559057</v>
      </c>
      <c r="I18" s="33">
        <f t="shared" si="2"/>
        <v>-16629</v>
      </c>
      <c r="J18" s="33">
        <f t="shared" si="3"/>
        <v>9160.776</v>
      </c>
      <c r="K18" s="31">
        <v>45412</v>
      </c>
      <c r="L18" s="31">
        <v>14225.382</v>
      </c>
      <c r="M18" s="35">
        <f t="shared" si="14"/>
        <v>18462.9</v>
      </c>
      <c r="N18" s="35">
        <f t="shared" si="14"/>
        <v>1535</v>
      </c>
      <c r="O18" s="35">
        <f t="shared" si="4"/>
        <v>1433.406</v>
      </c>
      <c r="P18" s="35">
        <f t="shared" si="5"/>
        <v>93.38149837133551</v>
      </c>
      <c r="Q18" s="36">
        <f t="shared" si="15"/>
        <v>4831.2</v>
      </c>
      <c r="R18" s="36">
        <f t="shared" si="15"/>
        <v>401</v>
      </c>
      <c r="S18" s="36">
        <f t="shared" si="15"/>
        <v>346.766</v>
      </c>
      <c r="T18" s="37">
        <f t="shared" si="6"/>
        <v>86.47531172069824</v>
      </c>
      <c r="U18" s="38">
        <v>238.4</v>
      </c>
      <c r="V18" s="39">
        <v>19</v>
      </c>
      <c r="W18" s="31">
        <v>31.146</v>
      </c>
      <c r="X18" s="31">
        <f t="shared" si="7"/>
        <v>163.92631578947368</v>
      </c>
      <c r="Y18" s="46">
        <v>11600</v>
      </c>
      <c r="Z18" s="39">
        <v>966</v>
      </c>
      <c r="AA18" s="31">
        <v>126.64</v>
      </c>
      <c r="AB18" s="31">
        <f t="shared" si="8"/>
        <v>13.109730848861284</v>
      </c>
      <c r="AC18" s="46">
        <v>4592.8</v>
      </c>
      <c r="AD18" s="39">
        <v>382</v>
      </c>
      <c r="AE18" s="31">
        <v>315.62</v>
      </c>
      <c r="AF18" s="31">
        <f t="shared" si="9"/>
        <v>82.62303664921465</v>
      </c>
      <c r="AG18" s="38">
        <v>180</v>
      </c>
      <c r="AH18" s="39">
        <v>15</v>
      </c>
      <c r="AI18" s="31">
        <v>0</v>
      </c>
      <c r="AJ18" s="31">
        <f t="shared" si="10"/>
        <v>0</v>
      </c>
      <c r="AK18" s="40">
        <v>0</v>
      </c>
      <c r="AL18" s="32"/>
      <c r="AM18" s="31">
        <v>0</v>
      </c>
      <c r="AN18" s="31" t="e">
        <f t="shared" si="11"/>
        <v>#DIV/0!</v>
      </c>
      <c r="AO18" s="40">
        <v>0</v>
      </c>
      <c r="AP18" s="32"/>
      <c r="AQ18" s="31"/>
      <c r="AR18" s="31"/>
      <c r="AS18" s="31"/>
      <c r="AT18" s="31"/>
      <c r="AU18" s="31">
        <v>43578.1</v>
      </c>
      <c r="AV18" s="39">
        <v>3631.2</v>
      </c>
      <c r="AW18" s="31">
        <v>3631.2</v>
      </c>
      <c r="AX18" s="31"/>
      <c r="AY18" s="41"/>
      <c r="AZ18" s="31"/>
      <c r="BA18" s="31"/>
      <c r="BB18" s="31"/>
      <c r="BC18" s="31"/>
      <c r="BD18" s="31"/>
      <c r="BE18" s="31"/>
      <c r="BF18" s="31"/>
      <c r="BG18" s="35">
        <f t="shared" si="16"/>
        <v>1821.7</v>
      </c>
      <c r="BH18" s="35">
        <f t="shared" si="16"/>
        <v>151</v>
      </c>
      <c r="BI18" s="35">
        <f t="shared" si="16"/>
        <v>960</v>
      </c>
      <c r="BJ18" s="42">
        <f t="shared" si="12"/>
        <v>635.7615894039735</v>
      </c>
      <c r="BK18" s="31">
        <v>381.7</v>
      </c>
      <c r="BL18" s="39">
        <v>31</v>
      </c>
      <c r="BM18" s="31">
        <v>0</v>
      </c>
      <c r="BN18" s="31"/>
      <c r="BO18" s="32"/>
      <c r="BP18" s="31">
        <v>0</v>
      </c>
      <c r="BQ18" s="31"/>
      <c r="BR18" s="41"/>
      <c r="BS18" s="31"/>
      <c r="BT18" s="46">
        <v>1440</v>
      </c>
      <c r="BU18" s="39">
        <v>120</v>
      </c>
      <c r="BV18" s="31">
        <v>960</v>
      </c>
      <c r="BW18" s="31"/>
      <c r="BX18" s="31"/>
      <c r="BY18" s="31"/>
      <c r="BZ18" s="31"/>
      <c r="CA18" s="32"/>
      <c r="CB18" s="31"/>
      <c r="CC18" s="46"/>
      <c r="CD18" s="39"/>
      <c r="CE18" s="31">
        <v>0</v>
      </c>
      <c r="CF18" s="31"/>
      <c r="CG18" s="31"/>
      <c r="CH18" s="31">
        <v>30</v>
      </c>
      <c r="CI18" s="39">
        <v>2</v>
      </c>
      <c r="CJ18" s="31">
        <v>0</v>
      </c>
      <c r="CK18" s="31"/>
      <c r="CL18" s="31"/>
      <c r="CM18" s="31">
        <v>0</v>
      </c>
      <c r="CN18" s="31"/>
      <c r="CO18" s="31"/>
      <c r="CP18" s="31"/>
      <c r="CQ18" s="31">
        <v>0</v>
      </c>
      <c r="CR18" s="31"/>
      <c r="CS18" s="31">
        <v>0</v>
      </c>
      <c r="CT18" s="31"/>
      <c r="CU18" s="31"/>
      <c r="CV18" s="31"/>
      <c r="CW18" s="31"/>
      <c r="CX18" s="32"/>
      <c r="CY18" s="31">
        <v>0</v>
      </c>
      <c r="CZ18" s="31"/>
      <c r="DA18" s="31"/>
      <c r="DB18" s="31">
        <v>0</v>
      </c>
      <c r="DC18" s="33">
        <f t="shared" si="17"/>
        <v>62041</v>
      </c>
      <c r="DD18" s="33">
        <f t="shared" si="17"/>
        <v>5166.2</v>
      </c>
      <c r="DE18" s="33">
        <f t="shared" si="13"/>
        <v>5064.606</v>
      </c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2"/>
      <c r="DW18" s="31">
        <v>0</v>
      </c>
      <c r="DX18" s="31"/>
      <c r="DY18" s="31"/>
      <c r="DZ18" s="31"/>
      <c r="EA18" s="31"/>
      <c r="EB18" s="44">
        <f t="shared" si="18"/>
        <v>0</v>
      </c>
      <c r="EC18" s="44">
        <f t="shared" si="18"/>
        <v>0</v>
      </c>
      <c r="ED18" s="44">
        <f t="shared" si="19"/>
        <v>0</v>
      </c>
    </row>
    <row r="19" spans="1:134" s="45" customFormat="1" ht="23.25" customHeight="1">
      <c r="A19" s="29">
        <v>10</v>
      </c>
      <c r="B19" s="30" t="s">
        <v>72</v>
      </c>
      <c r="C19" s="31">
        <v>0</v>
      </c>
      <c r="D19" s="32">
        <v>0</v>
      </c>
      <c r="E19" s="33">
        <f t="shared" si="0"/>
        <v>58291.2</v>
      </c>
      <c r="F19" s="33">
        <f t="shared" si="0"/>
        <v>4850.2</v>
      </c>
      <c r="G19" s="33">
        <f t="shared" si="0"/>
        <v>3511.746</v>
      </c>
      <c r="H19" s="33">
        <f t="shared" si="1"/>
        <v>72.40414828254507</v>
      </c>
      <c r="I19" s="33">
        <f t="shared" si="2"/>
        <v>-7299.899999999994</v>
      </c>
      <c r="J19" s="33">
        <f t="shared" si="3"/>
        <v>11227.936000000002</v>
      </c>
      <c r="K19" s="31">
        <v>50991.3</v>
      </c>
      <c r="L19" s="31">
        <v>14739.682</v>
      </c>
      <c r="M19" s="35">
        <f t="shared" si="14"/>
        <v>19752</v>
      </c>
      <c r="N19" s="35">
        <f t="shared" si="14"/>
        <v>1638.8</v>
      </c>
      <c r="O19" s="35">
        <f t="shared" si="4"/>
        <v>300.346</v>
      </c>
      <c r="P19" s="35">
        <f t="shared" si="5"/>
        <v>18.32719062728826</v>
      </c>
      <c r="Q19" s="36">
        <f t="shared" si="15"/>
        <v>5900</v>
      </c>
      <c r="R19" s="36">
        <f t="shared" si="15"/>
        <v>485</v>
      </c>
      <c r="S19" s="36">
        <f t="shared" si="15"/>
        <v>150.346</v>
      </c>
      <c r="T19" s="37">
        <f t="shared" si="6"/>
        <v>30.99917525773196</v>
      </c>
      <c r="U19" s="38">
        <v>300</v>
      </c>
      <c r="V19" s="39">
        <v>25</v>
      </c>
      <c r="W19" s="31">
        <v>0.346</v>
      </c>
      <c r="X19" s="31">
        <f t="shared" si="7"/>
        <v>1.3839999999999997</v>
      </c>
      <c r="Y19" s="46">
        <v>12000</v>
      </c>
      <c r="Z19" s="39">
        <v>1000</v>
      </c>
      <c r="AA19" s="31">
        <v>150</v>
      </c>
      <c r="AB19" s="31">
        <f t="shared" si="8"/>
        <v>15</v>
      </c>
      <c r="AC19" s="46">
        <v>5600</v>
      </c>
      <c r="AD19" s="39">
        <v>460</v>
      </c>
      <c r="AE19" s="31">
        <v>150</v>
      </c>
      <c r="AF19" s="31">
        <f t="shared" si="9"/>
        <v>32.608695652173914</v>
      </c>
      <c r="AG19" s="38">
        <v>422</v>
      </c>
      <c r="AH19" s="39">
        <v>35</v>
      </c>
      <c r="AI19" s="31">
        <v>0</v>
      </c>
      <c r="AJ19" s="31">
        <f t="shared" si="10"/>
        <v>0</v>
      </c>
      <c r="AK19" s="40">
        <v>0</v>
      </c>
      <c r="AL19" s="32"/>
      <c r="AM19" s="31">
        <v>0</v>
      </c>
      <c r="AN19" s="31" t="e">
        <f t="shared" si="11"/>
        <v>#DIV/0!</v>
      </c>
      <c r="AO19" s="40">
        <v>0</v>
      </c>
      <c r="AP19" s="32"/>
      <c r="AQ19" s="31"/>
      <c r="AR19" s="31"/>
      <c r="AS19" s="31"/>
      <c r="AT19" s="31"/>
      <c r="AU19" s="31">
        <v>38539.2</v>
      </c>
      <c r="AV19" s="39">
        <v>3211.4</v>
      </c>
      <c r="AW19" s="31">
        <v>3211.4</v>
      </c>
      <c r="AX19" s="31"/>
      <c r="AY19" s="41"/>
      <c r="AZ19" s="31"/>
      <c r="BA19" s="31"/>
      <c r="BB19" s="31"/>
      <c r="BC19" s="31"/>
      <c r="BD19" s="31"/>
      <c r="BE19" s="31"/>
      <c r="BF19" s="31"/>
      <c r="BG19" s="35">
        <f t="shared" si="16"/>
        <v>130</v>
      </c>
      <c r="BH19" s="35">
        <f t="shared" si="16"/>
        <v>10.8</v>
      </c>
      <c r="BI19" s="35">
        <f t="shared" si="16"/>
        <v>0</v>
      </c>
      <c r="BJ19" s="42">
        <f t="shared" si="12"/>
        <v>0</v>
      </c>
      <c r="BK19" s="31">
        <v>130</v>
      </c>
      <c r="BL19" s="39">
        <v>10.8</v>
      </c>
      <c r="BM19" s="31">
        <v>0</v>
      </c>
      <c r="BN19" s="31"/>
      <c r="BO19" s="32"/>
      <c r="BP19" s="31">
        <v>0</v>
      </c>
      <c r="BQ19" s="31"/>
      <c r="BR19" s="41"/>
      <c r="BS19" s="31"/>
      <c r="BT19" s="46"/>
      <c r="BU19" s="39"/>
      <c r="BV19" s="31">
        <v>0</v>
      </c>
      <c r="BW19" s="31"/>
      <c r="BX19" s="31"/>
      <c r="BY19" s="31"/>
      <c r="BZ19" s="31"/>
      <c r="CA19" s="32"/>
      <c r="CB19" s="31"/>
      <c r="CC19" s="46"/>
      <c r="CD19" s="39"/>
      <c r="CE19" s="31">
        <v>0</v>
      </c>
      <c r="CF19" s="31"/>
      <c r="CG19" s="31"/>
      <c r="CH19" s="31">
        <v>1300</v>
      </c>
      <c r="CI19" s="39">
        <v>108</v>
      </c>
      <c r="CJ19" s="31">
        <v>0</v>
      </c>
      <c r="CK19" s="31"/>
      <c r="CL19" s="31"/>
      <c r="CM19" s="31">
        <v>0</v>
      </c>
      <c r="CN19" s="31"/>
      <c r="CO19" s="31"/>
      <c r="CP19" s="31"/>
      <c r="CQ19" s="31">
        <v>0</v>
      </c>
      <c r="CR19" s="31"/>
      <c r="CS19" s="31">
        <v>0</v>
      </c>
      <c r="CT19" s="31"/>
      <c r="CU19" s="31"/>
      <c r="CV19" s="31"/>
      <c r="CW19" s="31"/>
      <c r="CX19" s="32"/>
      <c r="CY19" s="31">
        <v>0</v>
      </c>
      <c r="CZ19" s="31"/>
      <c r="DA19" s="31"/>
      <c r="DB19" s="31">
        <v>0</v>
      </c>
      <c r="DC19" s="33">
        <f t="shared" si="17"/>
        <v>58291.2</v>
      </c>
      <c r="DD19" s="33">
        <f t="shared" si="17"/>
        <v>4850.2</v>
      </c>
      <c r="DE19" s="33">
        <f t="shared" si="13"/>
        <v>3511.746</v>
      </c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2"/>
      <c r="DW19" s="31">
        <v>0</v>
      </c>
      <c r="DX19" s="31"/>
      <c r="DY19" s="31"/>
      <c r="DZ19" s="31"/>
      <c r="EA19" s="31"/>
      <c r="EB19" s="44">
        <f t="shared" si="18"/>
        <v>0</v>
      </c>
      <c r="EC19" s="44">
        <f t="shared" si="18"/>
        <v>0</v>
      </c>
      <c r="ED19" s="44">
        <f t="shared" si="19"/>
        <v>0</v>
      </c>
    </row>
    <row r="20" spans="1:134" s="45" customFormat="1" ht="23.25" customHeight="1">
      <c r="A20" s="29">
        <v>11</v>
      </c>
      <c r="B20" s="30" t="s">
        <v>73</v>
      </c>
      <c r="C20" s="31">
        <v>0</v>
      </c>
      <c r="D20" s="32">
        <v>0</v>
      </c>
      <c r="E20" s="33">
        <f t="shared" si="0"/>
        <v>34282</v>
      </c>
      <c r="F20" s="33">
        <f t="shared" si="0"/>
        <v>2765</v>
      </c>
      <c r="G20" s="33">
        <f t="shared" si="0"/>
        <v>2170.1290000000004</v>
      </c>
      <c r="H20" s="33">
        <f t="shared" si="1"/>
        <v>78.48567811934902</v>
      </c>
      <c r="I20" s="33">
        <f t="shared" si="2"/>
        <v>-7730</v>
      </c>
      <c r="J20" s="33">
        <f t="shared" si="3"/>
        <v>5972.466999999999</v>
      </c>
      <c r="K20" s="31">
        <v>26552</v>
      </c>
      <c r="L20" s="31">
        <v>8142.596</v>
      </c>
      <c r="M20" s="35">
        <f t="shared" si="14"/>
        <v>8560</v>
      </c>
      <c r="N20" s="35">
        <f t="shared" si="14"/>
        <v>621.7</v>
      </c>
      <c r="O20" s="35">
        <f t="shared" si="4"/>
        <v>26.829</v>
      </c>
      <c r="P20" s="35">
        <f t="shared" si="5"/>
        <v>4.315425446356763</v>
      </c>
      <c r="Q20" s="36">
        <f t="shared" si="15"/>
        <v>1380</v>
      </c>
      <c r="R20" s="36">
        <f t="shared" si="15"/>
        <v>115</v>
      </c>
      <c r="S20" s="36">
        <f t="shared" si="15"/>
        <v>23.407</v>
      </c>
      <c r="T20" s="37">
        <f t="shared" si="6"/>
        <v>20.353913043478258</v>
      </c>
      <c r="U20" s="38">
        <v>180</v>
      </c>
      <c r="V20" s="39">
        <v>15</v>
      </c>
      <c r="W20" s="31">
        <v>23.407</v>
      </c>
      <c r="X20" s="31">
        <f t="shared" si="7"/>
        <v>156.04666666666665</v>
      </c>
      <c r="Y20" s="46">
        <v>5900</v>
      </c>
      <c r="Z20" s="39">
        <v>400</v>
      </c>
      <c r="AA20" s="31">
        <v>3.422</v>
      </c>
      <c r="AB20" s="31">
        <f t="shared" si="8"/>
        <v>0.8554999999999999</v>
      </c>
      <c r="AC20" s="46">
        <v>1200</v>
      </c>
      <c r="AD20" s="39">
        <v>100</v>
      </c>
      <c r="AE20" s="31">
        <v>0</v>
      </c>
      <c r="AF20" s="31">
        <f t="shared" si="9"/>
        <v>0</v>
      </c>
      <c r="AG20" s="38">
        <v>180</v>
      </c>
      <c r="AH20" s="39">
        <v>15</v>
      </c>
      <c r="AI20" s="31">
        <v>0</v>
      </c>
      <c r="AJ20" s="31">
        <f t="shared" si="10"/>
        <v>0</v>
      </c>
      <c r="AK20" s="40">
        <v>0</v>
      </c>
      <c r="AL20" s="32"/>
      <c r="AM20" s="31">
        <v>0</v>
      </c>
      <c r="AN20" s="31" t="e">
        <f t="shared" si="11"/>
        <v>#DIV/0!</v>
      </c>
      <c r="AO20" s="40">
        <v>0</v>
      </c>
      <c r="AP20" s="32"/>
      <c r="AQ20" s="31"/>
      <c r="AR20" s="31"/>
      <c r="AS20" s="31"/>
      <c r="AT20" s="31"/>
      <c r="AU20" s="31">
        <v>25722</v>
      </c>
      <c r="AV20" s="39">
        <v>2143.3</v>
      </c>
      <c r="AW20" s="31">
        <v>2143.3</v>
      </c>
      <c r="AX20" s="31"/>
      <c r="AY20" s="41"/>
      <c r="AZ20" s="31"/>
      <c r="BA20" s="31"/>
      <c r="BB20" s="31"/>
      <c r="BC20" s="31"/>
      <c r="BD20" s="31"/>
      <c r="BE20" s="31"/>
      <c r="BF20" s="31"/>
      <c r="BG20" s="35">
        <f t="shared" si="16"/>
        <v>1100</v>
      </c>
      <c r="BH20" s="35">
        <f t="shared" si="16"/>
        <v>91.7</v>
      </c>
      <c r="BI20" s="35">
        <f t="shared" si="16"/>
        <v>0</v>
      </c>
      <c r="BJ20" s="42">
        <f t="shared" si="12"/>
        <v>0</v>
      </c>
      <c r="BK20" s="31">
        <v>200</v>
      </c>
      <c r="BL20" s="39">
        <v>16.7</v>
      </c>
      <c r="BM20" s="31">
        <v>0</v>
      </c>
      <c r="BN20" s="31">
        <v>900</v>
      </c>
      <c r="BO20" s="32">
        <v>75</v>
      </c>
      <c r="BP20" s="31">
        <v>0</v>
      </c>
      <c r="BQ20" s="31"/>
      <c r="BR20" s="41"/>
      <c r="BS20" s="31"/>
      <c r="BT20" s="46"/>
      <c r="BU20" s="39"/>
      <c r="BV20" s="31">
        <v>0</v>
      </c>
      <c r="BW20" s="31"/>
      <c r="BX20" s="31"/>
      <c r="BY20" s="31"/>
      <c r="BZ20" s="31"/>
      <c r="CA20" s="32"/>
      <c r="CB20" s="31"/>
      <c r="CC20" s="46"/>
      <c r="CD20" s="39"/>
      <c r="CE20" s="31">
        <v>0</v>
      </c>
      <c r="CF20" s="31"/>
      <c r="CG20" s="31"/>
      <c r="CH20" s="31"/>
      <c r="CI20" s="39"/>
      <c r="CJ20" s="31">
        <v>0</v>
      </c>
      <c r="CK20" s="31"/>
      <c r="CL20" s="31"/>
      <c r="CM20" s="31">
        <v>0</v>
      </c>
      <c r="CN20" s="31"/>
      <c r="CO20" s="31"/>
      <c r="CP20" s="31"/>
      <c r="CQ20" s="31">
        <v>0</v>
      </c>
      <c r="CR20" s="31"/>
      <c r="CS20" s="31">
        <v>0</v>
      </c>
      <c r="CT20" s="31"/>
      <c r="CU20" s="31"/>
      <c r="CV20" s="31"/>
      <c r="CW20" s="31"/>
      <c r="CX20" s="32"/>
      <c r="CY20" s="31">
        <v>0</v>
      </c>
      <c r="CZ20" s="31"/>
      <c r="DA20" s="31"/>
      <c r="DB20" s="31">
        <v>0</v>
      </c>
      <c r="DC20" s="33">
        <f t="shared" si="17"/>
        <v>34282</v>
      </c>
      <c r="DD20" s="33">
        <f t="shared" si="17"/>
        <v>2765</v>
      </c>
      <c r="DE20" s="33">
        <f t="shared" si="13"/>
        <v>2170.1290000000004</v>
      </c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2"/>
      <c r="DW20" s="31">
        <v>0</v>
      </c>
      <c r="DX20" s="31"/>
      <c r="DY20" s="31"/>
      <c r="DZ20" s="31"/>
      <c r="EA20" s="31"/>
      <c r="EB20" s="44">
        <f t="shared" si="18"/>
        <v>0</v>
      </c>
      <c r="EC20" s="44">
        <f t="shared" si="18"/>
        <v>0</v>
      </c>
      <c r="ED20" s="44">
        <f t="shared" si="19"/>
        <v>0</v>
      </c>
    </row>
    <row r="21" spans="1:134" s="45" customFormat="1" ht="23.25" customHeight="1">
      <c r="A21" s="29">
        <v>12</v>
      </c>
      <c r="B21" s="30" t="s">
        <v>74</v>
      </c>
      <c r="C21" s="31">
        <v>0</v>
      </c>
      <c r="D21" s="32">
        <v>0</v>
      </c>
      <c r="E21" s="33">
        <f t="shared" si="0"/>
        <v>86504.6</v>
      </c>
      <c r="F21" s="33">
        <f t="shared" si="0"/>
        <v>7220</v>
      </c>
      <c r="G21" s="33">
        <f t="shared" si="0"/>
        <v>4773.548</v>
      </c>
      <c r="H21" s="33">
        <f t="shared" si="1"/>
        <v>66.11562326869806</v>
      </c>
      <c r="I21" s="33">
        <f t="shared" si="2"/>
        <v>-23529.300000000003</v>
      </c>
      <c r="J21" s="33">
        <f t="shared" si="3"/>
        <v>18558.991</v>
      </c>
      <c r="K21" s="31">
        <v>62975.3</v>
      </c>
      <c r="L21" s="31">
        <v>23332.539</v>
      </c>
      <c r="M21" s="35">
        <f t="shared" si="14"/>
        <v>34407.8</v>
      </c>
      <c r="N21" s="35">
        <f t="shared" si="14"/>
        <v>2879</v>
      </c>
      <c r="O21" s="35">
        <f t="shared" si="4"/>
        <v>432.548</v>
      </c>
      <c r="P21" s="35">
        <f t="shared" si="5"/>
        <v>15.02424452935047</v>
      </c>
      <c r="Q21" s="36">
        <f t="shared" si="15"/>
        <v>10000</v>
      </c>
      <c r="R21" s="36">
        <f t="shared" si="15"/>
        <v>830</v>
      </c>
      <c r="S21" s="36">
        <f t="shared" si="15"/>
        <v>113.687</v>
      </c>
      <c r="T21" s="37">
        <f t="shared" si="6"/>
        <v>13.697228915662649</v>
      </c>
      <c r="U21" s="38">
        <v>2000</v>
      </c>
      <c r="V21" s="39">
        <v>160</v>
      </c>
      <c r="W21" s="31">
        <v>113.687</v>
      </c>
      <c r="X21" s="31">
        <f t="shared" si="7"/>
        <v>71.054375</v>
      </c>
      <c r="Y21" s="46">
        <v>17500</v>
      </c>
      <c r="Z21" s="39">
        <v>1458</v>
      </c>
      <c r="AA21" s="31">
        <v>224.778</v>
      </c>
      <c r="AB21" s="31">
        <f t="shared" si="8"/>
        <v>15.416872427983538</v>
      </c>
      <c r="AC21" s="46">
        <v>8000</v>
      </c>
      <c r="AD21" s="39">
        <v>670</v>
      </c>
      <c r="AE21" s="31">
        <v>0</v>
      </c>
      <c r="AF21" s="31">
        <f t="shared" si="9"/>
        <v>0</v>
      </c>
      <c r="AG21" s="38">
        <v>755</v>
      </c>
      <c r="AH21" s="39">
        <v>63</v>
      </c>
      <c r="AI21" s="31">
        <v>0</v>
      </c>
      <c r="AJ21" s="31">
        <f t="shared" si="10"/>
        <v>0</v>
      </c>
      <c r="AK21" s="40">
        <v>0</v>
      </c>
      <c r="AL21" s="32"/>
      <c r="AM21" s="31">
        <v>0</v>
      </c>
      <c r="AN21" s="31" t="e">
        <f t="shared" si="11"/>
        <v>#DIV/0!</v>
      </c>
      <c r="AO21" s="40">
        <v>0</v>
      </c>
      <c r="AP21" s="32"/>
      <c r="AQ21" s="31"/>
      <c r="AR21" s="31"/>
      <c r="AS21" s="31"/>
      <c r="AT21" s="31"/>
      <c r="AU21" s="31">
        <v>52096.8</v>
      </c>
      <c r="AV21" s="39">
        <v>4341</v>
      </c>
      <c r="AW21" s="31">
        <v>4341</v>
      </c>
      <c r="AX21" s="31"/>
      <c r="AY21" s="41"/>
      <c r="AZ21" s="31"/>
      <c r="BA21" s="31"/>
      <c r="BB21" s="31"/>
      <c r="BC21" s="31"/>
      <c r="BD21" s="31"/>
      <c r="BE21" s="31"/>
      <c r="BF21" s="31"/>
      <c r="BG21" s="35">
        <f t="shared" si="16"/>
        <v>2782.8</v>
      </c>
      <c r="BH21" s="35">
        <f t="shared" si="16"/>
        <v>232</v>
      </c>
      <c r="BI21" s="35">
        <f t="shared" si="16"/>
        <v>25</v>
      </c>
      <c r="BJ21" s="42">
        <f t="shared" si="12"/>
        <v>10.775862068965518</v>
      </c>
      <c r="BK21" s="31">
        <v>2782.8</v>
      </c>
      <c r="BL21" s="39">
        <v>232</v>
      </c>
      <c r="BM21" s="31">
        <v>0</v>
      </c>
      <c r="BN21" s="31"/>
      <c r="BO21" s="32"/>
      <c r="BP21" s="31">
        <v>0</v>
      </c>
      <c r="BQ21" s="31"/>
      <c r="BR21" s="41"/>
      <c r="BS21" s="31"/>
      <c r="BT21" s="46"/>
      <c r="BU21" s="39"/>
      <c r="BV21" s="31">
        <v>25</v>
      </c>
      <c r="BW21" s="31"/>
      <c r="BX21" s="31"/>
      <c r="BY21" s="31"/>
      <c r="BZ21" s="31"/>
      <c r="CA21" s="32"/>
      <c r="CB21" s="31"/>
      <c r="CC21" s="46"/>
      <c r="CD21" s="39"/>
      <c r="CE21" s="31">
        <v>0</v>
      </c>
      <c r="CF21" s="31"/>
      <c r="CG21" s="31"/>
      <c r="CH21" s="31">
        <v>50</v>
      </c>
      <c r="CI21" s="39">
        <v>4</v>
      </c>
      <c r="CJ21" s="31">
        <v>0</v>
      </c>
      <c r="CK21" s="31"/>
      <c r="CL21" s="31"/>
      <c r="CM21" s="31">
        <v>0</v>
      </c>
      <c r="CN21" s="31">
        <v>200</v>
      </c>
      <c r="CO21" s="31">
        <v>17</v>
      </c>
      <c r="CP21" s="31"/>
      <c r="CQ21" s="31">
        <v>20</v>
      </c>
      <c r="CR21" s="31">
        <v>17</v>
      </c>
      <c r="CS21" s="31">
        <v>0</v>
      </c>
      <c r="CT21" s="31"/>
      <c r="CU21" s="31"/>
      <c r="CV21" s="31"/>
      <c r="CW21" s="31">
        <v>3100</v>
      </c>
      <c r="CX21" s="32">
        <v>258</v>
      </c>
      <c r="CY21" s="31">
        <v>69.083</v>
      </c>
      <c r="CZ21" s="31"/>
      <c r="DA21" s="31"/>
      <c r="DB21" s="31">
        <v>0</v>
      </c>
      <c r="DC21" s="33">
        <f t="shared" si="17"/>
        <v>86504.6</v>
      </c>
      <c r="DD21" s="33">
        <f t="shared" si="17"/>
        <v>7220</v>
      </c>
      <c r="DE21" s="33">
        <f t="shared" si="13"/>
        <v>4773.548</v>
      </c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>
        <v>0</v>
      </c>
      <c r="DX21" s="31"/>
      <c r="DY21" s="31"/>
      <c r="DZ21" s="31"/>
      <c r="EA21" s="31"/>
      <c r="EB21" s="44">
        <f t="shared" si="18"/>
        <v>0</v>
      </c>
      <c r="EC21" s="44">
        <f t="shared" si="18"/>
        <v>0</v>
      </c>
      <c r="ED21" s="44">
        <f t="shared" si="19"/>
        <v>0</v>
      </c>
    </row>
    <row r="22" spans="1:142" s="47" customFormat="1" ht="23.25" customHeight="1">
      <c r="A22" s="29">
        <v>13</v>
      </c>
      <c r="B22" s="30" t="s">
        <v>75</v>
      </c>
      <c r="C22" s="31">
        <v>0</v>
      </c>
      <c r="D22" s="32">
        <v>0</v>
      </c>
      <c r="E22" s="33">
        <f t="shared" si="0"/>
        <v>43116.700000000004</v>
      </c>
      <c r="F22" s="33">
        <f t="shared" si="0"/>
        <v>3592.8</v>
      </c>
      <c r="G22" s="33">
        <f t="shared" si="0"/>
        <v>2843.4775</v>
      </c>
      <c r="H22" s="33">
        <f t="shared" si="1"/>
        <v>79.14377365842796</v>
      </c>
      <c r="I22" s="33">
        <f t="shared" si="2"/>
        <v>-8562.900000000001</v>
      </c>
      <c r="J22" s="33">
        <f t="shared" si="3"/>
        <v>8253.5845</v>
      </c>
      <c r="K22" s="31">
        <v>34553.8</v>
      </c>
      <c r="L22" s="31">
        <v>11097.062</v>
      </c>
      <c r="M22" s="35">
        <f t="shared" si="14"/>
        <v>15598.3</v>
      </c>
      <c r="N22" s="35">
        <f t="shared" si="14"/>
        <v>1299.8</v>
      </c>
      <c r="O22" s="35">
        <f t="shared" si="4"/>
        <v>550.4775</v>
      </c>
      <c r="P22" s="35">
        <f t="shared" si="5"/>
        <v>42.350938605939376</v>
      </c>
      <c r="Q22" s="36">
        <f t="shared" si="15"/>
        <v>5020</v>
      </c>
      <c r="R22" s="36">
        <f t="shared" si="15"/>
        <v>418</v>
      </c>
      <c r="S22" s="36">
        <f t="shared" si="15"/>
        <v>510.47749999999996</v>
      </c>
      <c r="T22" s="37">
        <f t="shared" si="6"/>
        <v>122.1238038277512</v>
      </c>
      <c r="U22" s="38">
        <v>1560</v>
      </c>
      <c r="V22" s="39">
        <v>130</v>
      </c>
      <c r="W22" s="31">
        <v>0.712</v>
      </c>
      <c r="X22" s="31">
        <f t="shared" si="7"/>
        <v>0.5476923076923077</v>
      </c>
      <c r="Y22" s="46">
        <v>10100</v>
      </c>
      <c r="Z22" s="39">
        <v>842</v>
      </c>
      <c r="AA22" s="31">
        <v>40</v>
      </c>
      <c r="AB22" s="31">
        <f t="shared" si="8"/>
        <v>4.750593824228028</v>
      </c>
      <c r="AC22" s="46">
        <v>3460</v>
      </c>
      <c r="AD22" s="39">
        <v>288</v>
      </c>
      <c r="AE22" s="31">
        <v>509.7655</v>
      </c>
      <c r="AF22" s="31">
        <f t="shared" si="9"/>
        <v>177.0019097222222</v>
      </c>
      <c r="AG22" s="38">
        <v>96</v>
      </c>
      <c r="AH22" s="39">
        <v>8</v>
      </c>
      <c r="AI22" s="31">
        <v>0</v>
      </c>
      <c r="AJ22" s="31">
        <f t="shared" si="10"/>
        <v>0</v>
      </c>
      <c r="AK22" s="40">
        <v>0</v>
      </c>
      <c r="AL22" s="32"/>
      <c r="AM22" s="31">
        <v>0</v>
      </c>
      <c r="AN22" s="31" t="e">
        <f t="shared" si="11"/>
        <v>#DIV/0!</v>
      </c>
      <c r="AO22" s="40">
        <v>0</v>
      </c>
      <c r="AP22" s="32"/>
      <c r="AQ22" s="31"/>
      <c r="AR22" s="31"/>
      <c r="AS22" s="31"/>
      <c r="AT22" s="31"/>
      <c r="AU22" s="31">
        <v>27518.4</v>
      </c>
      <c r="AV22" s="39">
        <v>2293</v>
      </c>
      <c r="AW22" s="31">
        <v>2293</v>
      </c>
      <c r="AX22" s="31"/>
      <c r="AY22" s="41"/>
      <c r="AZ22" s="31"/>
      <c r="BA22" s="31"/>
      <c r="BB22" s="31"/>
      <c r="BC22" s="31"/>
      <c r="BD22" s="31"/>
      <c r="BE22" s="31"/>
      <c r="BF22" s="31"/>
      <c r="BG22" s="35">
        <f t="shared" si="16"/>
        <v>382.3</v>
      </c>
      <c r="BH22" s="35">
        <f t="shared" si="16"/>
        <v>31.8</v>
      </c>
      <c r="BI22" s="35">
        <f t="shared" si="16"/>
        <v>0</v>
      </c>
      <c r="BJ22" s="42">
        <f t="shared" si="12"/>
        <v>0</v>
      </c>
      <c r="BK22" s="31">
        <v>382.3</v>
      </c>
      <c r="BL22" s="39">
        <v>31.8</v>
      </c>
      <c r="BM22" s="31">
        <v>0</v>
      </c>
      <c r="BN22" s="31"/>
      <c r="BO22" s="32"/>
      <c r="BP22" s="31">
        <v>0</v>
      </c>
      <c r="BQ22" s="31"/>
      <c r="BR22" s="41"/>
      <c r="BS22" s="31"/>
      <c r="BT22" s="46"/>
      <c r="BU22" s="39"/>
      <c r="BV22" s="31">
        <v>0</v>
      </c>
      <c r="BW22" s="31"/>
      <c r="BX22" s="31"/>
      <c r="BY22" s="31"/>
      <c r="BZ22" s="31"/>
      <c r="CA22" s="32"/>
      <c r="CB22" s="31"/>
      <c r="CC22" s="46"/>
      <c r="CD22" s="39"/>
      <c r="CE22" s="31">
        <v>0</v>
      </c>
      <c r="CF22" s="31"/>
      <c r="CG22" s="31"/>
      <c r="CH22" s="31"/>
      <c r="CI22" s="39"/>
      <c r="CJ22" s="31">
        <v>0</v>
      </c>
      <c r="CK22" s="31"/>
      <c r="CL22" s="31"/>
      <c r="CM22" s="31">
        <v>0</v>
      </c>
      <c r="CN22" s="31"/>
      <c r="CO22" s="31"/>
      <c r="CP22" s="31"/>
      <c r="CQ22" s="31">
        <v>0</v>
      </c>
      <c r="CR22" s="31"/>
      <c r="CS22" s="31">
        <v>0</v>
      </c>
      <c r="CT22" s="31"/>
      <c r="CU22" s="31"/>
      <c r="CV22" s="31"/>
      <c r="CW22" s="31"/>
      <c r="CX22" s="32"/>
      <c r="CY22" s="31">
        <v>0</v>
      </c>
      <c r="CZ22" s="31"/>
      <c r="DA22" s="31"/>
      <c r="DB22" s="31">
        <v>0</v>
      </c>
      <c r="DC22" s="33">
        <f t="shared" si="17"/>
        <v>43116.700000000004</v>
      </c>
      <c r="DD22" s="33">
        <f t="shared" si="17"/>
        <v>3592.8</v>
      </c>
      <c r="DE22" s="33">
        <f t="shared" si="13"/>
        <v>2843.4775</v>
      </c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2"/>
      <c r="DW22" s="31">
        <v>0</v>
      </c>
      <c r="DX22" s="31"/>
      <c r="DY22" s="31"/>
      <c r="DZ22" s="31"/>
      <c r="EA22" s="31"/>
      <c r="EB22" s="44">
        <f t="shared" si="18"/>
        <v>0</v>
      </c>
      <c r="EC22" s="44">
        <f t="shared" si="18"/>
        <v>0</v>
      </c>
      <c r="ED22" s="44">
        <f t="shared" si="19"/>
        <v>0</v>
      </c>
      <c r="EI22" s="45"/>
      <c r="EJ22" s="45"/>
      <c r="EL22" s="45"/>
    </row>
    <row r="23" spans="1:142" s="47" customFormat="1" ht="23.25" customHeight="1">
      <c r="A23" s="29">
        <v>14</v>
      </c>
      <c r="B23" s="30" t="s">
        <v>76</v>
      </c>
      <c r="C23" s="31">
        <v>0</v>
      </c>
      <c r="D23" s="32">
        <v>0</v>
      </c>
      <c r="E23" s="33">
        <f t="shared" si="0"/>
        <v>43476.1</v>
      </c>
      <c r="F23" s="33">
        <f t="shared" si="0"/>
        <v>3334.3</v>
      </c>
      <c r="G23" s="33">
        <f t="shared" si="0"/>
        <v>3398.739</v>
      </c>
      <c r="H23" s="33">
        <f t="shared" si="1"/>
        <v>101.93260954323246</v>
      </c>
      <c r="I23" s="33">
        <f t="shared" si="2"/>
        <v>-12140.099999999999</v>
      </c>
      <c r="J23" s="33">
        <f t="shared" si="3"/>
        <v>7815.041000000001</v>
      </c>
      <c r="K23" s="31">
        <v>31336</v>
      </c>
      <c r="L23" s="31">
        <v>11213.78</v>
      </c>
      <c r="M23" s="35">
        <f t="shared" si="14"/>
        <v>10186.4</v>
      </c>
      <c r="N23" s="35">
        <f t="shared" si="14"/>
        <v>560.4000000000001</v>
      </c>
      <c r="O23" s="35">
        <f t="shared" si="4"/>
        <v>624.839</v>
      </c>
      <c r="P23" s="35">
        <f t="shared" si="5"/>
        <v>111.49875089221985</v>
      </c>
      <c r="Q23" s="36">
        <f t="shared" si="15"/>
        <v>3300</v>
      </c>
      <c r="R23" s="36">
        <f t="shared" si="15"/>
        <v>203.3</v>
      </c>
      <c r="S23" s="36">
        <f t="shared" si="15"/>
        <v>330.539</v>
      </c>
      <c r="T23" s="37">
        <f t="shared" si="6"/>
        <v>162.58681751106738</v>
      </c>
      <c r="U23" s="38">
        <v>1000</v>
      </c>
      <c r="V23" s="39">
        <v>83.3</v>
      </c>
      <c r="W23" s="31">
        <v>132.239</v>
      </c>
      <c r="X23" s="31">
        <f t="shared" si="7"/>
        <v>158.75030012004802</v>
      </c>
      <c r="Y23" s="46">
        <v>5000</v>
      </c>
      <c r="Z23" s="39">
        <v>200</v>
      </c>
      <c r="AA23" s="31">
        <v>272.4</v>
      </c>
      <c r="AB23" s="31">
        <f t="shared" si="8"/>
        <v>136.2</v>
      </c>
      <c r="AC23" s="46">
        <v>2300</v>
      </c>
      <c r="AD23" s="39">
        <v>120</v>
      </c>
      <c r="AE23" s="31">
        <v>198.3</v>
      </c>
      <c r="AF23" s="31">
        <f t="shared" si="9"/>
        <v>165.25</v>
      </c>
      <c r="AG23" s="38">
        <v>100</v>
      </c>
      <c r="AH23" s="39">
        <v>8.3</v>
      </c>
      <c r="AI23" s="31">
        <v>0</v>
      </c>
      <c r="AJ23" s="31">
        <f t="shared" si="10"/>
        <v>0</v>
      </c>
      <c r="AK23" s="40">
        <v>0</v>
      </c>
      <c r="AL23" s="32"/>
      <c r="AM23" s="31">
        <v>0</v>
      </c>
      <c r="AN23" s="31" t="e">
        <f t="shared" si="11"/>
        <v>#DIV/0!</v>
      </c>
      <c r="AO23" s="40">
        <v>0</v>
      </c>
      <c r="AP23" s="32"/>
      <c r="AQ23" s="31"/>
      <c r="AR23" s="31"/>
      <c r="AS23" s="31"/>
      <c r="AT23" s="31"/>
      <c r="AU23" s="31">
        <v>33289.7</v>
      </c>
      <c r="AV23" s="39">
        <v>2773.9</v>
      </c>
      <c r="AW23" s="31">
        <v>2773.9</v>
      </c>
      <c r="AX23" s="31"/>
      <c r="AY23" s="41"/>
      <c r="AZ23" s="31"/>
      <c r="BA23" s="31"/>
      <c r="BB23" s="31"/>
      <c r="BC23" s="31"/>
      <c r="BD23" s="31"/>
      <c r="BE23" s="31"/>
      <c r="BF23" s="31"/>
      <c r="BG23" s="35">
        <f t="shared" si="16"/>
        <v>826.4</v>
      </c>
      <c r="BH23" s="35">
        <f t="shared" si="16"/>
        <v>68.8</v>
      </c>
      <c r="BI23" s="35">
        <f t="shared" si="16"/>
        <v>21.9</v>
      </c>
      <c r="BJ23" s="42">
        <f t="shared" si="12"/>
        <v>31.831395348837212</v>
      </c>
      <c r="BK23" s="31">
        <v>466.4</v>
      </c>
      <c r="BL23" s="39">
        <v>38.8</v>
      </c>
      <c r="BM23" s="31">
        <v>21.9</v>
      </c>
      <c r="BN23" s="31"/>
      <c r="BO23" s="32"/>
      <c r="BP23" s="31">
        <v>0</v>
      </c>
      <c r="BQ23" s="31"/>
      <c r="BR23" s="41"/>
      <c r="BS23" s="31"/>
      <c r="BT23" s="46">
        <v>360</v>
      </c>
      <c r="BU23" s="39">
        <v>30</v>
      </c>
      <c r="BV23" s="31">
        <v>0</v>
      </c>
      <c r="BW23" s="31"/>
      <c r="BX23" s="31"/>
      <c r="BY23" s="31"/>
      <c r="BZ23" s="31"/>
      <c r="CA23" s="32"/>
      <c r="CB23" s="31"/>
      <c r="CC23" s="46"/>
      <c r="CD23" s="39"/>
      <c r="CE23" s="31">
        <v>0</v>
      </c>
      <c r="CF23" s="31"/>
      <c r="CG23" s="31"/>
      <c r="CH23" s="31">
        <v>960</v>
      </c>
      <c r="CI23" s="39">
        <v>80</v>
      </c>
      <c r="CJ23" s="31">
        <v>0</v>
      </c>
      <c r="CK23" s="31"/>
      <c r="CL23" s="31"/>
      <c r="CM23" s="31">
        <v>0</v>
      </c>
      <c r="CN23" s="31"/>
      <c r="CO23" s="31"/>
      <c r="CP23" s="31"/>
      <c r="CQ23" s="31">
        <v>0</v>
      </c>
      <c r="CR23" s="31"/>
      <c r="CS23" s="31">
        <v>0</v>
      </c>
      <c r="CT23" s="31"/>
      <c r="CU23" s="31"/>
      <c r="CV23" s="31"/>
      <c r="CW23" s="31"/>
      <c r="CX23" s="32"/>
      <c r="CY23" s="31">
        <v>0</v>
      </c>
      <c r="CZ23" s="31"/>
      <c r="DA23" s="31"/>
      <c r="DB23" s="31">
        <v>0</v>
      </c>
      <c r="DC23" s="33">
        <f t="shared" si="17"/>
        <v>43476.1</v>
      </c>
      <c r="DD23" s="33">
        <f t="shared" si="17"/>
        <v>3334.3</v>
      </c>
      <c r="DE23" s="33">
        <f t="shared" si="13"/>
        <v>3398.739</v>
      </c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2"/>
      <c r="DW23" s="31">
        <v>0</v>
      </c>
      <c r="DX23" s="31"/>
      <c r="DY23" s="31"/>
      <c r="DZ23" s="31"/>
      <c r="EA23" s="31"/>
      <c r="EB23" s="44">
        <f t="shared" si="18"/>
        <v>0</v>
      </c>
      <c r="EC23" s="44">
        <f t="shared" si="18"/>
        <v>0</v>
      </c>
      <c r="ED23" s="44">
        <f t="shared" si="19"/>
        <v>0</v>
      </c>
      <c r="EI23" s="45"/>
      <c r="EJ23" s="45"/>
      <c r="EL23" s="45"/>
    </row>
    <row r="24" spans="1:142" s="47" customFormat="1" ht="23.25" customHeight="1">
      <c r="A24" s="29">
        <v>15</v>
      </c>
      <c r="B24" s="30" t="s">
        <v>77</v>
      </c>
      <c r="C24" s="31">
        <v>0</v>
      </c>
      <c r="D24" s="32">
        <v>0</v>
      </c>
      <c r="E24" s="33">
        <f t="shared" si="0"/>
        <v>53809.1</v>
      </c>
      <c r="F24" s="33">
        <f t="shared" si="0"/>
        <v>4622.5</v>
      </c>
      <c r="G24" s="33">
        <f t="shared" si="0"/>
        <v>8298.135999999999</v>
      </c>
      <c r="H24" s="33">
        <f t="shared" si="1"/>
        <v>179.5161925365062</v>
      </c>
      <c r="I24" s="33">
        <f t="shared" si="2"/>
        <v>-10150.799999999996</v>
      </c>
      <c r="J24" s="33">
        <f t="shared" si="3"/>
        <v>9211.879</v>
      </c>
      <c r="K24" s="31">
        <v>43658.3</v>
      </c>
      <c r="L24" s="31">
        <v>17510.015</v>
      </c>
      <c r="M24" s="35">
        <f t="shared" si="14"/>
        <v>9460.4</v>
      </c>
      <c r="N24" s="35">
        <f t="shared" si="14"/>
        <v>927</v>
      </c>
      <c r="O24" s="35">
        <f t="shared" si="4"/>
        <v>4602.6359999999995</v>
      </c>
      <c r="P24" s="35">
        <f t="shared" si="5"/>
        <v>496.50873786407766</v>
      </c>
      <c r="Q24" s="36">
        <f t="shared" si="15"/>
        <v>5230</v>
      </c>
      <c r="R24" s="36">
        <f t="shared" si="15"/>
        <v>600</v>
      </c>
      <c r="S24" s="36">
        <f t="shared" si="15"/>
        <v>3536.7090000000003</v>
      </c>
      <c r="T24" s="37">
        <f t="shared" si="6"/>
        <v>589.4515</v>
      </c>
      <c r="U24" s="38">
        <v>730</v>
      </c>
      <c r="V24" s="39">
        <v>200</v>
      </c>
      <c r="W24" s="31">
        <v>866.121</v>
      </c>
      <c r="X24" s="31">
        <f t="shared" si="7"/>
        <v>433.06049999999993</v>
      </c>
      <c r="Y24" s="46">
        <v>3350</v>
      </c>
      <c r="Z24" s="39">
        <v>300</v>
      </c>
      <c r="AA24" s="31">
        <v>1057.227</v>
      </c>
      <c r="AB24" s="31">
        <f t="shared" si="8"/>
        <v>352.40900000000005</v>
      </c>
      <c r="AC24" s="46">
        <v>4500</v>
      </c>
      <c r="AD24" s="39">
        <v>400</v>
      </c>
      <c r="AE24" s="31">
        <v>2670.588</v>
      </c>
      <c r="AF24" s="31">
        <f t="shared" si="9"/>
        <v>667.6470000000002</v>
      </c>
      <c r="AG24" s="38">
        <v>312</v>
      </c>
      <c r="AH24" s="39">
        <v>0</v>
      </c>
      <c r="AI24" s="31">
        <v>5.9</v>
      </c>
      <c r="AJ24" s="31" t="e">
        <f t="shared" si="10"/>
        <v>#DIV/0!</v>
      </c>
      <c r="AK24" s="40">
        <v>0</v>
      </c>
      <c r="AL24" s="32"/>
      <c r="AM24" s="31">
        <v>0</v>
      </c>
      <c r="AN24" s="31" t="e">
        <f t="shared" si="11"/>
        <v>#DIV/0!</v>
      </c>
      <c r="AO24" s="40">
        <v>0</v>
      </c>
      <c r="AP24" s="32"/>
      <c r="AQ24" s="31"/>
      <c r="AR24" s="31"/>
      <c r="AS24" s="31"/>
      <c r="AT24" s="31"/>
      <c r="AU24" s="31">
        <v>44348.7</v>
      </c>
      <c r="AV24" s="39">
        <v>3695.5</v>
      </c>
      <c r="AW24" s="31">
        <v>3695.5</v>
      </c>
      <c r="AX24" s="31"/>
      <c r="AY24" s="41"/>
      <c r="AZ24" s="31"/>
      <c r="BA24" s="31"/>
      <c r="BB24" s="31"/>
      <c r="BC24" s="31"/>
      <c r="BD24" s="31"/>
      <c r="BE24" s="31"/>
      <c r="BF24" s="31"/>
      <c r="BG24" s="35">
        <f t="shared" si="16"/>
        <v>208.4</v>
      </c>
      <c r="BH24" s="35">
        <f t="shared" si="16"/>
        <v>17</v>
      </c>
      <c r="BI24" s="35">
        <f t="shared" si="16"/>
        <v>0</v>
      </c>
      <c r="BJ24" s="42">
        <f t="shared" si="12"/>
        <v>0</v>
      </c>
      <c r="BK24" s="31">
        <v>208.4</v>
      </c>
      <c r="BL24" s="39">
        <v>17</v>
      </c>
      <c r="BM24" s="31">
        <v>0</v>
      </c>
      <c r="BN24" s="31"/>
      <c r="BO24" s="32"/>
      <c r="BP24" s="31">
        <v>0</v>
      </c>
      <c r="BQ24" s="31"/>
      <c r="BR24" s="41"/>
      <c r="BS24" s="31"/>
      <c r="BT24" s="46"/>
      <c r="BU24" s="39"/>
      <c r="BV24" s="31">
        <v>0</v>
      </c>
      <c r="BW24" s="31"/>
      <c r="BX24" s="31"/>
      <c r="BY24" s="31"/>
      <c r="BZ24" s="31"/>
      <c r="CA24" s="32"/>
      <c r="CB24" s="31"/>
      <c r="CC24" s="46"/>
      <c r="CD24" s="39"/>
      <c r="CE24" s="31">
        <v>0</v>
      </c>
      <c r="CF24" s="31"/>
      <c r="CG24" s="31"/>
      <c r="CH24" s="31">
        <v>360</v>
      </c>
      <c r="CI24" s="39">
        <v>10</v>
      </c>
      <c r="CJ24" s="31">
        <v>2.8</v>
      </c>
      <c r="CK24" s="31"/>
      <c r="CL24" s="31"/>
      <c r="CM24" s="31">
        <v>0</v>
      </c>
      <c r="CN24" s="31"/>
      <c r="CO24" s="31"/>
      <c r="CP24" s="31"/>
      <c r="CQ24" s="31">
        <v>0</v>
      </c>
      <c r="CR24" s="31"/>
      <c r="CS24" s="31">
        <v>0</v>
      </c>
      <c r="CT24" s="31"/>
      <c r="CU24" s="31"/>
      <c r="CV24" s="31"/>
      <c r="CW24" s="31"/>
      <c r="CX24" s="32"/>
      <c r="CY24" s="31">
        <v>0</v>
      </c>
      <c r="CZ24" s="31"/>
      <c r="DA24" s="31"/>
      <c r="DB24" s="31">
        <v>0</v>
      </c>
      <c r="DC24" s="33">
        <f t="shared" si="17"/>
        <v>53809.1</v>
      </c>
      <c r="DD24" s="33">
        <f t="shared" si="17"/>
        <v>4622.5</v>
      </c>
      <c r="DE24" s="33">
        <f t="shared" si="13"/>
        <v>8298.135999999999</v>
      </c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2"/>
      <c r="DW24" s="31">
        <v>0</v>
      </c>
      <c r="DX24" s="31"/>
      <c r="DY24" s="31"/>
      <c r="DZ24" s="31"/>
      <c r="EA24" s="31"/>
      <c r="EB24" s="44">
        <f t="shared" si="18"/>
        <v>0</v>
      </c>
      <c r="EC24" s="44">
        <f t="shared" si="18"/>
        <v>0</v>
      </c>
      <c r="ED24" s="44">
        <f t="shared" si="19"/>
        <v>0</v>
      </c>
      <c r="EI24" s="45"/>
      <c r="EJ24" s="45"/>
      <c r="EL24" s="45"/>
    </row>
    <row r="25" spans="1:142" s="47" customFormat="1" ht="23.25" customHeight="1">
      <c r="A25" s="29">
        <v>16</v>
      </c>
      <c r="B25" s="30" t="s">
        <v>78</v>
      </c>
      <c r="C25" s="31">
        <v>0</v>
      </c>
      <c r="D25" s="32">
        <v>0</v>
      </c>
      <c r="E25" s="33">
        <f t="shared" si="0"/>
        <v>68560.3</v>
      </c>
      <c r="F25" s="33">
        <f t="shared" si="0"/>
        <v>5118.8</v>
      </c>
      <c r="G25" s="33">
        <f t="shared" si="0"/>
        <v>5134.8806</v>
      </c>
      <c r="H25" s="33">
        <f t="shared" si="1"/>
        <v>100.31414784715169</v>
      </c>
      <c r="I25" s="33">
        <f t="shared" si="2"/>
        <v>-11484.800000000003</v>
      </c>
      <c r="J25" s="33">
        <f t="shared" si="3"/>
        <v>10607.6934</v>
      </c>
      <c r="K25" s="31">
        <v>57075.5</v>
      </c>
      <c r="L25" s="31">
        <v>15742.574</v>
      </c>
      <c r="M25" s="35">
        <f t="shared" si="14"/>
        <v>25503</v>
      </c>
      <c r="N25" s="35">
        <f t="shared" si="14"/>
        <v>1531</v>
      </c>
      <c r="O25" s="35">
        <f t="shared" si="4"/>
        <v>1547.0806</v>
      </c>
      <c r="P25" s="35">
        <f t="shared" si="5"/>
        <v>101.05033311561071</v>
      </c>
      <c r="Q25" s="36">
        <f t="shared" si="15"/>
        <v>12500</v>
      </c>
      <c r="R25" s="36">
        <f t="shared" si="15"/>
        <v>700</v>
      </c>
      <c r="S25" s="36">
        <f t="shared" si="15"/>
        <v>1250.916</v>
      </c>
      <c r="T25" s="37">
        <f t="shared" si="6"/>
        <v>178.7022857142857</v>
      </c>
      <c r="U25" s="38">
        <v>4400</v>
      </c>
      <c r="V25" s="39">
        <v>200</v>
      </c>
      <c r="W25" s="31">
        <v>253.784</v>
      </c>
      <c r="X25" s="31">
        <f t="shared" si="7"/>
        <v>126.892</v>
      </c>
      <c r="Y25" s="46">
        <v>8960</v>
      </c>
      <c r="Z25" s="39">
        <v>500</v>
      </c>
      <c r="AA25" s="31">
        <v>39.4646</v>
      </c>
      <c r="AB25" s="31">
        <f t="shared" si="8"/>
        <v>7.892919999999999</v>
      </c>
      <c r="AC25" s="46">
        <v>8100</v>
      </c>
      <c r="AD25" s="39">
        <v>500</v>
      </c>
      <c r="AE25" s="31">
        <v>997.132</v>
      </c>
      <c r="AF25" s="31">
        <f t="shared" si="9"/>
        <v>199.4264</v>
      </c>
      <c r="AG25" s="38">
        <v>438</v>
      </c>
      <c r="AH25" s="39">
        <v>72</v>
      </c>
      <c r="AI25" s="31">
        <v>56.9</v>
      </c>
      <c r="AJ25" s="31">
        <f t="shared" si="10"/>
        <v>79.02777777777777</v>
      </c>
      <c r="AK25" s="40">
        <v>5</v>
      </c>
      <c r="AL25" s="32">
        <v>2</v>
      </c>
      <c r="AM25" s="31">
        <v>0</v>
      </c>
      <c r="AN25" s="31">
        <f t="shared" si="11"/>
        <v>0</v>
      </c>
      <c r="AO25" s="40">
        <v>0</v>
      </c>
      <c r="AP25" s="32"/>
      <c r="AQ25" s="31"/>
      <c r="AR25" s="31"/>
      <c r="AS25" s="31"/>
      <c r="AT25" s="31"/>
      <c r="AU25" s="31">
        <v>43057.3</v>
      </c>
      <c r="AV25" s="39">
        <v>3587.8</v>
      </c>
      <c r="AW25" s="31">
        <v>3587.8</v>
      </c>
      <c r="AX25" s="31"/>
      <c r="AY25" s="41"/>
      <c r="AZ25" s="31"/>
      <c r="BA25" s="31"/>
      <c r="BB25" s="31"/>
      <c r="BC25" s="31"/>
      <c r="BD25" s="31"/>
      <c r="BE25" s="31"/>
      <c r="BF25" s="31"/>
      <c r="BG25" s="35">
        <f t="shared" si="16"/>
        <v>1760</v>
      </c>
      <c r="BH25" s="35">
        <f t="shared" si="16"/>
        <v>147</v>
      </c>
      <c r="BI25" s="35">
        <f t="shared" si="16"/>
        <v>199.8</v>
      </c>
      <c r="BJ25" s="42">
        <f t="shared" si="12"/>
        <v>135.91836734693877</v>
      </c>
      <c r="BK25" s="31">
        <v>1400</v>
      </c>
      <c r="BL25" s="39">
        <v>117</v>
      </c>
      <c r="BM25" s="31">
        <v>199.8</v>
      </c>
      <c r="BN25" s="31"/>
      <c r="BO25" s="32"/>
      <c r="BP25" s="31">
        <v>0</v>
      </c>
      <c r="BQ25" s="31"/>
      <c r="BR25" s="41"/>
      <c r="BS25" s="31"/>
      <c r="BT25" s="46">
        <v>360</v>
      </c>
      <c r="BU25" s="39">
        <v>30</v>
      </c>
      <c r="BV25" s="31">
        <v>0</v>
      </c>
      <c r="BW25" s="31"/>
      <c r="BX25" s="31"/>
      <c r="BY25" s="31"/>
      <c r="BZ25" s="31"/>
      <c r="CA25" s="32"/>
      <c r="CB25" s="31"/>
      <c r="CC25" s="46"/>
      <c r="CD25" s="39"/>
      <c r="CE25" s="31">
        <v>0</v>
      </c>
      <c r="CF25" s="31"/>
      <c r="CG25" s="31"/>
      <c r="CH25" s="31">
        <v>1840</v>
      </c>
      <c r="CI25" s="39">
        <v>110</v>
      </c>
      <c r="CJ25" s="31">
        <v>0</v>
      </c>
      <c r="CK25" s="31">
        <v>1800</v>
      </c>
      <c r="CL25" s="31">
        <v>100</v>
      </c>
      <c r="CM25" s="31">
        <v>0</v>
      </c>
      <c r="CN25" s="31"/>
      <c r="CO25" s="31"/>
      <c r="CP25" s="31"/>
      <c r="CQ25" s="31">
        <v>0</v>
      </c>
      <c r="CR25" s="31"/>
      <c r="CS25" s="31">
        <v>0</v>
      </c>
      <c r="CT25" s="31"/>
      <c r="CU25" s="31"/>
      <c r="CV25" s="31"/>
      <c r="CW25" s="31"/>
      <c r="CX25" s="32"/>
      <c r="CY25" s="31">
        <v>0</v>
      </c>
      <c r="CZ25" s="31"/>
      <c r="DA25" s="31"/>
      <c r="DB25" s="31">
        <v>0</v>
      </c>
      <c r="DC25" s="33">
        <f t="shared" si="17"/>
        <v>68560.3</v>
      </c>
      <c r="DD25" s="33">
        <f t="shared" si="17"/>
        <v>5118.8</v>
      </c>
      <c r="DE25" s="33">
        <f t="shared" si="13"/>
        <v>5134.8806</v>
      </c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2"/>
      <c r="DW25" s="31">
        <v>0</v>
      </c>
      <c r="DX25" s="31"/>
      <c r="DY25" s="31"/>
      <c r="DZ25" s="31"/>
      <c r="EA25" s="31"/>
      <c r="EB25" s="44">
        <f t="shared" si="18"/>
        <v>0</v>
      </c>
      <c r="EC25" s="44">
        <f t="shared" si="18"/>
        <v>0</v>
      </c>
      <c r="ED25" s="44">
        <f t="shared" si="19"/>
        <v>0</v>
      </c>
      <c r="EI25" s="45"/>
      <c r="EJ25" s="45"/>
      <c r="EL25" s="45"/>
    </row>
    <row r="26" spans="1:142" s="47" customFormat="1" ht="23.25" customHeight="1">
      <c r="A26" s="29">
        <v>17</v>
      </c>
      <c r="B26" s="30" t="s">
        <v>79</v>
      </c>
      <c r="C26" s="31">
        <v>0</v>
      </c>
      <c r="D26" s="32">
        <v>0</v>
      </c>
      <c r="E26" s="33">
        <f t="shared" si="0"/>
        <v>39367.7</v>
      </c>
      <c r="F26" s="33">
        <f t="shared" si="0"/>
        <v>2774.3</v>
      </c>
      <c r="G26" s="33">
        <f t="shared" si="0"/>
        <v>3114.0180000000005</v>
      </c>
      <c r="H26" s="33">
        <f t="shared" si="1"/>
        <v>112.24517896406302</v>
      </c>
      <c r="I26" s="33">
        <f t="shared" si="2"/>
        <v>-8042.999999999996</v>
      </c>
      <c r="J26" s="33">
        <f t="shared" si="3"/>
        <v>6162.906999999999</v>
      </c>
      <c r="K26" s="31">
        <v>31324.7</v>
      </c>
      <c r="L26" s="31">
        <v>9276.925</v>
      </c>
      <c r="M26" s="35">
        <f t="shared" si="14"/>
        <v>11834.1</v>
      </c>
      <c r="N26" s="35">
        <f t="shared" si="14"/>
        <v>480</v>
      </c>
      <c r="O26" s="35">
        <f t="shared" si="4"/>
        <v>819.718</v>
      </c>
      <c r="P26" s="35">
        <f t="shared" si="5"/>
        <v>170.77458333333334</v>
      </c>
      <c r="Q26" s="36">
        <f t="shared" si="15"/>
        <v>4317.200000000001</v>
      </c>
      <c r="R26" s="36">
        <f t="shared" si="15"/>
        <v>300</v>
      </c>
      <c r="S26" s="36">
        <f t="shared" si="15"/>
        <v>569.65</v>
      </c>
      <c r="T26" s="37">
        <f t="shared" si="6"/>
        <v>189.88333333333333</v>
      </c>
      <c r="U26" s="38">
        <v>1250.4</v>
      </c>
      <c r="V26" s="39">
        <v>100</v>
      </c>
      <c r="W26" s="31">
        <v>7.396</v>
      </c>
      <c r="X26" s="31">
        <f t="shared" si="7"/>
        <v>7.396</v>
      </c>
      <c r="Y26" s="46">
        <v>6629.3</v>
      </c>
      <c r="Z26" s="39">
        <v>150</v>
      </c>
      <c r="AA26" s="31">
        <v>137.268</v>
      </c>
      <c r="AB26" s="31">
        <f t="shared" si="8"/>
        <v>91.512</v>
      </c>
      <c r="AC26" s="46">
        <v>3066.8</v>
      </c>
      <c r="AD26" s="39">
        <v>200</v>
      </c>
      <c r="AE26" s="31">
        <v>562.254</v>
      </c>
      <c r="AF26" s="31">
        <f t="shared" si="9"/>
        <v>281.127</v>
      </c>
      <c r="AG26" s="38">
        <v>100</v>
      </c>
      <c r="AH26" s="39">
        <v>10</v>
      </c>
      <c r="AI26" s="31">
        <v>0</v>
      </c>
      <c r="AJ26" s="31">
        <f t="shared" si="10"/>
        <v>0</v>
      </c>
      <c r="AK26" s="40">
        <v>0</v>
      </c>
      <c r="AL26" s="32"/>
      <c r="AM26" s="31">
        <v>0</v>
      </c>
      <c r="AN26" s="31" t="e">
        <f t="shared" si="11"/>
        <v>#DIV/0!</v>
      </c>
      <c r="AO26" s="40">
        <v>0</v>
      </c>
      <c r="AP26" s="32"/>
      <c r="AQ26" s="31"/>
      <c r="AR26" s="31"/>
      <c r="AS26" s="31"/>
      <c r="AT26" s="31"/>
      <c r="AU26" s="31">
        <v>27533.6</v>
      </c>
      <c r="AV26" s="39">
        <v>2294.3</v>
      </c>
      <c r="AW26" s="31">
        <v>2294.3</v>
      </c>
      <c r="AX26" s="31"/>
      <c r="AY26" s="41"/>
      <c r="AZ26" s="31"/>
      <c r="BA26" s="31"/>
      <c r="BB26" s="31"/>
      <c r="BC26" s="31"/>
      <c r="BD26" s="31"/>
      <c r="BE26" s="31"/>
      <c r="BF26" s="31"/>
      <c r="BG26" s="35">
        <f t="shared" si="16"/>
        <v>787.6</v>
      </c>
      <c r="BH26" s="35">
        <f t="shared" si="16"/>
        <v>20</v>
      </c>
      <c r="BI26" s="35">
        <f t="shared" si="16"/>
        <v>112.8</v>
      </c>
      <c r="BJ26" s="42">
        <f t="shared" si="12"/>
        <v>564</v>
      </c>
      <c r="BK26" s="31">
        <v>787.6</v>
      </c>
      <c r="BL26" s="39">
        <v>20</v>
      </c>
      <c r="BM26" s="31">
        <v>112.8</v>
      </c>
      <c r="BN26" s="31"/>
      <c r="BO26" s="32"/>
      <c r="BP26" s="31">
        <v>0</v>
      </c>
      <c r="BQ26" s="31"/>
      <c r="BR26" s="41"/>
      <c r="BS26" s="31"/>
      <c r="BT26" s="46"/>
      <c r="BU26" s="39"/>
      <c r="BV26" s="31">
        <v>0</v>
      </c>
      <c r="BW26" s="31"/>
      <c r="BX26" s="31"/>
      <c r="BY26" s="31"/>
      <c r="BZ26" s="31"/>
      <c r="CA26" s="32"/>
      <c r="CB26" s="31"/>
      <c r="CC26" s="46"/>
      <c r="CD26" s="39"/>
      <c r="CE26" s="31">
        <v>0</v>
      </c>
      <c r="CF26" s="31"/>
      <c r="CG26" s="31"/>
      <c r="CH26" s="31"/>
      <c r="CI26" s="39"/>
      <c r="CJ26" s="31">
        <v>0</v>
      </c>
      <c r="CK26" s="31"/>
      <c r="CL26" s="31"/>
      <c r="CM26" s="31">
        <v>0</v>
      </c>
      <c r="CN26" s="31"/>
      <c r="CO26" s="31"/>
      <c r="CP26" s="31"/>
      <c r="CQ26" s="31">
        <v>0</v>
      </c>
      <c r="CR26" s="31"/>
      <c r="CS26" s="31">
        <v>0</v>
      </c>
      <c r="CT26" s="31"/>
      <c r="CU26" s="31"/>
      <c r="CV26" s="31"/>
      <c r="CW26" s="31"/>
      <c r="CX26" s="32"/>
      <c r="CY26" s="31">
        <v>0</v>
      </c>
      <c r="CZ26" s="31"/>
      <c r="DA26" s="31"/>
      <c r="DB26" s="31">
        <v>0</v>
      </c>
      <c r="DC26" s="33">
        <f t="shared" si="17"/>
        <v>39367.7</v>
      </c>
      <c r="DD26" s="33">
        <f t="shared" si="17"/>
        <v>2774.3</v>
      </c>
      <c r="DE26" s="33">
        <f t="shared" si="13"/>
        <v>3114.0180000000005</v>
      </c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2"/>
      <c r="DW26" s="31">
        <v>0</v>
      </c>
      <c r="DX26" s="31"/>
      <c r="DY26" s="31"/>
      <c r="DZ26" s="31"/>
      <c r="EA26" s="31"/>
      <c r="EB26" s="44">
        <f t="shared" si="18"/>
        <v>0</v>
      </c>
      <c r="EC26" s="44">
        <f t="shared" si="18"/>
        <v>0</v>
      </c>
      <c r="ED26" s="44">
        <f t="shared" si="19"/>
        <v>0</v>
      </c>
      <c r="EI26" s="45"/>
      <c r="EJ26" s="45"/>
      <c r="EL26" s="45"/>
    </row>
    <row r="27" spans="1:142" s="47" customFormat="1" ht="23.25" customHeight="1">
      <c r="A27" s="29">
        <v>18</v>
      </c>
      <c r="B27" s="30" t="s">
        <v>80</v>
      </c>
      <c r="C27" s="31">
        <v>0</v>
      </c>
      <c r="D27" s="32">
        <v>0</v>
      </c>
      <c r="E27" s="33">
        <f t="shared" si="0"/>
        <v>20579.3</v>
      </c>
      <c r="F27" s="33">
        <f t="shared" si="0"/>
        <v>1714.8999999999999</v>
      </c>
      <c r="G27" s="33">
        <f t="shared" si="0"/>
        <v>1344.378</v>
      </c>
      <c r="H27" s="33">
        <f t="shared" si="1"/>
        <v>78.39395883141874</v>
      </c>
      <c r="I27" s="33">
        <f t="shared" si="2"/>
        <v>-5465.699999999999</v>
      </c>
      <c r="J27" s="33">
        <f t="shared" si="3"/>
        <v>4049.621</v>
      </c>
      <c r="K27" s="31">
        <v>15113.6</v>
      </c>
      <c r="L27" s="31">
        <v>5393.999</v>
      </c>
      <c r="M27" s="35">
        <f t="shared" si="14"/>
        <v>4447</v>
      </c>
      <c r="N27" s="35">
        <f t="shared" si="14"/>
        <v>370.6</v>
      </c>
      <c r="O27" s="35">
        <f t="shared" si="4"/>
        <v>0.078</v>
      </c>
      <c r="P27" s="35">
        <f t="shared" si="5"/>
        <v>0.021046950890447922</v>
      </c>
      <c r="Q27" s="36">
        <f t="shared" si="15"/>
        <v>1146</v>
      </c>
      <c r="R27" s="36">
        <f t="shared" si="15"/>
        <v>95.5</v>
      </c>
      <c r="S27" s="36">
        <f t="shared" si="15"/>
        <v>0.078</v>
      </c>
      <c r="T27" s="37">
        <f t="shared" si="6"/>
        <v>0.08167539267015707</v>
      </c>
      <c r="U27" s="38">
        <v>132.9</v>
      </c>
      <c r="V27" s="39">
        <v>11.1</v>
      </c>
      <c r="W27" s="31">
        <v>0.078</v>
      </c>
      <c r="X27" s="31">
        <f t="shared" si="7"/>
        <v>0.7027027027027027</v>
      </c>
      <c r="Y27" s="46">
        <v>2839</v>
      </c>
      <c r="Z27" s="39">
        <v>236.6</v>
      </c>
      <c r="AA27" s="31">
        <v>0</v>
      </c>
      <c r="AB27" s="31">
        <f t="shared" si="8"/>
        <v>0</v>
      </c>
      <c r="AC27" s="46">
        <v>1013.1</v>
      </c>
      <c r="AD27" s="39">
        <v>84.4</v>
      </c>
      <c r="AE27" s="31">
        <v>0</v>
      </c>
      <c r="AF27" s="31">
        <f t="shared" si="9"/>
        <v>0</v>
      </c>
      <c r="AG27" s="38">
        <v>302</v>
      </c>
      <c r="AH27" s="39">
        <v>25.2</v>
      </c>
      <c r="AI27" s="31">
        <v>0</v>
      </c>
      <c r="AJ27" s="31">
        <f t="shared" si="10"/>
        <v>0</v>
      </c>
      <c r="AK27" s="40">
        <v>0</v>
      </c>
      <c r="AL27" s="32"/>
      <c r="AM27" s="31">
        <v>0</v>
      </c>
      <c r="AN27" s="31" t="e">
        <f t="shared" si="11"/>
        <v>#DIV/0!</v>
      </c>
      <c r="AO27" s="40">
        <v>0</v>
      </c>
      <c r="AP27" s="32"/>
      <c r="AQ27" s="31"/>
      <c r="AR27" s="31"/>
      <c r="AS27" s="31"/>
      <c r="AT27" s="31"/>
      <c r="AU27" s="31">
        <v>16132.3</v>
      </c>
      <c r="AV27" s="39">
        <v>1344.3</v>
      </c>
      <c r="AW27" s="31">
        <v>1344.3</v>
      </c>
      <c r="AX27" s="31"/>
      <c r="AY27" s="41"/>
      <c r="AZ27" s="31"/>
      <c r="BA27" s="31"/>
      <c r="BB27" s="31"/>
      <c r="BC27" s="31"/>
      <c r="BD27" s="31"/>
      <c r="BE27" s="31"/>
      <c r="BF27" s="31"/>
      <c r="BG27" s="35">
        <f t="shared" si="16"/>
        <v>150</v>
      </c>
      <c r="BH27" s="35">
        <f t="shared" si="16"/>
        <v>12.5</v>
      </c>
      <c r="BI27" s="35">
        <f t="shared" si="16"/>
        <v>0</v>
      </c>
      <c r="BJ27" s="42">
        <f t="shared" si="12"/>
        <v>0</v>
      </c>
      <c r="BK27" s="31">
        <v>150</v>
      </c>
      <c r="BL27" s="39">
        <v>12.5</v>
      </c>
      <c r="BM27" s="31">
        <v>0</v>
      </c>
      <c r="BN27" s="31"/>
      <c r="BO27" s="32"/>
      <c r="BP27" s="31">
        <v>0</v>
      </c>
      <c r="BQ27" s="31"/>
      <c r="BR27" s="41"/>
      <c r="BS27" s="31"/>
      <c r="BT27" s="46"/>
      <c r="BU27" s="39"/>
      <c r="BV27" s="31">
        <v>0</v>
      </c>
      <c r="BW27" s="31"/>
      <c r="BX27" s="31"/>
      <c r="BY27" s="31"/>
      <c r="BZ27" s="31"/>
      <c r="CA27" s="32"/>
      <c r="CB27" s="31"/>
      <c r="CC27" s="46">
        <v>10</v>
      </c>
      <c r="CD27" s="39">
        <v>0.8</v>
      </c>
      <c r="CE27" s="31">
        <v>0</v>
      </c>
      <c r="CF27" s="31"/>
      <c r="CG27" s="31"/>
      <c r="CH27" s="31"/>
      <c r="CI27" s="39"/>
      <c r="CJ27" s="31">
        <v>0</v>
      </c>
      <c r="CK27" s="31"/>
      <c r="CL27" s="31"/>
      <c r="CM27" s="31">
        <v>0</v>
      </c>
      <c r="CN27" s="31"/>
      <c r="CO27" s="31"/>
      <c r="CP27" s="31"/>
      <c r="CQ27" s="31">
        <v>0</v>
      </c>
      <c r="CR27" s="31"/>
      <c r="CS27" s="31">
        <v>0</v>
      </c>
      <c r="CT27" s="31"/>
      <c r="CU27" s="31"/>
      <c r="CV27" s="31"/>
      <c r="CW27" s="31"/>
      <c r="CX27" s="32"/>
      <c r="CY27" s="31">
        <v>0</v>
      </c>
      <c r="CZ27" s="31"/>
      <c r="DA27" s="31"/>
      <c r="DB27" s="31">
        <v>0</v>
      </c>
      <c r="DC27" s="33">
        <f t="shared" si="17"/>
        <v>20579.3</v>
      </c>
      <c r="DD27" s="33">
        <f t="shared" si="17"/>
        <v>1714.8999999999999</v>
      </c>
      <c r="DE27" s="33">
        <f t="shared" si="13"/>
        <v>1344.378</v>
      </c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2"/>
      <c r="DW27" s="31">
        <v>0</v>
      </c>
      <c r="DX27" s="31"/>
      <c r="DY27" s="31"/>
      <c r="DZ27" s="31"/>
      <c r="EA27" s="31"/>
      <c r="EB27" s="44">
        <f t="shared" si="18"/>
        <v>0</v>
      </c>
      <c r="EC27" s="44">
        <f t="shared" si="18"/>
        <v>0</v>
      </c>
      <c r="ED27" s="44">
        <f t="shared" si="19"/>
        <v>0</v>
      </c>
      <c r="EI27" s="45"/>
      <c r="EJ27" s="45"/>
      <c r="EL27" s="45"/>
    </row>
    <row r="28" spans="1:142" s="47" customFormat="1" ht="23.25" customHeight="1">
      <c r="A28" s="29">
        <v>19</v>
      </c>
      <c r="B28" s="30" t="s">
        <v>81</v>
      </c>
      <c r="C28" s="31">
        <v>0</v>
      </c>
      <c r="D28" s="32">
        <v>0</v>
      </c>
      <c r="E28" s="33">
        <f t="shared" si="0"/>
        <v>29950.100000000002</v>
      </c>
      <c r="F28" s="33">
        <f t="shared" si="0"/>
        <v>2495.7999999999997</v>
      </c>
      <c r="G28" s="33">
        <f t="shared" si="0"/>
        <v>3316.1949999999997</v>
      </c>
      <c r="H28" s="33">
        <f t="shared" si="1"/>
        <v>132.87102331917623</v>
      </c>
      <c r="I28" s="33">
        <f t="shared" si="2"/>
        <v>-7465.700000000001</v>
      </c>
      <c r="J28" s="33">
        <f t="shared" si="3"/>
        <v>4618.689</v>
      </c>
      <c r="K28" s="31">
        <v>22484.4</v>
      </c>
      <c r="L28" s="31">
        <v>7934.884</v>
      </c>
      <c r="M28" s="35">
        <f t="shared" si="14"/>
        <v>10195.7</v>
      </c>
      <c r="N28" s="35">
        <f t="shared" si="14"/>
        <v>849.7</v>
      </c>
      <c r="O28" s="35">
        <f t="shared" si="4"/>
        <v>1670.095</v>
      </c>
      <c r="P28" s="35">
        <f t="shared" si="5"/>
        <v>196.55113569495114</v>
      </c>
      <c r="Q28" s="36">
        <f t="shared" si="15"/>
        <v>2883.9</v>
      </c>
      <c r="R28" s="36">
        <f t="shared" si="15"/>
        <v>240.3</v>
      </c>
      <c r="S28" s="36">
        <f t="shared" si="15"/>
        <v>937.7650000000001</v>
      </c>
      <c r="T28" s="37">
        <f t="shared" si="6"/>
        <v>390.2476071577196</v>
      </c>
      <c r="U28" s="38">
        <v>120</v>
      </c>
      <c r="V28" s="39">
        <v>10</v>
      </c>
      <c r="W28" s="31">
        <v>33.075</v>
      </c>
      <c r="X28" s="31">
        <f t="shared" si="7"/>
        <v>330.75000000000006</v>
      </c>
      <c r="Y28" s="46">
        <v>6661.8</v>
      </c>
      <c r="Z28" s="39">
        <v>555.2</v>
      </c>
      <c r="AA28" s="31">
        <v>684.23</v>
      </c>
      <c r="AB28" s="31">
        <f t="shared" si="8"/>
        <v>123.24027377521612</v>
      </c>
      <c r="AC28" s="46">
        <v>2763.9</v>
      </c>
      <c r="AD28" s="39">
        <v>230.3</v>
      </c>
      <c r="AE28" s="31">
        <v>904.69</v>
      </c>
      <c r="AF28" s="31">
        <f t="shared" si="9"/>
        <v>392.8310898827616</v>
      </c>
      <c r="AG28" s="38">
        <v>150</v>
      </c>
      <c r="AH28" s="39">
        <v>12.5</v>
      </c>
      <c r="AI28" s="31">
        <v>37.1</v>
      </c>
      <c r="AJ28" s="31">
        <f t="shared" si="10"/>
        <v>296.8</v>
      </c>
      <c r="AK28" s="40">
        <v>0</v>
      </c>
      <c r="AL28" s="32"/>
      <c r="AM28" s="31">
        <v>0</v>
      </c>
      <c r="AN28" s="31" t="e">
        <f t="shared" si="11"/>
        <v>#DIV/0!</v>
      </c>
      <c r="AO28" s="40">
        <v>0</v>
      </c>
      <c r="AP28" s="32"/>
      <c r="AQ28" s="31"/>
      <c r="AR28" s="31"/>
      <c r="AS28" s="31"/>
      <c r="AT28" s="31"/>
      <c r="AU28" s="31">
        <v>19754.4</v>
      </c>
      <c r="AV28" s="39">
        <v>1646.1</v>
      </c>
      <c r="AW28" s="31">
        <v>1646.1</v>
      </c>
      <c r="AX28" s="31"/>
      <c r="AY28" s="41"/>
      <c r="AZ28" s="31"/>
      <c r="BA28" s="31"/>
      <c r="BB28" s="31"/>
      <c r="BC28" s="31"/>
      <c r="BD28" s="31"/>
      <c r="BE28" s="31"/>
      <c r="BF28" s="31"/>
      <c r="BG28" s="35">
        <f t="shared" si="16"/>
        <v>500</v>
      </c>
      <c r="BH28" s="35">
        <f t="shared" si="16"/>
        <v>41.7</v>
      </c>
      <c r="BI28" s="35">
        <f t="shared" si="16"/>
        <v>11</v>
      </c>
      <c r="BJ28" s="42">
        <f t="shared" si="12"/>
        <v>26.378896882494004</v>
      </c>
      <c r="BK28" s="31">
        <v>500</v>
      </c>
      <c r="BL28" s="39">
        <v>41.7</v>
      </c>
      <c r="BM28" s="31">
        <v>11</v>
      </c>
      <c r="BN28" s="31"/>
      <c r="BO28" s="32"/>
      <c r="BP28" s="31">
        <v>0</v>
      </c>
      <c r="BQ28" s="31"/>
      <c r="BR28" s="41"/>
      <c r="BS28" s="31"/>
      <c r="BT28" s="46"/>
      <c r="BU28" s="39"/>
      <c r="BV28" s="31">
        <v>0</v>
      </c>
      <c r="BW28" s="31"/>
      <c r="BX28" s="31"/>
      <c r="BY28" s="31"/>
      <c r="BZ28" s="31"/>
      <c r="CA28" s="32"/>
      <c r="CB28" s="31"/>
      <c r="CC28" s="46"/>
      <c r="CD28" s="39"/>
      <c r="CE28" s="31">
        <v>0</v>
      </c>
      <c r="CF28" s="31"/>
      <c r="CG28" s="31"/>
      <c r="CH28" s="31"/>
      <c r="CI28" s="39"/>
      <c r="CJ28" s="31">
        <v>0</v>
      </c>
      <c r="CK28" s="31"/>
      <c r="CL28" s="31"/>
      <c r="CM28" s="31">
        <v>0</v>
      </c>
      <c r="CN28" s="31"/>
      <c r="CO28" s="31"/>
      <c r="CP28" s="31"/>
      <c r="CQ28" s="31">
        <v>0</v>
      </c>
      <c r="CR28" s="31"/>
      <c r="CS28" s="31">
        <v>0</v>
      </c>
      <c r="CT28" s="31"/>
      <c r="CU28" s="31"/>
      <c r="CV28" s="31"/>
      <c r="CW28" s="31"/>
      <c r="CX28" s="32"/>
      <c r="CY28" s="31">
        <v>0</v>
      </c>
      <c r="CZ28" s="31"/>
      <c r="DA28" s="31"/>
      <c r="DB28" s="31">
        <v>0</v>
      </c>
      <c r="DC28" s="33">
        <f t="shared" si="17"/>
        <v>29950.100000000002</v>
      </c>
      <c r="DD28" s="33">
        <f t="shared" si="17"/>
        <v>2495.7999999999997</v>
      </c>
      <c r="DE28" s="33">
        <f t="shared" si="13"/>
        <v>3316.1949999999997</v>
      </c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2"/>
      <c r="DW28" s="31">
        <v>0</v>
      </c>
      <c r="DX28" s="31"/>
      <c r="DY28" s="31"/>
      <c r="DZ28" s="31"/>
      <c r="EA28" s="31"/>
      <c r="EB28" s="44">
        <f t="shared" si="18"/>
        <v>0</v>
      </c>
      <c r="EC28" s="44">
        <f t="shared" si="18"/>
        <v>0</v>
      </c>
      <c r="ED28" s="44">
        <f t="shared" si="19"/>
        <v>0</v>
      </c>
      <c r="EI28" s="45"/>
      <c r="EJ28" s="45"/>
      <c r="EL28" s="45"/>
    </row>
    <row r="29" spans="1:142" s="47" customFormat="1" ht="23.25" customHeight="1">
      <c r="A29" s="29">
        <v>20</v>
      </c>
      <c r="B29" s="30" t="s">
        <v>82</v>
      </c>
      <c r="C29" s="31">
        <v>0</v>
      </c>
      <c r="D29" s="32">
        <v>0</v>
      </c>
      <c r="E29" s="33">
        <f t="shared" si="0"/>
        <v>10465.1</v>
      </c>
      <c r="F29" s="33">
        <f t="shared" si="0"/>
        <v>879.3</v>
      </c>
      <c r="G29" s="33">
        <f t="shared" si="0"/>
        <v>775.1009999999999</v>
      </c>
      <c r="H29" s="33">
        <f t="shared" si="1"/>
        <v>88.14977823268508</v>
      </c>
      <c r="I29" s="33">
        <f t="shared" si="2"/>
        <v>-2608.3</v>
      </c>
      <c r="J29" s="33">
        <f t="shared" si="3"/>
        <v>2253.4170000000004</v>
      </c>
      <c r="K29" s="31">
        <v>7856.8</v>
      </c>
      <c r="L29" s="31">
        <v>3028.518</v>
      </c>
      <c r="M29" s="35">
        <f t="shared" si="14"/>
        <v>1731</v>
      </c>
      <c r="N29" s="35">
        <f t="shared" si="14"/>
        <v>151.5</v>
      </c>
      <c r="O29" s="35">
        <f t="shared" si="4"/>
        <v>47.300999999999995</v>
      </c>
      <c r="P29" s="35">
        <f t="shared" si="5"/>
        <v>31.22178217821782</v>
      </c>
      <c r="Q29" s="36">
        <f t="shared" si="15"/>
        <v>470</v>
      </c>
      <c r="R29" s="36">
        <f t="shared" si="15"/>
        <v>46</v>
      </c>
      <c r="S29" s="36">
        <f t="shared" si="15"/>
        <v>34.501</v>
      </c>
      <c r="T29" s="37">
        <f t="shared" si="6"/>
        <v>75.00217391304348</v>
      </c>
      <c r="U29" s="38">
        <v>70</v>
      </c>
      <c r="V29" s="39">
        <v>6</v>
      </c>
      <c r="W29" s="31">
        <v>0.101</v>
      </c>
      <c r="X29" s="31">
        <f t="shared" si="7"/>
        <v>1.6833333333333336</v>
      </c>
      <c r="Y29" s="46">
        <v>655</v>
      </c>
      <c r="Z29" s="39">
        <v>55</v>
      </c>
      <c r="AA29" s="31">
        <v>0</v>
      </c>
      <c r="AB29" s="31">
        <f t="shared" si="8"/>
        <v>0</v>
      </c>
      <c r="AC29" s="46">
        <v>400</v>
      </c>
      <c r="AD29" s="39">
        <v>40</v>
      </c>
      <c r="AE29" s="31">
        <v>34.4</v>
      </c>
      <c r="AF29" s="31">
        <f t="shared" si="9"/>
        <v>86</v>
      </c>
      <c r="AG29" s="38">
        <v>50</v>
      </c>
      <c r="AH29" s="39">
        <v>4.2</v>
      </c>
      <c r="AI29" s="31">
        <v>0</v>
      </c>
      <c r="AJ29" s="31">
        <f t="shared" si="10"/>
        <v>0</v>
      </c>
      <c r="AK29" s="40">
        <v>0</v>
      </c>
      <c r="AL29" s="32"/>
      <c r="AM29" s="31">
        <v>0</v>
      </c>
      <c r="AN29" s="31" t="e">
        <f t="shared" si="11"/>
        <v>#DIV/0!</v>
      </c>
      <c r="AO29" s="40">
        <v>0</v>
      </c>
      <c r="AP29" s="32"/>
      <c r="AQ29" s="31"/>
      <c r="AR29" s="31"/>
      <c r="AS29" s="31"/>
      <c r="AT29" s="31"/>
      <c r="AU29" s="31">
        <v>8734.1</v>
      </c>
      <c r="AV29" s="39">
        <v>727.8</v>
      </c>
      <c r="AW29" s="31">
        <v>727.8</v>
      </c>
      <c r="AX29" s="31"/>
      <c r="AY29" s="41"/>
      <c r="AZ29" s="31"/>
      <c r="BA29" s="31"/>
      <c r="BB29" s="31"/>
      <c r="BC29" s="31"/>
      <c r="BD29" s="31"/>
      <c r="BE29" s="31"/>
      <c r="BF29" s="31"/>
      <c r="BG29" s="35">
        <f t="shared" si="16"/>
        <v>196</v>
      </c>
      <c r="BH29" s="35">
        <f t="shared" si="16"/>
        <v>16.3</v>
      </c>
      <c r="BI29" s="35">
        <f t="shared" si="16"/>
        <v>9.9</v>
      </c>
      <c r="BJ29" s="42">
        <f t="shared" si="12"/>
        <v>60.736196319018404</v>
      </c>
      <c r="BK29" s="31">
        <v>196</v>
      </c>
      <c r="BL29" s="39">
        <v>16.3</v>
      </c>
      <c r="BM29" s="31">
        <v>9.9</v>
      </c>
      <c r="BN29" s="31"/>
      <c r="BO29" s="32"/>
      <c r="BP29" s="31">
        <v>0</v>
      </c>
      <c r="BQ29" s="31"/>
      <c r="BR29" s="41"/>
      <c r="BS29" s="31"/>
      <c r="BT29" s="46"/>
      <c r="BU29" s="39"/>
      <c r="BV29" s="31">
        <v>0</v>
      </c>
      <c r="BW29" s="31"/>
      <c r="BX29" s="31"/>
      <c r="BY29" s="31"/>
      <c r="BZ29" s="31"/>
      <c r="CA29" s="32"/>
      <c r="CB29" s="31"/>
      <c r="CC29" s="46">
        <v>360</v>
      </c>
      <c r="CD29" s="39">
        <v>30</v>
      </c>
      <c r="CE29" s="31">
        <v>2.9</v>
      </c>
      <c r="CF29" s="31"/>
      <c r="CG29" s="31"/>
      <c r="CH29" s="31"/>
      <c r="CI29" s="39"/>
      <c r="CJ29" s="31">
        <v>0</v>
      </c>
      <c r="CK29" s="31"/>
      <c r="CL29" s="31"/>
      <c r="CM29" s="31">
        <v>0</v>
      </c>
      <c r="CN29" s="31"/>
      <c r="CO29" s="31"/>
      <c r="CP29" s="31"/>
      <c r="CQ29" s="31">
        <v>0</v>
      </c>
      <c r="CR29" s="31"/>
      <c r="CS29" s="31">
        <v>0</v>
      </c>
      <c r="CT29" s="31"/>
      <c r="CU29" s="31"/>
      <c r="CV29" s="31"/>
      <c r="CW29" s="31"/>
      <c r="CX29" s="32"/>
      <c r="CY29" s="31">
        <v>0</v>
      </c>
      <c r="CZ29" s="31"/>
      <c r="DA29" s="31"/>
      <c r="DB29" s="31">
        <v>0</v>
      </c>
      <c r="DC29" s="33">
        <f t="shared" si="17"/>
        <v>10465.1</v>
      </c>
      <c r="DD29" s="33">
        <f t="shared" si="17"/>
        <v>879.3</v>
      </c>
      <c r="DE29" s="33">
        <f t="shared" si="13"/>
        <v>775.1009999999999</v>
      </c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2"/>
      <c r="DW29" s="31">
        <v>0</v>
      </c>
      <c r="DX29" s="31"/>
      <c r="DY29" s="31"/>
      <c r="DZ29" s="31"/>
      <c r="EA29" s="31"/>
      <c r="EB29" s="44">
        <f t="shared" si="18"/>
        <v>0</v>
      </c>
      <c r="EC29" s="44">
        <f t="shared" si="18"/>
        <v>0</v>
      </c>
      <c r="ED29" s="44">
        <f t="shared" si="19"/>
        <v>0</v>
      </c>
      <c r="EI29" s="45"/>
      <c r="EJ29" s="45"/>
      <c r="EL29" s="45"/>
    </row>
    <row r="30" spans="1:142" s="47" customFormat="1" ht="23.25" customHeight="1">
      <c r="A30" s="29">
        <v>21</v>
      </c>
      <c r="B30" s="30" t="s">
        <v>83</v>
      </c>
      <c r="C30" s="31">
        <v>0</v>
      </c>
      <c r="D30" s="32">
        <v>0</v>
      </c>
      <c r="E30" s="33">
        <f t="shared" si="0"/>
        <v>25121.3</v>
      </c>
      <c r="F30" s="33">
        <f t="shared" si="0"/>
        <v>1643.5</v>
      </c>
      <c r="G30" s="33">
        <f t="shared" si="0"/>
        <v>1641.112</v>
      </c>
      <c r="H30" s="33">
        <f t="shared" si="1"/>
        <v>99.85470033465167</v>
      </c>
      <c r="I30" s="33">
        <f t="shared" si="2"/>
        <v>-6878.5999999999985</v>
      </c>
      <c r="J30" s="33">
        <f t="shared" si="3"/>
        <v>4108.82</v>
      </c>
      <c r="K30" s="31">
        <v>18242.7</v>
      </c>
      <c r="L30" s="31">
        <v>5749.932</v>
      </c>
      <c r="M30" s="35">
        <f t="shared" si="14"/>
        <v>5878.1</v>
      </c>
      <c r="N30" s="35">
        <f t="shared" si="14"/>
        <v>40</v>
      </c>
      <c r="O30" s="35">
        <f t="shared" si="4"/>
        <v>37.612</v>
      </c>
      <c r="P30" s="35">
        <f t="shared" si="5"/>
        <v>94.03</v>
      </c>
      <c r="Q30" s="36">
        <f t="shared" si="15"/>
        <v>1977</v>
      </c>
      <c r="R30" s="36">
        <f t="shared" si="15"/>
        <v>20</v>
      </c>
      <c r="S30" s="36">
        <f t="shared" si="15"/>
        <v>34.712</v>
      </c>
      <c r="T30" s="37">
        <f t="shared" si="6"/>
        <v>173.56</v>
      </c>
      <c r="U30" s="38">
        <v>383</v>
      </c>
      <c r="V30" s="39">
        <v>0</v>
      </c>
      <c r="W30" s="31">
        <v>0.112</v>
      </c>
      <c r="X30" s="31" t="e">
        <f t="shared" si="7"/>
        <v>#DIV/0!</v>
      </c>
      <c r="Y30" s="46">
        <v>3600</v>
      </c>
      <c r="Z30" s="39">
        <v>20</v>
      </c>
      <c r="AA30" s="31">
        <v>2.9</v>
      </c>
      <c r="AB30" s="31">
        <f t="shared" si="8"/>
        <v>14.5</v>
      </c>
      <c r="AC30" s="46">
        <v>1594</v>
      </c>
      <c r="AD30" s="39">
        <v>20</v>
      </c>
      <c r="AE30" s="31">
        <v>34.6</v>
      </c>
      <c r="AF30" s="31">
        <f t="shared" si="9"/>
        <v>173</v>
      </c>
      <c r="AG30" s="38">
        <v>210</v>
      </c>
      <c r="AH30" s="39">
        <v>0</v>
      </c>
      <c r="AI30" s="31">
        <v>0</v>
      </c>
      <c r="AJ30" s="31" t="e">
        <f t="shared" si="10"/>
        <v>#DIV/0!</v>
      </c>
      <c r="AK30" s="40">
        <v>0</v>
      </c>
      <c r="AL30" s="32"/>
      <c r="AM30" s="31">
        <v>0</v>
      </c>
      <c r="AN30" s="31" t="e">
        <f t="shared" si="11"/>
        <v>#DIV/0!</v>
      </c>
      <c r="AO30" s="40">
        <v>0</v>
      </c>
      <c r="AP30" s="32"/>
      <c r="AQ30" s="31"/>
      <c r="AR30" s="31"/>
      <c r="AS30" s="31"/>
      <c r="AT30" s="31"/>
      <c r="AU30" s="31">
        <v>19243.2</v>
      </c>
      <c r="AV30" s="39">
        <v>1603.5</v>
      </c>
      <c r="AW30" s="31">
        <v>1603.5</v>
      </c>
      <c r="AX30" s="31"/>
      <c r="AY30" s="41"/>
      <c r="AZ30" s="31"/>
      <c r="BA30" s="31"/>
      <c r="BB30" s="31"/>
      <c r="BC30" s="31"/>
      <c r="BD30" s="31"/>
      <c r="BE30" s="31"/>
      <c r="BF30" s="31"/>
      <c r="BG30" s="35">
        <f t="shared" si="16"/>
        <v>91.1</v>
      </c>
      <c r="BH30" s="35">
        <f t="shared" si="16"/>
        <v>0</v>
      </c>
      <c r="BI30" s="35">
        <f t="shared" si="16"/>
        <v>0</v>
      </c>
      <c r="BJ30" s="42" t="e">
        <f t="shared" si="12"/>
        <v>#DIV/0!</v>
      </c>
      <c r="BK30" s="31">
        <v>91.1</v>
      </c>
      <c r="BL30" s="39">
        <v>0</v>
      </c>
      <c r="BM30" s="31">
        <v>0</v>
      </c>
      <c r="BN30" s="31"/>
      <c r="BO30" s="32"/>
      <c r="BP30" s="31">
        <v>0</v>
      </c>
      <c r="BQ30" s="31"/>
      <c r="BR30" s="41"/>
      <c r="BS30" s="31"/>
      <c r="BT30" s="46"/>
      <c r="BU30" s="39"/>
      <c r="BV30" s="31">
        <v>0</v>
      </c>
      <c r="BW30" s="31"/>
      <c r="BX30" s="31"/>
      <c r="BY30" s="31"/>
      <c r="BZ30" s="31"/>
      <c r="CA30" s="32"/>
      <c r="CB30" s="31"/>
      <c r="CC30" s="46"/>
      <c r="CD30" s="39"/>
      <c r="CE30" s="31">
        <v>0</v>
      </c>
      <c r="CF30" s="31"/>
      <c r="CG30" s="31"/>
      <c r="CH30" s="31"/>
      <c r="CI30" s="39"/>
      <c r="CJ30" s="31">
        <v>0</v>
      </c>
      <c r="CK30" s="31"/>
      <c r="CL30" s="31"/>
      <c r="CM30" s="31">
        <v>0</v>
      </c>
      <c r="CN30" s="31"/>
      <c r="CO30" s="31"/>
      <c r="CP30" s="31"/>
      <c r="CQ30" s="31">
        <v>0</v>
      </c>
      <c r="CR30" s="31"/>
      <c r="CS30" s="31">
        <v>0</v>
      </c>
      <c r="CT30" s="31"/>
      <c r="CU30" s="31"/>
      <c r="CV30" s="31"/>
      <c r="CW30" s="31"/>
      <c r="CX30" s="32"/>
      <c r="CY30" s="31">
        <v>0</v>
      </c>
      <c r="CZ30" s="31"/>
      <c r="DA30" s="31"/>
      <c r="DB30" s="31">
        <v>0</v>
      </c>
      <c r="DC30" s="33">
        <f t="shared" si="17"/>
        <v>25121.3</v>
      </c>
      <c r="DD30" s="33">
        <f t="shared" si="17"/>
        <v>1643.5</v>
      </c>
      <c r="DE30" s="33">
        <f t="shared" si="13"/>
        <v>1641.112</v>
      </c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2"/>
      <c r="DW30" s="31">
        <v>0</v>
      </c>
      <c r="DX30" s="31"/>
      <c r="DY30" s="31"/>
      <c r="DZ30" s="31"/>
      <c r="EA30" s="31"/>
      <c r="EB30" s="44">
        <f t="shared" si="18"/>
        <v>0</v>
      </c>
      <c r="EC30" s="44">
        <f t="shared" si="18"/>
        <v>0</v>
      </c>
      <c r="ED30" s="44">
        <f t="shared" si="19"/>
        <v>0</v>
      </c>
      <c r="EI30" s="45"/>
      <c r="EJ30" s="45"/>
      <c r="EL30" s="45"/>
    </row>
    <row r="31" spans="1:142" s="47" customFormat="1" ht="23.25" customHeight="1">
      <c r="A31" s="29">
        <v>22</v>
      </c>
      <c r="B31" s="30" t="s">
        <v>84</v>
      </c>
      <c r="C31" s="31">
        <v>0</v>
      </c>
      <c r="D31" s="32">
        <v>0</v>
      </c>
      <c r="E31" s="33">
        <f t="shared" si="0"/>
        <v>57553.3</v>
      </c>
      <c r="F31" s="33">
        <f t="shared" si="0"/>
        <v>4073.5</v>
      </c>
      <c r="G31" s="33">
        <f t="shared" si="0"/>
        <v>3794.359</v>
      </c>
      <c r="H31" s="33">
        <f t="shared" si="1"/>
        <v>93.14739167791825</v>
      </c>
      <c r="I31" s="33">
        <f t="shared" si="2"/>
        <v>-15187.700000000004</v>
      </c>
      <c r="J31" s="33">
        <f t="shared" si="3"/>
        <v>10321.144</v>
      </c>
      <c r="K31" s="31">
        <v>42365.6</v>
      </c>
      <c r="L31" s="31">
        <v>14115.503</v>
      </c>
      <c r="M31" s="35">
        <f t="shared" si="14"/>
        <v>13468</v>
      </c>
      <c r="N31" s="35">
        <f t="shared" si="14"/>
        <v>400</v>
      </c>
      <c r="O31" s="35">
        <f t="shared" si="4"/>
        <v>120.85900000000001</v>
      </c>
      <c r="P31" s="35">
        <f t="shared" si="5"/>
        <v>30.214750000000002</v>
      </c>
      <c r="Q31" s="36">
        <f t="shared" si="15"/>
        <v>3790.6</v>
      </c>
      <c r="R31" s="36">
        <f t="shared" si="15"/>
        <v>200</v>
      </c>
      <c r="S31" s="36">
        <f t="shared" si="15"/>
        <v>19.534</v>
      </c>
      <c r="T31" s="37">
        <f t="shared" si="6"/>
        <v>9.767</v>
      </c>
      <c r="U31" s="38">
        <v>247.4</v>
      </c>
      <c r="V31" s="39">
        <v>0</v>
      </c>
      <c r="W31" s="31">
        <v>2.134</v>
      </c>
      <c r="X31" s="31" t="e">
        <f t="shared" si="7"/>
        <v>#DIV/0!</v>
      </c>
      <c r="Y31" s="46">
        <v>8627.4</v>
      </c>
      <c r="Z31" s="39">
        <v>100</v>
      </c>
      <c r="AA31" s="31">
        <v>101.325</v>
      </c>
      <c r="AB31" s="31">
        <f t="shared" si="8"/>
        <v>101.325</v>
      </c>
      <c r="AC31" s="46">
        <v>3543.2</v>
      </c>
      <c r="AD31" s="39">
        <v>200</v>
      </c>
      <c r="AE31" s="31">
        <v>17.4</v>
      </c>
      <c r="AF31" s="31">
        <f t="shared" si="9"/>
        <v>8.7</v>
      </c>
      <c r="AG31" s="38">
        <v>270</v>
      </c>
      <c r="AH31" s="39">
        <v>0</v>
      </c>
      <c r="AI31" s="31">
        <v>0</v>
      </c>
      <c r="AJ31" s="31" t="e">
        <f t="shared" si="10"/>
        <v>#DIV/0!</v>
      </c>
      <c r="AK31" s="40">
        <v>0</v>
      </c>
      <c r="AL31" s="32"/>
      <c r="AM31" s="31">
        <v>0</v>
      </c>
      <c r="AN31" s="31" t="e">
        <f t="shared" si="11"/>
        <v>#DIV/0!</v>
      </c>
      <c r="AO31" s="40">
        <v>0</v>
      </c>
      <c r="AP31" s="32"/>
      <c r="AQ31" s="31"/>
      <c r="AR31" s="31"/>
      <c r="AS31" s="31"/>
      <c r="AT31" s="31"/>
      <c r="AU31" s="31">
        <v>44085.3</v>
      </c>
      <c r="AV31" s="39">
        <v>3673.5</v>
      </c>
      <c r="AW31" s="31">
        <v>3673.5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5">
        <f t="shared" si="16"/>
        <v>780</v>
      </c>
      <c r="BH31" s="35">
        <f t="shared" si="16"/>
        <v>100</v>
      </c>
      <c r="BI31" s="35">
        <f t="shared" si="16"/>
        <v>0</v>
      </c>
      <c r="BJ31" s="42">
        <f t="shared" si="12"/>
        <v>0</v>
      </c>
      <c r="BK31" s="31">
        <v>600</v>
      </c>
      <c r="BL31" s="39">
        <v>100</v>
      </c>
      <c r="BM31" s="31">
        <v>0</v>
      </c>
      <c r="BN31" s="31"/>
      <c r="BO31" s="32"/>
      <c r="BP31" s="31">
        <v>0</v>
      </c>
      <c r="BQ31" s="31"/>
      <c r="BR31" s="41"/>
      <c r="BS31" s="31"/>
      <c r="BT31" s="46">
        <v>180</v>
      </c>
      <c r="BU31" s="39">
        <v>0</v>
      </c>
      <c r="BV31" s="31">
        <v>0</v>
      </c>
      <c r="BW31" s="31"/>
      <c r="BX31" s="31"/>
      <c r="BY31" s="31"/>
      <c r="BZ31" s="31"/>
      <c r="CA31" s="32"/>
      <c r="CB31" s="31"/>
      <c r="CC31" s="46"/>
      <c r="CD31" s="39"/>
      <c r="CE31" s="31">
        <v>0</v>
      </c>
      <c r="CF31" s="31"/>
      <c r="CG31" s="31"/>
      <c r="CH31" s="31"/>
      <c r="CI31" s="39"/>
      <c r="CJ31" s="31">
        <v>0</v>
      </c>
      <c r="CK31" s="31"/>
      <c r="CL31" s="31"/>
      <c r="CM31" s="31">
        <v>0</v>
      </c>
      <c r="CN31" s="31"/>
      <c r="CO31" s="31"/>
      <c r="CP31" s="31"/>
      <c r="CQ31" s="31">
        <v>0</v>
      </c>
      <c r="CR31" s="31"/>
      <c r="CS31" s="31">
        <v>0</v>
      </c>
      <c r="CT31" s="31"/>
      <c r="CU31" s="31"/>
      <c r="CV31" s="31"/>
      <c r="CW31" s="31"/>
      <c r="CX31" s="32"/>
      <c r="CY31" s="31">
        <v>0</v>
      </c>
      <c r="CZ31" s="31"/>
      <c r="DA31" s="31"/>
      <c r="DB31" s="31">
        <v>0</v>
      </c>
      <c r="DC31" s="33">
        <f t="shared" si="17"/>
        <v>57553.3</v>
      </c>
      <c r="DD31" s="33">
        <f t="shared" si="17"/>
        <v>4073.5</v>
      </c>
      <c r="DE31" s="33">
        <f t="shared" si="13"/>
        <v>3794.359</v>
      </c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2"/>
      <c r="DW31" s="31">
        <v>0</v>
      </c>
      <c r="DX31" s="31"/>
      <c r="DY31" s="31"/>
      <c r="DZ31" s="31"/>
      <c r="EA31" s="31"/>
      <c r="EB31" s="44">
        <f t="shared" si="18"/>
        <v>0</v>
      </c>
      <c r="EC31" s="44">
        <f t="shared" si="18"/>
        <v>0</v>
      </c>
      <c r="ED31" s="44">
        <f t="shared" si="19"/>
        <v>0</v>
      </c>
      <c r="EI31" s="45"/>
      <c r="EJ31" s="45"/>
      <c r="EL31" s="45"/>
    </row>
    <row r="32" spans="1:142" s="47" customFormat="1" ht="23.25" customHeight="1">
      <c r="A32" s="29">
        <v>23</v>
      </c>
      <c r="B32" s="30" t="s">
        <v>85</v>
      </c>
      <c r="C32" s="31">
        <v>0</v>
      </c>
      <c r="D32" s="32">
        <v>0</v>
      </c>
      <c r="E32" s="33">
        <f t="shared" si="0"/>
        <v>33200.6</v>
      </c>
      <c r="F32" s="33">
        <f t="shared" si="0"/>
        <v>2564.9</v>
      </c>
      <c r="G32" s="33">
        <f t="shared" si="0"/>
        <v>2054.471</v>
      </c>
      <c r="H32" s="33">
        <f t="shared" si="1"/>
        <v>80.09945806854068</v>
      </c>
      <c r="I32" s="33">
        <f t="shared" si="2"/>
        <v>-9496.599999999999</v>
      </c>
      <c r="J32" s="33">
        <f t="shared" si="3"/>
        <v>5751.6990000000005</v>
      </c>
      <c r="K32" s="31">
        <v>23704</v>
      </c>
      <c r="L32" s="31">
        <v>7806.17</v>
      </c>
      <c r="M32" s="35">
        <f t="shared" si="14"/>
        <v>8547.5</v>
      </c>
      <c r="N32" s="35">
        <f t="shared" si="14"/>
        <v>510.6</v>
      </c>
      <c r="O32" s="35">
        <f t="shared" si="4"/>
        <v>0.171</v>
      </c>
      <c r="P32" s="35">
        <f t="shared" si="5"/>
        <v>0.033490011750881316</v>
      </c>
      <c r="Q32" s="36">
        <f t="shared" si="15"/>
        <v>2957.5</v>
      </c>
      <c r="R32" s="36">
        <f t="shared" si="15"/>
        <v>290.6</v>
      </c>
      <c r="S32" s="36">
        <f t="shared" si="15"/>
        <v>0.171</v>
      </c>
      <c r="T32" s="37">
        <f t="shared" si="6"/>
        <v>0.05884377150722643</v>
      </c>
      <c r="U32" s="38">
        <v>120</v>
      </c>
      <c r="V32" s="39">
        <v>10</v>
      </c>
      <c r="W32" s="31">
        <v>0.171</v>
      </c>
      <c r="X32" s="31">
        <f t="shared" si="7"/>
        <v>1.7100000000000002</v>
      </c>
      <c r="Y32" s="46">
        <v>4750</v>
      </c>
      <c r="Z32" s="39">
        <v>200</v>
      </c>
      <c r="AA32" s="31">
        <v>0</v>
      </c>
      <c r="AB32" s="31">
        <f t="shared" si="8"/>
        <v>0</v>
      </c>
      <c r="AC32" s="46">
        <v>2837.5</v>
      </c>
      <c r="AD32" s="39">
        <v>280.6</v>
      </c>
      <c r="AE32" s="31">
        <v>0</v>
      </c>
      <c r="AF32" s="31">
        <f t="shared" si="9"/>
        <v>0</v>
      </c>
      <c r="AG32" s="38">
        <v>150</v>
      </c>
      <c r="AH32" s="39">
        <v>10</v>
      </c>
      <c r="AI32" s="31">
        <v>0</v>
      </c>
      <c r="AJ32" s="31">
        <f t="shared" si="10"/>
        <v>0</v>
      </c>
      <c r="AK32" s="40">
        <v>0</v>
      </c>
      <c r="AL32" s="32"/>
      <c r="AM32" s="31">
        <v>0</v>
      </c>
      <c r="AN32" s="31" t="e">
        <f t="shared" si="11"/>
        <v>#DIV/0!</v>
      </c>
      <c r="AO32" s="40">
        <v>0</v>
      </c>
      <c r="AP32" s="32"/>
      <c r="AQ32" s="31"/>
      <c r="AR32" s="31"/>
      <c r="AS32" s="31"/>
      <c r="AT32" s="31"/>
      <c r="AU32" s="31">
        <v>24653.1</v>
      </c>
      <c r="AV32" s="39">
        <v>2054.3</v>
      </c>
      <c r="AW32" s="31">
        <v>2054.3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5">
        <f t="shared" si="16"/>
        <v>690</v>
      </c>
      <c r="BH32" s="35">
        <f t="shared" si="16"/>
        <v>10</v>
      </c>
      <c r="BI32" s="35">
        <f t="shared" si="16"/>
        <v>0</v>
      </c>
      <c r="BJ32" s="42">
        <f t="shared" si="12"/>
        <v>0</v>
      </c>
      <c r="BK32" s="31">
        <v>690</v>
      </c>
      <c r="BL32" s="39">
        <v>10</v>
      </c>
      <c r="BM32" s="31">
        <v>0</v>
      </c>
      <c r="BN32" s="31"/>
      <c r="BO32" s="32"/>
      <c r="BP32" s="31">
        <v>0</v>
      </c>
      <c r="BQ32" s="31"/>
      <c r="BR32" s="41"/>
      <c r="BS32" s="31"/>
      <c r="BT32" s="46"/>
      <c r="BU32" s="39"/>
      <c r="BV32" s="31">
        <v>0</v>
      </c>
      <c r="BW32" s="31"/>
      <c r="BX32" s="31"/>
      <c r="BY32" s="31"/>
      <c r="BZ32" s="31"/>
      <c r="CA32" s="32"/>
      <c r="CB32" s="31"/>
      <c r="CC32" s="46"/>
      <c r="CD32" s="39"/>
      <c r="CE32" s="31">
        <v>0</v>
      </c>
      <c r="CF32" s="31"/>
      <c r="CG32" s="31"/>
      <c r="CH32" s="31"/>
      <c r="CI32" s="39"/>
      <c r="CJ32" s="31">
        <v>0</v>
      </c>
      <c r="CK32" s="31"/>
      <c r="CL32" s="31"/>
      <c r="CM32" s="31">
        <v>0</v>
      </c>
      <c r="CN32" s="31"/>
      <c r="CO32" s="31"/>
      <c r="CP32" s="31"/>
      <c r="CQ32" s="31">
        <v>0</v>
      </c>
      <c r="CR32" s="31"/>
      <c r="CS32" s="31">
        <v>0</v>
      </c>
      <c r="CT32" s="31"/>
      <c r="CU32" s="31"/>
      <c r="CV32" s="31"/>
      <c r="CW32" s="31"/>
      <c r="CX32" s="32"/>
      <c r="CY32" s="31">
        <v>0</v>
      </c>
      <c r="CZ32" s="31"/>
      <c r="DA32" s="31"/>
      <c r="DB32" s="31">
        <v>0</v>
      </c>
      <c r="DC32" s="33">
        <f t="shared" si="17"/>
        <v>33200.6</v>
      </c>
      <c r="DD32" s="33">
        <f t="shared" si="17"/>
        <v>2564.9</v>
      </c>
      <c r="DE32" s="33">
        <f t="shared" si="13"/>
        <v>2054.471</v>
      </c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2"/>
      <c r="DW32" s="31">
        <v>0</v>
      </c>
      <c r="DX32" s="31"/>
      <c r="DY32" s="31"/>
      <c r="DZ32" s="31"/>
      <c r="EA32" s="31"/>
      <c r="EB32" s="44">
        <f t="shared" si="18"/>
        <v>0</v>
      </c>
      <c r="EC32" s="44">
        <f t="shared" si="18"/>
        <v>0</v>
      </c>
      <c r="ED32" s="44">
        <f t="shared" si="19"/>
        <v>0</v>
      </c>
      <c r="EI32" s="45"/>
      <c r="EJ32" s="45"/>
      <c r="EL32" s="45"/>
    </row>
    <row r="33" spans="1:142" s="47" customFormat="1" ht="23.25" customHeight="1">
      <c r="A33" s="29">
        <v>24</v>
      </c>
      <c r="B33" s="30" t="s">
        <v>86</v>
      </c>
      <c r="C33" s="31">
        <v>0</v>
      </c>
      <c r="D33" s="32">
        <v>0</v>
      </c>
      <c r="E33" s="33">
        <f t="shared" si="0"/>
        <v>28047.7</v>
      </c>
      <c r="F33" s="33">
        <f t="shared" si="0"/>
        <v>2343.5</v>
      </c>
      <c r="G33" s="33">
        <f t="shared" si="0"/>
        <v>2210.839</v>
      </c>
      <c r="H33" s="33">
        <f t="shared" si="1"/>
        <v>94.33919351397482</v>
      </c>
      <c r="I33" s="33">
        <f t="shared" si="2"/>
        <v>-5490</v>
      </c>
      <c r="J33" s="33">
        <f t="shared" si="3"/>
        <v>4507.199</v>
      </c>
      <c r="K33" s="31">
        <v>22557.7</v>
      </c>
      <c r="L33" s="31">
        <v>6718.038</v>
      </c>
      <c r="M33" s="35">
        <f t="shared" si="14"/>
        <v>11273</v>
      </c>
      <c r="N33" s="35">
        <f t="shared" si="14"/>
        <v>945.7</v>
      </c>
      <c r="O33" s="35">
        <f t="shared" si="4"/>
        <v>813.039</v>
      </c>
      <c r="P33" s="35">
        <f t="shared" si="5"/>
        <v>85.97218991223431</v>
      </c>
      <c r="Q33" s="36">
        <f t="shared" si="15"/>
        <v>5350</v>
      </c>
      <c r="R33" s="36">
        <f t="shared" si="15"/>
        <v>445.8</v>
      </c>
      <c r="S33" s="36">
        <f t="shared" si="15"/>
        <v>287.201</v>
      </c>
      <c r="T33" s="37">
        <f t="shared" si="6"/>
        <v>64.42373261552265</v>
      </c>
      <c r="U33" s="38">
        <v>1300</v>
      </c>
      <c r="V33" s="39">
        <v>108.3</v>
      </c>
      <c r="W33" s="31">
        <v>55.401</v>
      </c>
      <c r="X33" s="31">
        <f t="shared" si="7"/>
        <v>51.15512465373962</v>
      </c>
      <c r="Y33" s="46">
        <v>5200</v>
      </c>
      <c r="Z33" s="39">
        <v>433.3</v>
      </c>
      <c r="AA33" s="31">
        <v>471.138</v>
      </c>
      <c r="AB33" s="31">
        <f t="shared" si="8"/>
        <v>108.73251788599121</v>
      </c>
      <c r="AC33" s="46">
        <v>4050</v>
      </c>
      <c r="AD33" s="39">
        <v>337.5</v>
      </c>
      <c r="AE33" s="31">
        <v>231.8</v>
      </c>
      <c r="AF33" s="31">
        <f t="shared" si="9"/>
        <v>68.68148148148148</v>
      </c>
      <c r="AG33" s="38">
        <v>458</v>
      </c>
      <c r="AH33" s="39">
        <v>38.1</v>
      </c>
      <c r="AI33" s="31">
        <v>5</v>
      </c>
      <c r="AJ33" s="31">
        <f t="shared" si="10"/>
        <v>13.123359580052494</v>
      </c>
      <c r="AK33" s="40">
        <v>0</v>
      </c>
      <c r="AL33" s="32"/>
      <c r="AM33" s="31">
        <v>0</v>
      </c>
      <c r="AN33" s="31" t="e">
        <f t="shared" si="11"/>
        <v>#DIV/0!</v>
      </c>
      <c r="AO33" s="40">
        <v>0</v>
      </c>
      <c r="AP33" s="32"/>
      <c r="AQ33" s="31"/>
      <c r="AR33" s="31"/>
      <c r="AS33" s="31"/>
      <c r="AT33" s="31"/>
      <c r="AU33" s="31">
        <v>16774.7</v>
      </c>
      <c r="AV33" s="39">
        <v>1397.8</v>
      </c>
      <c r="AW33" s="31">
        <v>1397.8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5">
        <f t="shared" si="16"/>
        <v>258</v>
      </c>
      <c r="BH33" s="35">
        <f t="shared" si="16"/>
        <v>21.5</v>
      </c>
      <c r="BI33" s="35">
        <f t="shared" si="16"/>
        <v>49.7</v>
      </c>
      <c r="BJ33" s="42">
        <f t="shared" si="12"/>
        <v>231.1627906976744</v>
      </c>
      <c r="BK33" s="31">
        <v>258</v>
      </c>
      <c r="BL33" s="39">
        <v>21.5</v>
      </c>
      <c r="BM33" s="31">
        <v>49.7</v>
      </c>
      <c r="BN33" s="31"/>
      <c r="BO33" s="32"/>
      <c r="BP33" s="31">
        <v>0</v>
      </c>
      <c r="BQ33" s="31"/>
      <c r="BR33" s="41"/>
      <c r="BS33" s="31"/>
      <c r="BT33" s="46"/>
      <c r="BU33" s="39"/>
      <c r="BV33" s="31">
        <v>0</v>
      </c>
      <c r="BW33" s="31"/>
      <c r="BX33" s="31"/>
      <c r="BY33" s="31"/>
      <c r="BZ33" s="31"/>
      <c r="CA33" s="32"/>
      <c r="CB33" s="31"/>
      <c r="CC33" s="46"/>
      <c r="CD33" s="39"/>
      <c r="CE33" s="31">
        <v>0</v>
      </c>
      <c r="CF33" s="31"/>
      <c r="CG33" s="31"/>
      <c r="CH33" s="31">
        <v>7</v>
      </c>
      <c r="CI33" s="39">
        <v>7</v>
      </c>
      <c r="CJ33" s="31">
        <v>0</v>
      </c>
      <c r="CK33" s="31"/>
      <c r="CL33" s="31"/>
      <c r="CM33" s="31">
        <v>0</v>
      </c>
      <c r="CN33" s="31"/>
      <c r="CO33" s="31"/>
      <c r="CP33" s="31"/>
      <c r="CQ33" s="31">
        <v>0</v>
      </c>
      <c r="CR33" s="31"/>
      <c r="CS33" s="31">
        <v>0</v>
      </c>
      <c r="CT33" s="31"/>
      <c r="CU33" s="31"/>
      <c r="CV33" s="31"/>
      <c r="CW33" s="31"/>
      <c r="CX33" s="32"/>
      <c r="CY33" s="31">
        <v>0</v>
      </c>
      <c r="CZ33" s="31"/>
      <c r="DA33" s="31"/>
      <c r="DB33" s="31">
        <v>0</v>
      </c>
      <c r="DC33" s="33">
        <f t="shared" si="17"/>
        <v>28047.7</v>
      </c>
      <c r="DD33" s="33">
        <f t="shared" si="17"/>
        <v>2343.5</v>
      </c>
      <c r="DE33" s="33">
        <f t="shared" si="13"/>
        <v>2210.839</v>
      </c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2"/>
      <c r="DW33" s="31">
        <v>0</v>
      </c>
      <c r="DX33" s="31"/>
      <c r="DY33" s="31"/>
      <c r="DZ33" s="31"/>
      <c r="EA33" s="31"/>
      <c r="EB33" s="44">
        <f t="shared" si="18"/>
        <v>0</v>
      </c>
      <c r="EC33" s="44">
        <f t="shared" si="18"/>
        <v>0</v>
      </c>
      <c r="ED33" s="44">
        <f t="shared" si="19"/>
        <v>0</v>
      </c>
      <c r="EI33" s="45"/>
      <c r="EJ33" s="45"/>
      <c r="EL33" s="45"/>
    </row>
    <row r="34" spans="1:142" s="47" customFormat="1" ht="23.25" customHeight="1">
      <c r="A34" s="29">
        <v>25</v>
      </c>
      <c r="B34" s="30" t="s">
        <v>87</v>
      </c>
      <c r="C34" s="31">
        <v>0</v>
      </c>
      <c r="D34" s="32">
        <v>0</v>
      </c>
      <c r="E34" s="33">
        <f t="shared" si="0"/>
        <v>26497</v>
      </c>
      <c r="F34" s="33">
        <f t="shared" si="0"/>
        <v>1701.7</v>
      </c>
      <c r="G34" s="33">
        <f t="shared" si="0"/>
        <v>1610.39</v>
      </c>
      <c r="H34" s="33">
        <f t="shared" si="1"/>
        <v>94.63418934007169</v>
      </c>
      <c r="I34" s="33">
        <f t="shared" si="2"/>
        <v>-5158</v>
      </c>
      <c r="J34" s="33">
        <f t="shared" si="3"/>
        <v>4462.5199999999995</v>
      </c>
      <c r="K34" s="31">
        <v>21339</v>
      </c>
      <c r="L34" s="31">
        <v>6072.91</v>
      </c>
      <c r="M34" s="35">
        <f t="shared" si="14"/>
        <v>7335</v>
      </c>
      <c r="N34" s="35">
        <f t="shared" si="14"/>
        <v>105</v>
      </c>
      <c r="O34" s="35">
        <f t="shared" si="4"/>
        <v>13.69</v>
      </c>
      <c r="P34" s="35">
        <f t="shared" si="5"/>
        <v>13.038095238095238</v>
      </c>
      <c r="Q34" s="36">
        <f t="shared" si="15"/>
        <v>2000</v>
      </c>
      <c r="R34" s="36">
        <f t="shared" si="15"/>
        <v>55</v>
      </c>
      <c r="S34" s="36">
        <f t="shared" si="15"/>
        <v>0.26</v>
      </c>
      <c r="T34" s="37">
        <f t="shared" si="6"/>
        <v>0.4727272727272727</v>
      </c>
      <c r="U34" s="38">
        <v>400</v>
      </c>
      <c r="V34" s="39">
        <v>5</v>
      </c>
      <c r="W34" s="31">
        <v>0.26</v>
      </c>
      <c r="X34" s="31">
        <f t="shared" si="7"/>
        <v>5.2</v>
      </c>
      <c r="Y34" s="46">
        <v>4780</v>
      </c>
      <c r="Z34" s="39">
        <v>30</v>
      </c>
      <c r="AA34" s="31">
        <v>0</v>
      </c>
      <c r="AB34" s="31">
        <f t="shared" si="8"/>
        <v>0</v>
      </c>
      <c r="AC34" s="46">
        <v>1600</v>
      </c>
      <c r="AD34" s="39">
        <v>50</v>
      </c>
      <c r="AE34" s="31">
        <v>0</v>
      </c>
      <c r="AF34" s="31">
        <f t="shared" si="9"/>
        <v>0</v>
      </c>
      <c r="AG34" s="38">
        <v>150</v>
      </c>
      <c r="AH34" s="39">
        <v>5</v>
      </c>
      <c r="AI34" s="31">
        <v>0</v>
      </c>
      <c r="AJ34" s="31">
        <f t="shared" si="10"/>
        <v>0</v>
      </c>
      <c r="AK34" s="40">
        <v>0</v>
      </c>
      <c r="AL34" s="32"/>
      <c r="AM34" s="31">
        <v>0</v>
      </c>
      <c r="AN34" s="31" t="e">
        <f t="shared" si="11"/>
        <v>#DIV/0!</v>
      </c>
      <c r="AO34" s="40">
        <v>0</v>
      </c>
      <c r="AP34" s="32"/>
      <c r="AQ34" s="31"/>
      <c r="AR34" s="31"/>
      <c r="AS34" s="31"/>
      <c r="AT34" s="31"/>
      <c r="AU34" s="31">
        <v>19162</v>
      </c>
      <c r="AV34" s="39">
        <v>1596.7</v>
      </c>
      <c r="AW34" s="31">
        <v>1596.7</v>
      </c>
      <c r="AX34" s="31"/>
      <c r="AY34" s="41"/>
      <c r="AZ34" s="31"/>
      <c r="BA34" s="31"/>
      <c r="BB34" s="31"/>
      <c r="BC34" s="31"/>
      <c r="BD34" s="31"/>
      <c r="BE34" s="31"/>
      <c r="BF34" s="31"/>
      <c r="BG34" s="35">
        <f t="shared" si="16"/>
        <v>88.5</v>
      </c>
      <c r="BH34" s="35">
        <f t="shared" si="16"/>
        <v>10</v>
      </c>
      <c r="BI34" s="35">
        <f t="shared" si="16"/>
        <v>13.43</v>
      </c>
      <c r="BJ34" s="42">
        <f t="shared" si="12"/>
        <v>134.3</v>
      </c>
      <c r="BK34" s="31">
        <v>88.5</v>
      </c>
      <c r="BL34" s="39">
        <v>10</v>
      </c>
      <c r="BM34" s="31">
        <v>13.43</v>
      </c>
      <c r="BN34" s="31"/>
      <c r="BO34" s="32"/>
      <c r="BP34" s="31">
        <v>0</v>
      </c>
      <c r="BQ34" s="31"/>
      <c r="BR34" s="41"/>
      <c r="BS34" s="31"/>
      <c r="BT34" s="46"/>
      <c r="BU34" s="39"/>
      <c r="BV34" s="31">
        <v>0</v>
      </c>
      <c r="BW34" s="31"/>
      <c r="BX34" s="31"/>
      <c r="BY34" s="31"/>
      <c r="BZ34" s="31"/>
      <c r="CA34" s="32"/>
      <c r="CB34" s="31"/>
      <c r="CC34" s="46"/>
      <c r="CD34" s="39"/>
      <c r="CE34" s="31">
        <v>0</v>
      </c>
      <c r="CF34" s="31"/>
      <c r="CG34" s="31"/>
      <c r="CH34" s="31">
        <v>316.5</v>
      </c>
      <c r="CI34" s="39">
        <v>5</v>
      </c>
      <c r="CJ34" s="31">
        <v>0</v>
      </c>
      <c r="CK34" s="31"/>
      <c r="CL34" s="31"/>
      <c r="CM34" s="31">
        <v>0</v>
      </c>
      <c r="CN34" s="31"/>
      <c r="CO34" s="31"/>
      <c r="CP34" s="31"/>
      <c r="CQ34" s="31">
        <v>0</v>
      </c>
      <c r="CR34" s="31"/>
      <c r="CS34" s="31">
        <v>0</v>
      </c>
      <c r="CT34" s="31"/>
      <c r="CU34" s="31"/>
      <c r="CV34" s="31"/>
      <c r="CW34" s="31"/>
      <c r="CX34" s="32"/>
      <c r="CY34" s="31">
        <v>0</v>
      </c>
      <c r="CZ34" s="31"/>
      <c r="DA34" s="31"/>
      <c r="DB34" s="31">
        <v>0</v>
      </c>
      <c r="DC34" s="33">
        <f t="shared" si="17"/>
        <v>26497</v>
      </c>
      <c r="DD34" s="33">
        <f t="shared" si="17"/>
        <v>1701.7</v>
      </c>
      <c r="DE34" s="33">
        <f t="shared" si="13"/>
        <v>1610.39</v>
      </c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2"/>
      <c r="DW34" s="31">
        <v>0</v>
      </c>
      <c r="DX34" s="31"/>
      <c r="DY34" s="31"/>
      <c r="DZ34" s="31"/>
      <c r="EA34" s="31"/>
      <c r="EB34" s="44">
        <f t="shared" si="18"/>
        <v>0</v>
      </c>
      <c r="EC34" s="44">
        <f t="shared" si="18"/>
        <v>0</v>
      </c>
      <c r="ED34" s="44">
        <f t="shared" si="19"/>
        <v>0</v>
      </c>
      <c r="EI34" s="45"/>
      <c r="EJ34" s="45"/>
      <c r="EL34" s="45"/>
    </row>
    <row r="35" spans="1:142" s="47" customFormat="1" ht="23.25" customHeight="1">
      <c r="A35" s="29">
        <v>26</v>
      </c>
      <c r="B35" s="30" t="s">
        <v>88</v>
      </c>
      <c r="C35" s="31">
        <v>0</v>
      </c>
      <c r="D35" s="32">
        <v>0</v>
      </c>
      <c r="E35" s="33">
        <f t="shared" si="0"/>
        <v>61296.9</v>
      </c>
      <c r="F35" s="33">
        <f t="shared" si="0"/>
        <v>4375</v>
      </c>
      <c r="G35" s="33">
        <f t="shared" si="0"/>
        <v>4184.353</v>
      </c>
      <c r="H35" s="33">
        <f t="shared" si="1"/>
        <v>95.64235428571428</v>
      </c>
      <c r="I35" s="33">
        <f t="shared" si="2"/>
        <v>-15238.599999999999</v>
      </c>
      <c r="J35" s="33">
        <f t="shared" si="3"/>
        <v>8957.456999999999</v>
      </c>
      <c r="K35" s="31">
        <v>46058.3</v>
      </c>
      <c r="L35" s="31">
        <v>13141.81</v>
      </c>
      <c r="M35" s="35">
        <f t="shared" si="14"/>
        <v>17439</v>
      </c>
      <c r="N35" s="35">
        <f t="shared" si="14"/>
        <v>720.4</v>
      </c>
      <c r="O35" s="35">
        <f t="shared" si="4"/>
        <v>529.753</v>
      </c>
      <c r="P35" s="35">
        <f t="shared" si="5"/>
        <v>73.5359522487507</v>
      </c>
      <c r="Q35" s="36">
        <f t="shared" si="15"/>
        <v>5095.6</v>
      </c>
      <c r="R35" s="36">
        <f t="shared" si="15"/>
        <v>264</v>
      </c>
      <c r="S35" s="36">
        <f t="shared" si="15"/>
        <v>373.486</v>
      </c>
      <c r="T35" s="37">
        <f t="shared" si="6"/>
        <v>141.4719696969697</v>
      </c>
      <c r="U35" s="38">
        <v>768.6</v>
      </c>
      <c r="V35" s="39">
        <v>64</v>
      </c>
      <c r="W35" s="31">
        <v>0.549</v>
      </c>
      <c r="X35" s="31">
        <f t="shared" si="7"/>
        <v>0.8578125000000001</v>
      </c>
      <c r="Y35" s="46">
        <v>11063</v>
      </c>
      <c r="Z35" s="39">
        <v>350</v>
      </c>
      <c r="AA35" s="31">
        <v>156.267</v>
      </c>
      <c r="AB35" s="31">
        <f t="shared" si="8"/>
        <v>44.64771428571428</v>
      </c>
      <c r="AC35" s="46">
        <v>4327</v>
      </c>
      <c r="AD35" s="39">
        <v>200</v>
      </c>
      <c r="AE35" s="31">
        <v>372.937</v>
      </c>
      <c r="AF35" s="31">
        <f t="shared" si="9"/>
        <v>186.46850000000003</v>
      </c>
      <c r="AG35" s="38">
        <v>280</v>
      </c>
      <c r="AH35" s="39">
        <v>23</v>
      </c>
      <c r="AI35" s="31">
        <v>0</v>
      </c>
      <c r="AJ35" s="31">
        <f t="shared" si="10"/>
        <v>0</v>
      </c>
      <c r="AK35" s="40">
        <v>0</v>
      </c>
      <c r="AL35" s="32"/>
      <c r="AM35" s="31">
        <v>0</v>
      </c>
      <c r="AN35" s="31" t="e">
        <f t="shared" si="11"/>
        <v>#DIV/0!</v>
      </c>
      <c r="AO35" s="40">
        <v>0</v>
      </c>
      <c r="AP35" s="32"/>
      <c r="AQ35" s="31"/>
      <c r="AR35" s="31"/>
      <c r="AS35" s="31"/>
      <c r="AT35" s="31"/>
      <c r="AU35" s="31">
        <v>43857.9</v>
      </c>
      <c r="AV35" s="39">
        <v>3654.6</v>
      </c>
      <c r="AW35" s="31">
        <v>3654.6</v>
      </c>
      <c r="AX35" s="31"/>
      <c r="AY35" s="41"/>
      <c r="AZ35" s="31"/>
      <c r="BA35" s="31"/>
      <c r="BB35" s="31"/>
      <c r="BC35" s="31"/>
      <c r="BD35" s="31"/>
      <c r="BE35" s="31"/>
      <c r="BF35" s="31"/>
      <c r="BG35" s="35">
        <f t="shared" si="16"/>
        <v>1000.4</v>
      </c>
      <c r="BH35" s="35">
        <f t="shared" si="16"/>
        <v>83.4</v>
      </c>
      <c r="BI35" s="35">
        <f t="shared" si="16"/>
        <v>0</v>
      </c>
      <c r="BJ35" s="42">
        <f t="shared" si="12"/>
        <v>0</v>
      </c>
      <c r="BK35" s="31">
        <v>1000.4</v>
      </c>
      <c r="BL35" s="39">
        <v>83.4</v>
      </c>
      <c r="BM35" s="31">
        <v>0</v>
      </c>
      <c r="BN35" s="31"/>
      <c r="BO35" s="32"/>
      <c r="BP35" s="31">
        <v>0</v>
      </c>
      <c r="BQ35" s="31"/>
      <c r="BR35" s="41"/>
      <c r="BS35" s="31"/>
      <c r="BT35" s="46"/>
      <c r="BU35" s="39"/>
      <c r="BV35" s="31">
        <v>0</v>
      </c>
      <c r="BW35" s="31"/>
      <c r="BX35" s="31"/>
      <c r="BY35" s="31"/>
      <c r="BZ35" s="31"/>
      <c r="CA35" s="32"/>
      <c r="CB35" s="31"/>
      <c r="CC35" s="46"/>
      <c r="CD35" s="39"/>
      <c r="CE35" s="31">
        <v>0</v>
      </c>
      <c r="CF35" s="31"/>
      <c r="CG35" s="31"/>
      <c r="CH35" s="31"/>
      <c r="CI35" s="39"/>
      <c r="CJ35" s="31">
        <v>0</v>
      </c>
      <c r="CK35" s="31"/>
      <c r="CL35" s="31"/>
      <c r="CM35" s="31">
        <v>0</v>
      </c>
      <c r="CN35" s="31"/>
      <c r="CO35" s="31"/>
      <c r="CP35" s="31"/>
      <c r="CQ35" s="31">
        <v>0</v>
      </c>
      <c r="CR35" s="31"/>
      <c r="CS35" s="31">
        <v>0</v>
      </c>
      <c r="CT35" s="31"/>
      <c r="CU35" s="31"/>
      <c r="CV35" s="31"/>
      <c r="CW35" s="31"/>
      <c r="CX35" s="32"/>
      <c r="CY35" s="31">
        <v>0</v>
      </c>
      <c r="CZ35" s="31"/>
      <c r="DA35" s="31"/>
      <c r="DB35" s="31">
        <v>0</v>
      </c>
      <c r="DC35" s="33">
        <f t="shared" si="17"/>
        <v>61296.9</v>
      </c>
      <c r="DD35" s="33">
        <f t="shared" si="17"/>
        <v>4375</v>
      </c>
      <c r="DE35" s="33">
        <f t="shared" si="13"/>
        <v>4184.353</v>
      </c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2"/>
      <c r="DW35" s="31">
        <v>0</v>
      </c>
      <c r="DX35" s="31"/>
      <c r="DY35" s="31"/>
      <c r="DZ35" s="31"/>
      <c r="EA35" s="31"/>
      <c r="EB35" s="44">
        <f t="shared" si="18"/>
        <v>0</v>
      </c>
      <c r="EC35" s="44">
        <f t="shared" si="18"/>
        <v>0</v>
      </c>
      <c r="ED35" s="44">
        <f t="shared" si="19"/>
        <v>0</v>
      </c>
      <c r="EI35" s="45"/>
      <c r="EJ35" s="45"/>
      <c r="EL35" s="45"/>
    </row>
    <row r="36" spans="1:142" s="47" customFormat="1" ht="23.25" customHeight="1">
      <c r="A36" s="29">
        <v>27</v>
      </c>
      <c r="B36" s="30" t="s">
        <v>89</v>
      </c>
      <c r="C36" s="31">
        <v>0</v>
      </c>
      <c r="D36" s="32">
        <v>0</v>
      </c>
      <c r="E36" s="33">
        <f t="shared" si="0"/>
        <v>28643.800000000003</v>
      </c>
      <c r="F36" s="33">
        <f t="shared" si="0"/>
        <v>2193.9</v>
      </c>
      <c r="G36" s="33">
        <f t="shared" si="0"/>
        <v>1864.255</v>
      </c>
      <c r="H36" s="33">
        <f t="shared" si="1"/>
        <v>84.97447467979397</v>
      </c>
      <c r="I36" s="33">
        <f t="shared" si="2"/>
        <v>-7608.500000000004</v>
      </c>
      <c r="J36" s="33">
        <f t="shared" si="3"/>
        <v>5586.309</v>
      </c>
      <c r="K36" s="31">
        <v>21035.3</v>
      </c>
      <c r="L36" s="31">
        <v>7450.564</v>
      </c>
      <c r="M36" s="35">
        <f t="shared" si="14"/>
        <v>7292</v>
      </c>
      <c r="N36" s="35">
        <f t="shared" si="14"/>
        <v>414.7</v>
      </c>
      <c r="O36" s="35">
        <f t="shared" si="4"/>
        <v>85.055</v>
      </c>
      <c r="P36" s="35">
        <f t="shared" si="5"/>
        <v>20.510007234145167</v>
      </c>
      <c r="Q36" s="36">
        <f t="shared" si="15"/>
        <v>1285</v>
      </c>
      <c r="R36" s="36">
        <f t="shared" si="15"/>
        <v>100</v>
      </c>
      <c r="S36" s="36">
        <f t="shared" si="15"/>
        <v>60.055</v>
      </c>
      <c r="T36" s="37">
        <f t="shared" si="6"/>
        <v>60.055</v>
      </c>
      <c r="U36" s="38">
        <v>130</v>
      </c>
      <c r="V36" s="39">
        <v>0</v>
      </c>
      <c r="W36" s="31">
        <v>0.055</v>
      </c>
      <c r="X36" s="31" t="e">
        <f t="shared" si="7"/>
        <v>#DIV/0!</v>
      </c>
      <c r="Y36" s="46">
        <v>5830</v>
      </c>
      <c r="Z36" s="39">
        <v>300</v>
      </c>
      <c r="AA36" s="31">
        <v>25</v>
      </c>
      <c r="AB36" s="31">
        <f t="shared" si="8"/>
        <v>8.333333333333334</v>
      </c>
      <c r="AC36" s="46">
        <v>1155</v>
      </c>
      <c r="AD36" s="39">
        <v>100</v>
      </c>
      <c r="AE36" s="31">
        <v>60</v>
      </c>
      <c r="AF36" s="31">
        <f t="shared" si="9"/>
        <v>60</v>
      </c>
      <c r="AG36" s="38">
        <v>100</v>
      </c>
      <c r="AH36" s="39">
        <v>8.3</v>
      </c>
      <c r="AI36" s="31">
        <v>0</v>
      </c>
      <c r="AJ36" s="31">
        <f t="shared" si="10"/>
        <v>0</v>
      </c>
      <c r="AK36" s="40">
        <v>0</v>
      </c>
      <c r="AL36" s="32"/>
      <c r="AM36" s="31">
        <v>0</v>
      </c>
      <c r="AN36" s="31" t="e">
        <f t="shared" si="11"/>
        <v>#DIV/0!</v>
      </c>
      <c r="AO36" s="40">
        <v>0</v>
      </c>
      <c r="AP36" s="32"/>
      <c r="AQ36" s="31"/>
      <c r="AR36" s="31"/>
      <c r="AS36" s="31"/>
      <c r="AT36" s="31"/>
      <c r="AU36" s="31">
        <v>21351.8</v>
      </c>
      <c r="AV36" s="39">
        <v>1779.2</v>
      </c>
      <c r="AW36" s="31">
        <v>1779.2</v>
      </c>
      <c r="AX36" s="31"/>
      <c r="AY36" s="41"/>
      <c r="AZ36" s="31"/>
      <c r="BA36" s="31"/>
      <c r="BB36" s="31"/>
      <c r="BC36" s="31"/>
      <c r="BD36" s="31"/>
      <c r="BE36" s="31"/>
      <c r="BF36" s="31"/>
      <c r="BG36" s="35">
        <f t="shared" si="16"/>
        <v>77</v>
      </c>
      <c r="BH36" s="35">
        <f t="shared" si="16"/>
        <v>6.4</v>
      </c>
      <c r="BI36" s="35">
        <f t="shared" si="16"/>
        <v>0</v>
      </c>
      <c r="BJ36" s="42">
        <f t="shared" si="12"/>
        <v>0</v>
      </c>
      <c r="BK36" s="31">
        <v>77</v>
      </c>
      <c r="BL36" s="39">
        <v>6.4</v>
      </c>
      <c r="BM36" s="31">
        <v>0</v>
      </c>
      <c r="BN36" s="31"/>
      <c r="BO36" s="32"/>
      <c r="BP36" s="31">
        <v>0</v>
      </c>
      <c r="BQ36" s="31"/>
      <c r="BR36" s="41"/>
      <c r="BS36" s="31"/>
      <c r="BT36" s="46"/>
      <c r="BU36" s="39"/>
      <c r="BV36" s="31">
        <v>0</v>
      </c>
      <c r="BW36" s="31"/>
      <c r="BX36" s="31"/>
      <c r="BY36" s="31"/>
      <c r="BZ36" s="31"/>
      <c r="CA36" s="32"/>
      <c r="CB36" s="31"/>
      <c r="CC36" s="46"/>
      <c r="CD36" s="39"/>
      <c r="CE36" s="31">
        <v>0</v>
      </c>
      <c r="CF36" s="31"/>
      <c r="CG36" s="31"/>
      <c r="CH36" s="31"/>
      <c r="CI36" s="39"/>
      <c r="CJ36" s="31">
        <v>0</v>
      </c>
      <c r="CK36" s="31"/>
      <c r="CL36" s="31"/>
      <c r="CM36" s="31">
        <v>0</v>
      </c>
      <c r="CN36" s="31"/>
      <c r="CO36" s="31"/>
      <c r="CP36" s="31"/>
      <c r="CQ36" s="31">
        <v>0</v>
      </c>
      <c r="CR36" s="31"/>
      <c r="CS36" s="31">
        <v>0</v>
      </c>
      <c r="CT36" s="31"/>
      <c r="CU36" s="31"/>
      <c r="CV36" s="31"/>
      <c r="CW36" s="31"/>
      <c r="CX36" s="32"/>
      <c r="CY36" s="31">
        <v>0</v>
      </c>
      <c r="CZ36" s="31"/>
      <c r="DA36" s="31"/>
      <c r="DB36" s="31">
        <v>0</v>
      </c>
      <c r="DC36" s="33">
        <f t="shared" si="17"/>
        <v>28643.8</v>
      </c>
      <c r="DD36" s="33">
        <f t="shared" si="17"/>
        <v>2193.9</v>
      </c>
      <c r="DE36" s="33">
        <f t="shared" si="13"/>
        <v>1864.255</v>
      </c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>
        <v>5000</v>
      </c>
      <c r="DV36" s="32">
        <v>1000</v>
      </c>
      <c r="DW36" s="31">
        <v>0</v>
      </c>
      <c r="DX36" s="31"/>
      <c r="DY36" s="31"/>
      <c r="DZ36" s="31"/>
      <c r="EA36" s="31"/>
      <c r="EB36" s="44">
        <f t="shared" si="18"/>
        <v>5000</v>
      </c>
      <c r="EC36" s="44">
        <f t="shared" si="18"/>
        <v>1000</v>
      </c>
      <c r="ED36" s="44">
        <f t="shared" si="19"/>
        <v>0</v>
      </c>
      <c r="EI36" s="45"/>
      <c r="EJ36" s="45"/>
      <c r="EL36" s="45"/>
    </row>
    <row r="37" spans="1:142" s="47" customFormat="1" ht="23.25" customHeight="1">
      <c r="A37" s="29">
        <v>28</v>
      </c>
      <c r="B37" s="30" t="s">
        <v>90</v>
      </c>
      <c r="C37" s="31">
        <v>0</v>
      </c>
      <c r="D37" s="32">
        <v>0</v>
      </c>
      <c r="E37" s="33">
        <f t="shared" si="0"/>
        <v>30964</v>
      </c>
      <c r="F37" s="33">
        <f t="shared" si="0"/>
        <v>2499.9</v>
      </c>
      <c r="G37" s="33">
        <f t="shared" si="0"/>
        <v>1867.2261</v>
      </c>
      <c r="H37" s="33">
        <f t="shared" si="1"/>
        <v>74.69203168126725</v>
      </c>
      <c r="I37" s="33">
        <f t="shared" si="2"/>
        <v>-9216.5</v>
      </c>
      <c r="J37" s="33">
        <f t="shared" si="3"/>
        <v>4714.508</v>
      </c>
      <c r="K37" s="31">
        <v>21747.5</v>
      </c>
      <c r="L37" s="31">
        <v>6581.7341</v>
      </c>
      <c r="M37" s="35">
        <f t="shared" si="14"/>
        <v>8584.1</v>
      </c>
      <c r="N37" s="35">
        <f t="shared" si="14"/>
        <v>635</v>
      </c>
      <c r="O37" s="35">
        <f t="shared" si="4"/>
        <v>2.3261</v>
      </c>
      <c r="P37" s="35">
        <f t="shared" si="5"/>
        <v>0.36631496062992125</v>
      </c>
      <c r="Q37" s="36">
        <f t="shared" si="15"/>
        <v>2457.6000000000004</v>
      </c>
      <c r="R37" s="36">
        <f t="shared" si="15"/>
        <v>425</v>
      </c>
      <c r="S37" s="36">
        <f t="shared" si="15"/>
        <v>0</v>
      </c>
      <c r="T37" s="37">
        <f t="shared" si="6"/>
        <v>0</v>
      </c>
      <c r="U37" s="38">
        <v>356.8</v>
      </c>
      <c r="V37" s="39">
        <v>25</v>
      </c>
      <c r="W37" s="31">
        <v>0</v>
      </c>
      <c r="X37" s="31">
        <f t="shared" si="7"/>
        <v>0</v>
      </c>
      <c r="Y37" s="46">
        <v>5837.5</v>
      </c>
      <c r="Z37" s="39">
        <v>200</v>
      </c>
      <c r="AA37" s="31">
        <v>2.3261</v>
      </c>
      <c r="AB37" s="31">
        <f t="shared" si="8"/>
        <v>1.16305</v>
      </c>
      <c r="AC37" s="46">
        <v>2100.8</v>
      </c>
      <c r="AD37" s="39">
        <v>400</v>
      </c>
      <c r="AE37" s="31">
        <v>0</v>
      </c>
      <c r="AF37" s="31">
        <f t="shared" si="9"/>
        <v>0</v>
      </c>
      <c r="AG37" s="38">
        <v>89</v>
      </c>
      <c r="AH37" s="39">
        <v>0</v>
      </c>
      <c r="AI37" s="31">
        <v>0</v>
      </c>
      <c r="AJ37" s="31" t="e">
        <f t="shared" si="10"/>
        <v>#DIV/0!</v>
      </c>
      <c r="AK37" s="40">
        <v>0</v>
      </c>
      <c r="AL37" s="32"/>
      <c r="AM37" s="31">
        <v>0</v>
      </c>
      <c r="AN37" s="31" t="e">
        <f t="shared" si="11"/>
        <v>#DIV/0!</v>
      </c>
      <c r="AO37" s="40">
        <v>100</v>
      </c>
      <c r="AP37" s="32">
        <v>10</v>
      </c>
      <c r="AQ37" s="31"/>
      <c r="AR37" s="31"/>
      <c r="AS37" s="31"/>
      <c r="AT37" s="31"/>
      <c r="AU37" s="31">
        <v>22379.9</v>
      </c>
      <c r="AV37" s="39">
        <v>1864.9</v>
      </c>
      <c r="AW37" s="31">
        <v>1864.9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5">
        <f t="shared" si="16"/>
        <v>100</v>
      </c>
      <c r="BH37" s="35">
        <f t="shared" si="16"/>
        <v>0</v>
      </c>
      <c r="BI37" s="35">
        <f t="shared" si="16"/>
        <v>0</v>
      </c>
      <c r="BJ37" s="42" t="e">
        <f t="shared" si="12"/>
        <v>#DIV/0!</v>
      </c>
      <c r="BK37" s="31">
        <v>100</v>
      </c>
      <c r="BL37" s="39">
        <v>0</v>
      </c>
      <c r="BM37" s="31">
        <v>0</v>
      </c>
      <c r="BN37" s="31"/>
      <c r="BO37" s="32"/>
      <c r="BP37" s="31">
        <v>0</v>
      </c>
      <c r="BQ37" s="31"/>
      <c r="BR37" s="41"/>
      <c r="BS37" s="31"/>
      <c r="BT37" s="46"/>
      <c r="BU37" s="39"/>
      <c r="BV37" s="31">
        <v>0</v>
      </c>
      <c r="BW37" s="31"/>
      <c r="BX37" s="31"/>
      <c r="BY37" s="31"/>
      <c r="BZ37" s="31"/>
      <c r="CA37" s="32"/>
      <c r="CB37" s="31"/>
      <c r="CC37" s="46"/>
      <c r="CD37" s="39"/>
      <c r="CE37" s="31">
        <v>0</v>
      </c>
      <c r="CF37" s="31"/>
      <c r="CG37" s="31"/>
      <c r="CH37" s="31"/>
      <c r="CI37" s="39"/>
      <c r="CJ37" s="31">
        <v>0</v>
      </c>
      <c r="CK37" s="31"/>
      <c r="CL37" s="31"/>
      <c r="CM37" s="31">
        <v>0</v>
      </c>
      <c r="CN37" s="31"/>
      <c r="CO37" s="31"/>
      <c r="CP37" s="31"/>
      <c r="CQ37" s="31">
        <v>0</v>
      </c>
      <c r="CR37" s="31"/>
      <c r="CS37" s="31">
        <v>0</v>
      </c>
      <c r="CT37" s="31"/>
      <c r="CU37" s="31"/>
      <c r="CV37" s="31"/>
      <c r="CW37" s="31"/>
      <c r="CX37" s="32"/>
      <c r="CY37" s="31">
        <v>0</v>
      </c>
      <c r="CZ37" s="31"/>
      <c r="DA37" s="31"/>
      <c r="DB37" s="31">
        <v>0</v>
      </c>
      <c r="DC37" s="33">
        <f t="shared" si="17"/>
        <v>30964</v>
      </c>
      <c r="DD37" s="33">
        <f t="shared" si="17"/>
        <v>2499.9</v>
      </c>
      <c r="DE37" s="33">
        <f t="shared" si="13"/>
        <v>1867.2261</v>
      </c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>
        <v>4500</v>
      </c>
      <c r="DV37" s="32"/>
      <c r="DW37" s="31">
        <v>0</v>
      </c>
      <c r="DX37" s="31"/>
      <c r="DY37" s="31"/>
      <c r="DZ37" s="31"/>
      <c r="EA37" s="31"/>
      <c r="EB37" s="44">
        <f t="shared" si="18"/>
        <v>4500</v>
      </c>
      <c r="EC37" s="44">
        <f t="shared" si="18"/>
        <v>0</v>
      </c>
      <c r="ED37" s="44">
        <f t="shared" si="19"/>
        <v>0</v>
      </c>
      <c r="EI37" s="45"/>
      <c r="EJ37" s="45"/>
      <c r="EL37" s="45"/>
    </row>
    <row r="38" spans="1:142" s="47" customFormat="1" ht="23.25" customHeight="1">
      <c r="A38" s="29">
        <v>29</v>
      </c>
      <c r="B38" s="30" t="s">
        <v>91</v>
      </c>
      <c r="C38" s="31">
        <v>0</v>
      </c>
      <c r="D38" s="32">
        <v>0</v>
      </c>
      <c r="E38" s="33">
        <f t="shared" si="0"/>
        <v>28353.7</v>
      </c>
      <c r="F38" s="33">
        <f t="shared" si="0"/>
        <v>2078.5</v>
      </c>
      <c r="G38" s="33">
        <f t="shared" si="0"/>
        <v>2174.972</v>
      </c>
      <c r="H38" s="33">
        <f t="shared" si="1"/>
        <v>104.6414241039211</v>
      </c>
      <c r="I38" s="33">
        <f t="shared" si="2"/>
        <v>-6475.9000000000015</v>
      </c>
      <c r="J38" s="33">
        <f t="shared" si="3"/>
        <v>5774.276</v>
      </c>
      <c r="K38" s="31">
        <v>21877.8</v>
      </c>
      <c r="L38" s="31">
        <v>7949.248</v>
      </c>
      <c r="M38" s="35">
        <f t="shared" si="14"/>
        <v>7370</v>
      </c>
      <c r="N38" s="35">
        <f t="shared" si="14"/>
        <v>330</v>
      </c>
      <c r="O38" s="35">
        <f t="shared" si="4"/>
        <v>426.47200000000004</v>
      </c>
      <c r="P38" s="35">
        <f t="shared" si="5"/>
        <v>129.2339393939394</v>
      </c>
      <c r="Q38" s="36">
        <f t="shared" si="15"/>
        <v>2650</v>
      </c>
      <c r="R38" s="36">
        <f t="shared" si="15"/>
        <v>110</v>
      </c>
      <c r="S38" s="36">
        <f t="shared" si="15"/>
        <v>366.42800000000005</v>
      </c>
      <c r="T38" s="37">
        <f t="shared" si="6"/>
        <v>333.11636363636364</v>
      </c>
      <c r="U38" s="38">
        <v>150</v>
      </c>
      <c r="V38" s="39">
        <v>10</v>
      </c>
      <c r="W38" s="31">
        <v>0.119</v>
      </c>
      <c r="X38" s="31">
        <f t="shared" si="7"/>
        <v>1.19</v>
      </c>
      <c r="Y38" s="46">
        <v>2700</v>
      </c>
      <c r="Z38" s="39">
        <v>100</v>
      </c>
      <c r="AA38" s="31">
        <v>23.698</v>
      </c>
      <c r="AB38" s="31">
        <f t="shared" si="8"/>
        <v>23.698</v>
      </c>
      <c r="AC38" s="46">
        <v>2500</v>
      </c>
      <c r="AD38" s="39">
        <v>100</v>
      </c>
      <c r="AE38" s="31">
        <v>366.309</v>
      </c>
      <c r="AF38" s="31">
        <f t="shared" si="9"/>
        <v>366.309</v>
      </c>
      <c r="AG38" s="38">
        <v>40</v>
      </c>
      <c r="AH38" s="39">
        <v>0</v>
      </c>
      <c r="AI38" s="31">
        <v>0</v>
      </c>
      <c r="AJ38" s="31" t="e">
        <f t="shared" si="10"/>
        <v>#DIV/0!</v>
      </c>
      <c r="AK38" s="40">
        <v>0</v>
      </c>
      <c r="AL38" s="32"/>
      <c r="AM38" s="31">
        <v>0</v>
      </c>
      <c r="AN38" s="31" t="e">
        <f t="shared" si="11"/>
        <v>#DIV/0!</v>
      </c>
      <c r="AO38" s="40">
        <v>0</v>
      </c>
      <c r="AP38" s="32"/>
      <c r="AQ38" s="31"/>
      <c r="AR38" s="31"/>
      <c r="AS38" s="31"/>
      <c r="AT38" s="31"/>
      <c r="AU38" s="31">
        <v>20983.7</v>
      </c>
      <c r="AV38" s="39">
        <v>1748.5</v>
      </c>
      <c r="AW38" s="31">
        <v>1748.5</v>
      </c>
      <c r="AX38" s="31"/>
      <c r="AY38" s="41"/>
      <c r="AZ38" s="31"/>
      <c r="BA38" s="31"/>
      <c r="BB38" s="31"/>
      <c r="BC38" s="31"/>
      <c r="BD38" s="31"/>
      <c r="BE38" s="31"/>
      <c r="BF38" s="31"/>
      <c r="BG38" s="35">
        <f t="shared" si="16"/>
        <v>1500</v>
      </c>
      <c r="BH38" s="35">
        <f t="shared" si="16"/>
        <v>80</v>
      </c>
      <c r="BI38" s="35">
        <f t="shared" si="16"/>
        <v>36.346</v>
      </c>
      <c r="BJ38" s="42">
        <f t="shared" si="12"/>
        <v>45.43249999999999</v>
      </c>
      <c r="BK38" s="31">
        <v>1500</v>
      </c>
      <c r="BL38" s="39">
        <v>80</v>
      </c>
      <c r="BM38" s="31">
        <v>36.346</v>
      </c>
      <c r="BN38" s="31"/>
      <c r="BO38" s="32"/>
      <c r="BP38" s="31">
        <v>0</v>
      </c>
      <c r="BQ38" s="31"/>
      <c r="BR38" s="41"/>
      <c r="BS38" s="31"/>
      <c r="BT38" s="46"/>
      <c r="BU38" s="39"/>
      <c r="BV38" s="31">
        <v>0</v>
      </c>
      <c r="BW38" s="31"/>
      <c r="BX38" s="31"/>
      <c r="BY38" s="31"/>
      <c r="BZ38" s="31"/>
      <c r="CA38" s="32"/>
      <c r="CB38" s="31"/>
      <c r="CC38" s="46"/>
      <c r="CD38" s="39"/>
      <c r="CE38" s="31">
        <v>0</v>
      </c>
      <c r="CF38" s="31"/>
      <c r="CG38" s="31"/>
      <c r="CH38" s="31"/>
      <c r="CI38" s="39"/>
      <c r="CJ38" s="31">
        <v>0</v>
      </c>
      <c r="CK38" s="31"/>
      <c r="CL38" s="31"/>
      <c r="CM38" s="31">
        <v>0</v>
      </c>
      <c r="CN38" s="31"/>
      <c r="CO38" s="31"/>
      <c r="CP38" s="31"/>
      <c r="CQ38" s="31">
        <v>0</v>
      </c>
      <c r="CR38" s="31"/>
      <c r="CS38" s="31">
        <v>0</v>
      </c>
      <c r="CT38" s="31"/>
      <c r="CU38" s="31"/>
      <c r="CV38" s="31"/>
      <c r="CW38" s="31">
        <v>480</v>
      </c>
      <c r="CX38" s="32">
        <v>40</v>
      </c>
      <c r="CY38" s="31">
        <v>0</v>
      </c>
      <c r="CZ38" s="31"/>
      <c r="DA38" s="31"/>
      <c r="DB38" s="31">
        <v>0</v>
      </c>
      <c r="DC38" s="33">
        <f t="shared" si="17"/>
        <v>28353.7</v>
      </c>
      <c r="DD38" s="33">
        <f t="shared" si="17"/>
        <v>2078.5</v>
      </c>
      <c r="DE38" s="33">
        <f t="shared" si="13"/>
        <v>2174.972</v>
      </c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2"/>
      <c r="DW38" s="31">
        <v>0</v>
      </c>
      <c r="DX38" s="31"/>
      <c r="DY38" s="31"/>
      <c r="DZ38" s="31"/>
      <c r="EA38" s="31"/>
      <c r="EB38" s="44">
        <f t="shared" si="18"/>
        <v>0</v>
      </c>
      <c r="EC38" s="44">
        <f t="shared" si="18"/>
        <v>0</v>
      </c>
      <c r="ED38" s="44">
        <f t="shared" si="19"/>
        <v>0</v>
      </c>
      <c r="EI38" s="45"/>
      <c r="EJ38" s="45"/>
      <c r="EL38" s="45"/>
    </row>
    <row r="39" spans="1:142" s="47" customFormat="1" ht="23.25" customHeight="1">
      <c r="A39" s="29">
        <v>30</v>
      </c>
      <c r="B39" s="30" t="s">
        <v>92</v>
      </c>
      <c r="C39" s="31">
        <v>0</v>
      </c>
      <c r="D39" s="32">
        <v>0</v>
      </c>
      <c r="E39" s="33">
        <f t="shared" si="0"/>
        <v>80528.8</v>
      </c>
      <c r="F39" s="33">
        <f t="shared" si="0"/>
        <v>5392.5</v>
      </c>
      <c r="G39" s="33">
        <f t="shared" si="0"/>
        <v>5936.317</v>
      </c>
      <c r="H39" s="33">
        <f t="shared" si="1"/>
        <v>110.08469170143717</v>
      </c>
      <c r="I39" s="33">
        <f t="shared" si="2"/>
        <v>-25660.600000000006</v>
      </c>
      <c r="J39" s="33">
        <f t="shared" si="3"/>
        <v>15714.507000000001</v>
      </c>
      <c r="K39" s="31">
        <v>54868.2</v>
      </c>
      <c r="L39" s="31">
        <v>21650.824</v>
      </c>
      <c r="M39" s="35">
        <f t="shared" si="14"/>
        <v>22354.6</v>
      </c>
      <c r="N39" s="35">
        <f t="shared" si="14"/>
        <v>545</v>
      </c>
      <c r="O39" s="35">
        <f t="shared" si="4"/>
        <v>1088.817</v>
      </c>
      <c r="P39" s="35">
        <f t="shared" si="5"/>
        <v>199.7829357798165</v>
      </c>
      <c r="Q39" s="36">
        <f t="shared" si="15"/>
        <v>12500</v>
      </c>
      <c r="R39" s="36">
        <f t="shared" si="15"/>
        <v>350</v>
      </c>
      <c r="S39" s="36">
        <f t="shared" si="15"/>
        <v>775.04</v>
      </c>
      <c r="T39" s="37">
        <f t="shared" si="6"/>
        <v>221.44</v>
      </c>
      <c r="U39" s="38">
        <v>2000</v>
      </c>
      <c r="V39" s="39">
        <v>50</v>
      </c>
      <c r="W39" s="31">
        <v>33.535</v>
      </c>
      <c r="X39" s="31">
        <f t="shared" si="7"/>
        <v>67.07</v>
      </c>
      <c r="Y39" s="46">
        <v>1900</v>
      </c>
      <c r="Z39" s="39">
        <v>50</v>
      </c>
      <c r="AA39" s="31">
        <v>214.677</v>
      </c>
      <c r="AB39" s="31">
        <f t="shared" si="8"/>
        <v>429.35400000000004</v>
      </c>
      <c r="AC39" s="46">
        <v>10500</v>
      </c>
      <c r="AD39" s="39">
        <v>300</v>
      </c>
      <c r="AE39" s="31">
        <v>741.505</v>
      </c>
      <c r="AF39" s="31">
        <f t="shared" si="9"/>
        <v>247.16833333333332</v>
      </c>
      <c r="AG39" s="38">
        <v>297</v>
      </c>
      <c r="AH39" s="39">
        <v>20</v>
      </c>
      <c r="AI39" s="31">
        <v>0</v>
      </c>
      <c r="AJ39" s="31">
        <f t="shared" si="10"/>
        <v>0</v>
      </c>
      <c r="AK39" s="40">
        <v>0</v>
      </c>
      <c r="AL39" s="32"/>
      <c r="AM39" s="31">
        <v>0</v>
      </c>
      <c r="AN39" s="31" t="e">
        <f t="shared" si="11"/>
        <v>#DIV/0!</v>
      </c>
      <c r="AO39" s="40">
        <v>0</v>
      </c>
      <c r="AP39" s="32"/>
      <c r="AQ39" s="31"/>
      <c r="AR39" s="31"/>
      <c r="AS39" s="31"/>
      <c r="AT39" s="31"/>
      <c r="AU39" s="31">
        <v>58174.2</v>
      </c>
      <c r="AV39" s="39">
        <v>4847.5</v>
      </c>
      <c r="AW39" s="31">
        <v>4847.5</v>
      </c>
      <c r="AX39" s="31"/>
      <c r="AY39" s="41"/>
      <c r="AZ39" s="31"/>
      <c r="BA39" s="31"/>
      <c r="BB39" s="31"/>
      <c r="BC39" s="31"/>
      <c r="BD39" s="31"/>
      <c r="BE39" s="31"/>
      <c r="BF39" s="31"/>
      <c r="BG39" s="35">
        <f t="shared" si="16"/>
        <v>5862.6</v>
      </c>
      <c r="BH39" s="35">
        <f t="shared" si="16"/>
        <v>75</v>
      </c>
      <c r="BI39" s="35">
        <f t="shared" si="16"/>
        <v>62.8</v>
      </c>
      <c r="BJ39" s="42">
        <f t="shared" si="12"/>
        <v>83.73333333333333</v>
      </c>
      <c r="BK39" s="31">
        <v>5590</v>
      </c>
      <c r="BL39" s="39">
        <v>50</v>
      </c>
      <c r="BM39" s="31">
        <v>62.8</v>
      </c>
      <c r="BN39" s="31"/>
      <c r="BO39" s="32"/>
      <c r="BP39" s="31">
        <v>0</v>
      </c>
      <c r="BQ39" s="31"/>
      <c r="BR39" s="41"/>
      <c r="BS39" s="31"/>
      <c r="BT39" s="46">
        <v>272.6</v>
      </c>
      <c r="BU39" s="39">
        <v>25</v>
      </c>
      <c r="BV39" s="31">
        <v>0</v>
      </c>
      <c r="BW39" s="31"/>
      <c r="BX39" s="31"/>
      <c r="BY39" s="31"/>
      <c r="BZ39" s="31"/>
      <c r="CA39" s="32"/>
      <c r="CB39" s="31"/>
      <c r="CC39" s="46">
        <v>30</v>
      </c>
      <c r="CD39" s="39"/>
      <c r="CE39" s="31">
        <v>0</v>
      </c>
      <c r="CF39" s="31"/>
      <c r="CG39" s="31"/>
      <c r="CH39" s="31">
        <v>1765</v>
      </c>
      <c r="CI39" s="39">
        <v>50</v>
      </c>
      <c r="CJ39" s="31">
        <v>36.3</v>
      </c>
      <c r="CK39" s="31"/>
      <c r="CL39" s="31"/>
      <c r="CM39" s="31">
        <v>28.9</v>
      </c>
      <c r="CN39" s="31"/>
      <c r="CO39" s="31"/>
      <c r="CP39" s="31"/>
      <c r="CQ39" s="31">
        <v>0</v>
      </c>
      <c r="CR39" s="31"/>
      <c r="CS39" s="31">
        <v>0</v>
      </c>
      <c r="CT39" s="31"/>
      <c r="CU39" s="31"/>
      <c r="CV39" s="31"/>
      <c r="CW39" s="31"/>
      <c r="CX39" s="32"/>
      <c r="CY39" s="31">
        <v>0</v>
      </c>
      <c r="CZ39" s="31"/>
      <c r="DA39" s="31"/>
      <c r="DB39" s="31">
        <v>0</v>
      </c>
      <c r="DC39" s="33">
        <f t="shared" si="17"/>
        <v>80528.8</v>
      </c>
      <c r="DD39" s="33">
        <f t="shared" si="17"/>
        <v>5392.5</v>
      </c>
      <c r="DE39" s="33">
        <f t="shared" si="13"/>
        <v>5936.317</v>
      </c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2"/>
      <c r="DW39" s="31">
        <v>0</v>
      </c>
      <c r="DX39" s="31"/>
      <c r="DY39" s="31"/>
      <c r="DZ39" s="31"/>
      <c r="EA39" s="31"/>
      <c r="EB39" s="44">
        <f t="shared" si="18"/>
        <v>0</v>
      </c>
      <c r="EC39" s="44">
        <f t="shared" si="18"/>
        <v>0</v>
      </c>
      <c r="ED39" s="44">
        <f t="shared" si="19"/>
        <v>0</v>
      </c>
      <c r="EI39" s="45"/>
      <c r="EJ39" s="45"/>
      <c r="EL39" s="45"/>
    </row>
    <row r="40" spans="1:142" s="47" customFormat="1" ht="23.25" customHeight="1">
      <c r="A40" s="29">
        <v>31</v>
      </c>
      <c r="B40" s="30" t="s">
        <v>93</v>
      </c>
      <c r="C40" s="31">
        <v>0</v>
      </c>
      <c r="D40" s="32">
        <v>0</v>
      </c>
      <c r="E40" s="33">
        <f t="shared" si="0"/>
        <v>29196.600000000002</v>
      </c>
      <c r="F40" s="33">
        <f t="shared" si="0"/>
        <v>2431.2</v>
      </c>
      <c r="G40" s="33">
        <f t="shared" si="0"/>
        <v>2017.693</v>
      </c>
      <c r="H40" s="33">
        <f t="shared" si="1"/>
        <v>82.99165021388615</v>
      </c>
      <c r="I40" s="33">
        <f t="shared" si="2"/>
        <v>-4687.9000000000015</v>
      </c>
      <c r="J40" s="33">
        <f t="shared" si="3"/>
        <v>6171.099</v>
      </c>
      <c r="K40" s="31">
        <v>24508.7</v>
      </c>
      <c r="L40" s="31">
        <v>8188.792</v>
      </c>
      <c r="M40" s="35">
        <f t="shared" si="14"/>
        <v>5882.4</v>
      </c>
      <c r="N40" s="35">
        <f t="shared" si="14"/>
        <v>488.5</v>
      </c>
      <c r="O40" s="35">
        <f t="shared" si="4"/>
        <v>74.993</v>
      </c>
      <c r="P40" s="35">
        <f t="shared" si="5"/>
        <v>15.351688843398156</v>
      </c>
      <c r="Q40" s="36">
        <f t="shared" si="15"/>
        <v>1120</v>
      </c>
      <c r="R40" s="36">
        <f t="shared" si="15"/>
        <v>93</v>
      </c>
      <c r="S40" s="36">
        <f t="shared" si="15"/>
        <v>23.093</v>
      </c>
      <c r="T40" s="37">
        <f t="shared" si="6"/>
        <v>24.831182795698926</v>
      </c>
      <c r="U40" s="38">
        <v>120</v>
      </c>
      <c r="V40" s="39">
        <v>10</v>
      </c>
      <c r="W40" s="31">
        <v>0.093</v>
      </c>
      <c r="X40" s="31">
        <f t="shared" si="7"/>
        <v>0.93</v>
      </c>
      <c r="Y40" s="46">
        <v>4100</v>
      </c>
      <c r="Z40" s="39">
        <v>340</v>
      </c>
      <c r="AA40" s="31">
        <v>41.9</v>
      </c>
      <c r="AB40" s="31">
        <f t="shared" si="8"/>
        <v>12.323529411764707</v>
      </c>
      <c r="AC40" s="46">
        <v>1000</v>
      </c>
      <c r="AD40" s="39">
        <v>83</v>
      </c>
      <c r="AE40" s="31">
        <v>23</v>
      </c>
      <c r="AF40" s="31">
        <f t="shared" si="9"/>
        <v>27.710843373493976</v>
      </c>
      <c r="AG40" s="38">
        <v>42</v>
      </c>
      <c r="AH40" s="39">
        <v>3.5</v>
      </c>
      <c r="AI40" s="31">
        <v>0</v>
      </c>
      <c r="AJ40" s="31">
        <f t="shared" si="10"/>
        <v>0</v>
      </c>
      <c r="AK40" s="40">
        <v>0</v>
      </c>
      <c r="AL40" s="32"/>
      <c r="AM40" s="31">
        <v>0</v>
      </c>
      <c r="AN40" s="31" t="e">
        <f t="shared" si="11"/>
        <v>#DIV/0!</v>
      </c>
      <c r="AO40" s="40">
        <v>0</v>
      </c>
      <c r="AP40" s="32"/>
      <c r="AQ40" s="31"/>
      <c r="AR40" s="31"/>
      <c r="AS40" s="31"/>
      <c r="AT40" s="31"/>
      <c r="AU40" s="31">
        <v>23314.2</v>
      </c>
      <c r="AV40" s="39">
        <v>1942.7</v>
      </c>
      <c r="AW40" s="31">
        <v>1942.7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5">
        <f t="shared" si="16"/>
        <v>300</v>
      </c>
      <c r="BH40" s="35">
        <f t="shared" si="16"/>
        <v>25</v>
      </c>
      <c r="BI40" s="35">
        <f t="shared" si="16"/>
        <v>0</v>
      </c>
      <c r="BJ40" s="42">
        <f t="shared" si="12"/>
        <v>0</v>
      </c>
      <c r="BK40" s="31">
        <v>300</v>
      </c>
      <c r="BL40" s="39">
        <v>25</v>
      </c>
      <c r="BM40" s="31">
        <v>0</v>
      </c>
      <c r="BN40" s="31"/>
      <c r="BO40" s="32"/>
      <c r="BP40" s="31">
        <v>0</v>
      </c>
      <c r="BQ40" s="31"/>
      <c r="BR40" s="41"/>
      <c r="BS40" s="31"/>
      <c r="BT40" s="46"/>
      <c r="BU40" s="39"/>
      <c r="BV40" s="31">
        <v>0</v>
      </c>
      <c r="BW40" s="31"/>
      <c r="BX40" s="31"/>
      <c r="BY40" s="31"/>
      <c r="BZ40" s="31"/>
      <c r="CA40" s="32"/>
      <c r="CB40" s="31"/>
      <c r="CC40" s="46"/>
      <c r="CD40" s="39"/>
      <c r="CE40" s="31">
        <v>0</v>
      </c>
      <c r="CF40" s="31"/>
      <c r="CG40" s="31"/>
      <c r="CH40" s="31">
        <v>320.4</v>
      </c>
      <c r="CI40" s="39">
        <v>27</v>
      </c>
      <c r="CJ40" s="31">
        <v>0</v>
      </c>
      <c r="CK40" s="31"/>
      <c r="CL40" s="31"/>
      <c r="CM40" s="31">
        <v>0</v>
      </c>
      <c r="CN40" s="31"/>
      <c r="CO40" s="31"/>
      <c r="CP40" s="31"/>
      <c r="CQ40" s="31">
        <v>0</v>
      </c>
      <c r="CR40" s="31"/>
      <c r="CS40" s="31">
        <v>0</v>
      </c>
      <c r="CT40" s="31"/>
      <c r="CU40" s="31"/>
      <c r="CV40" s="31"/>
      <c r="CW40" s="31"/>
      <c r="CX40" s="32"/>
      <c r="CY40" s="31">
        <v>10</v>
      </c>
      <c r="CZ40" s="31"/>
      <c r="DA40" s="31"/>
      <c r="DB40" s="31">
        <v>0</v>
      </c>
      <c r="DC40" s="33">
        <f t="shared" si="17"/>
        <v>29196.600000000002</v>
      </c>
      <c r="DD40" s="33">
        <f t="shared" si="17"/>
        <v>2431.2</v>
      </c>
      <c r="DE40" s="33">
        <f t="shared" si="13"/>
        <v>2017.693</v>
      </c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2"/>
      <c r="DW40" s="31">
        <v>0</v>
      </c>
      <c r="DX40" s="31"/>
      <c r="DY40" s="31"/>
      <c r="DZ40" s="31"/>
      <c r="EA40" s="31"/>
      <c r="EB40" s="44">
        <f t="shared" si="18"/>
        <v>0</v>
      </c>
      <c r="EC40" s="44">
        <f t="shared" si="18"/>
        <v>0</v>
      </c>
      <c r="ED40" s="44">
        <f t="shared" si="19"/>
        <v>0</v>
      </c>
      <c r="EI40" s="45"/>
      <c r="EJ40" s="45"/>
      <c r="EL40" s="45"/>
    </row>
    <row r="41" spans="1:142" s="47" customFormat="1" ht="23.25" customHeight="1">
      <c r="A41" s="29">
        <v>32</v>
      </c>
      <c r="B41" s="30" t="s">
        <v>94</v>
      </c>
      <c r="C41" s="31">
        <v>0</v>
      </c>
      <c r="D41" s="32">
        <v>0</v>
      </c>
      <c r="E41" s="33">
        <f t="shared" si="0"/>
        <v>54583.4</v>
      </c>
      <c r="F41" s="33">
        <f t="shared" si="0"/>
        <v>3919.8</v>
      </c>
      <c r="G41" s="33">
        <f t="shared" si="0"/>
        <v>4648.548000000001</v>
      </c>
      <c r="H41" s="33">
        <f t="shared" si="1"/>
        <v>118.5914587478953</v>
      </c>
      <c r="I41" s="33">
        <f t="shared" si="2"/>
        <v>-13071.099999999999</v>
      </c>
      <c r="J41" s="33">
        <f t="shared" si="3"/>
        <v>8146.027999999998</v>
      </c>
      <c r="K41" s="31">
        <v>41512.3</v>
      </c>
      <c r="L41" s="31">
        <v>12794.576</v>
      </c>
      <c r="M41" s="35">
        <f t="shared" si="14"/>
        <v>18870.5</v>
      </c>
      <c r="N41" s="35">
        <f t="shared" si="14"/>
        <v>944</v>
      </c>
      <c r="O41" s="35">
        <f t="shared" si="4"/>
        <v>1672.748</v>
      </c>
      <c r="P41" s="35">
        <f t="shared" si="5"/>
        <v>177.19788135593222</v>
      </c>
      <c r="Q41" s="36">
        <f t="shared" si="15"/>
        <v>10400</v>
      </c>
      <c r="R41" s="36">
        <f t="shared" si="15"/>
        <v>600</v>
      </c>
      <c r="S41" s="36">
        <f t="shared" si="15"/>
        <v>593.765</v>
      </c>
      <c r="T41" s="37">
        <f t="shared" si="6"/>
        <v>98.96083333333333</v>
      </c>
      <c r="U41" s="38">
        <v>3200</v>
      </c>
      <c r="V41" s="39">
        <v>200</v>
      </c>
      <c r="W41" s="31">
        <v>88.845</v>
      </c>
      <c r="X41" s="31">
        <f t="shared" si="7"/>
        <v>44.4225</v>
      </c>
      <c r="Y41" s="46">
        <v>6100</v>
      </c>
      <c r="Z41" s="39">
        <v>300</v>
      </c>
      <c r="AA41" s="31">
        <v>1078.983</v>
      </c>
      <c r="AB41" s="31">
        <f t="shared" si="8"/>
        <v>359.66099999999994</v>
      </c>
      <c r="AC41" s="46">
        <v>7200</v>
      </c>
      <c r="AD41" s="39">
        <v>400</v>
      </c>
      <c r="AE41" s="31">
        <v>504.92</v>
      </c>
      <c r="AF41" s="31">
        <f t="shared" si="9"/>
        <v>126.23</v>
      </c>
      <c r="AG41" s="38">
        <v>455.5</v>
      </c>
      <c r="AH41" s="39">
        <v>9</v>
      </c>
      <c r="AI41" s="31">
        <v>0</v>
      </c>
      <c r="AJ41" s="31">
        <f t="shared" si="10"/>
        <v>0</v>
      </c>
      <c r="AK41" s="40">
        <v>0</v>
      </c>
      <c r="AL41" s="32"/>
      <c r="AM41" s="31">
        <v>0</v>
      </c>
      <c r="AN41" s="31" t="e">
        <f t="shared" si="11"/>
        <v>#DIV/0!</v>
      </c>
      <c r="AO41" s="40">
        <v>0</v>
      </c>
      <c r="AP41" s="32"/>
      <c r="AQ41" s="31"/>
      <c r="AR41" s="31"/>
      <c r="AS41" s="31"/>
      <c r="AT41" s="31"/>
      <c r="AU41" s="31">
        <v>35712.9</v>
      </c>
      <c r="AV41" s="39">
        <v>2975.8</v>
      </c>
      <c r="AW41" s="31">
        <v>2975.8</v>
      </c>
      <c r="AX41" s="31"/>
      <c r="AY41" s="41"/>
      <c r="AZ41" s="31"/>
      <c r="BA41" s="31"/>
      <c r="BB41" s="31"/>
      <c r="BC41" s="31"/>
      <c r="BD41" s="31"/>
      <c r="BE41" s="31"/>
      <c r="BF41" s="31"/>
      <c r="BG41" s="35">
        <f t="shared" si="16"/>
        <v>300</v>
      </c>
      <c r="BH41" s="35">
        <f t="shared" si="16"/>
        <v>0</v>
      </c>
      <c r="BI41" s="35">
        <f t="shared" si="16"/>
        <v>0</v>
      </c>
      <c r="BJ41" s="42" t="e">
        <f t="shared" si="12"/>
        <v>#DIV/0!</v>
      </c>
      <c r="BK41" s="31">
        <v>300</v>
      </c>
      <c r="BL41" s="39">
        <v>0</v>
      </c>
      <c r="BM41" s="31">
        <v>0</v>
      </c>
      <c r="BN41" s="31"/>
      <c r="BO41" s="32"/>
      <c r="BP41" s="31">
        <v>0</v>
      </c>
      <c r="BQ41" s="31"/>
      <c r="BR41" s="41"/>
      <c r="BS41" s="31"/>
      <c r="BT41" s="46"/>
      <c r="BU41" s="39"/>
      <c r="BV41" s="31">
        <v>0</v>
      </c>
      <c r="BW41" s="31"/>
      <c r="BX41" s="31"/>
      <c r="BY41" s="31"/>
      <c r="BZ41" s="31"/>
      <c r="CA41" s="32"/>
      <c r="CB41" s="31"/>
      <c r="CC41" s="46"/>
      <c r="CD41" s="39"/>
      <c r="CE41" s="31">
        <v>0</v>
      </c>
      <c r="CF41" s="31"/>
      <c r="CG41" s="31"/>
      <c r="CH41" s="31">
        <v>1615</v>
      </c>
      <c r="CI41" s="39">
        <v>35</v>
      </c>
      <c r="CJ41" s="31">
        <v>0</v>
      </c>
      <c r="CK41" s="31"/>
      <c r="CL41" s="31"/>
      <c r="CM41" s="31">
        <v>0</v>
      </c>
      <c r="CN41" s="31"/>
      <c r="CO41" s="31"/>
      <c r="CP41" s="31"/>
      <c r="CQ41" s="31">
        <v>0</v>
      </c>
      <c r="CR41" s="31"/>
      <c r="CS41" s="31">
        <v>0</v>
      </c>
      <c r="CT41" s="31"/>
      <c r="CU41" s="31"/>
      <c r="CV41" s="31"/>
      <c r="CW41" s="31"/>
      <c r="CX41" s="32"/>
      <c r="CY41" s="31">
        <v>0</v>
      </c>
      <c r="CZ41" s="31"/>
      <c r="DA41" s="31"/>
      <c r="DB41" s="31">
        <v>0</v>
      </c>
      <c r="DC41" s="33">
        <f t="shared" si="17"/>
        <v>54583.4</v>
      </c>
      <c r="DD41" s="33">
        <f t="shared" si="17"/>
        <v>3919.8</v>
      </c>
      <c r="DE41" s="33">
        <f t="shared" si="13"/>
        <v>4648.548000000001</v>
      </c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2"/>
      <c r="DW41" s="31">
        <v>0</v>
      </c>
      <c r="DX41" s="31"/>
      <c r="DY41" s="31"/>
      <c r="DZ41" s="31"/>
      <c r="EA41" s="31"/>
      <c r="EB41" s="44">
        <f t="shared" si="18"/>
        <v>0</v>
      </c>
      <c r="EC41" s="44">
        <f t="shared" si="18"/>
        <v>0</v>
      </c>
      <c r="ED41" s="44">
        <f t="shared" si="19"/>
        <v>0</v>
      </c>
      <c r="EI41" s="45"/>
      <c r="EJ41" s="45"/>
      <c r="EL41" s="45"/>
    </row>
    <row r="42" spans="1:142" s="47" customFormat="1" ht="23.25" customHeight="1">
      <c r="A42" s="29">
        <v>33</v>
      </c>
      <c r="B42" s="30" t="s">
        <v>95</v>
      </c>
      <c r="C42" s="31">
        <v>0</v>
      </c>
      <c r="D42" s="32">
        <v>0</v>
      </c>
      <c r="E42" s="33">
        <f aca="true" t="shared" si="20" ref="E42:G57">DC42+EB42-DU42</f>
        <v>62925.799999999996</v>
      </c>
      <c r="F42" s="33">
        <f t="shared" si="20"/>
        <v>4956.2</v>
      </c>
      <c r="G42" s="33">
        <f t="shared" si="20"/>
        <v>4378.045</v>
      </c>
      <c r="H42" s="33">
        <f t="shared" si="1"/>
        <v>88.33471207780154</v>
      </c>
      <c r="I42" s="33">
        <f t="shared" si="2"/>
        <v>-16201.699999999997</v>
      </c>
      <c r="J42" s="33">
        <f t="shared" si="3"/>
        <v>13285.230000000001</v>
      </c>
      <c r="K42" s="31">
        <v>46724.1</v>
      </c>
      <c r="L42" s="31">
        <v>17663.275</v>
      </c>
      <c r="M42" s="35">
        <f t="shared" si="14"/>
        <v>13048.1</v>
      </c>
      <c r="N42" s="35">
        <f t="shared" si="14"/>
        <v>800</v>
      </c>
      <c r="O42" s="35">
        <f t="shared" si="4"/>
        <v>221.84500000000003</v>
      </c>
      <c r="P42" s="35">
        <f t="shared" si="5"/>
        <v>27.730625000000003</v>
      </c>
      <c r="Q42" s="36">
        <f t="shared" si="15"/>
        <v>7952.7</v>
      </c>
      <c r="R42" s="36">
        <f t="shared" si="15"/>
        <v>550</v>
      </c>
      <c r="S42" s="36">
        <f t="shared" si="15"/>
        <v>220.34500000000003</v>
      </c>
      <c r="T42" s="37">
        <f t="shared" si="6"/>
        <v>40.06272727272728</v>
      </c>
      <c r="U42" s="38">
        <v>2971.2</v>
      </c>
      <c r="V42" s="39">
        <v>200</v>
      </c>
      <c r="W42" s="31">
        <v>0.491</v>
      </c>
      <c r="X42" s="31">
        <f t="shared" si="7"/>
        <v>0.2455</v>
      </c>
      <c r="Y42" s="46">
        <v>3680</v>
      </c>
      <c r="Z42" s="39">
        <v>250</v>
      </c>
      <c r="AA42" s="31">
        <v>1.5</v>
      </c>
      <c r="AB42" s="31">
        <f t="shared" si="8"/>
        <v>0.6</v>
      </c>
      <c r="AC42" s="46">
        <v>4981.5</v>
      </c>
      <c r="AD42" s="39">
        <v>350</v>
      </c>
      <c r="AE42" s="31">
        <v>219.854</v>
      </c>
      <c r="AF42" s="31">
        <f t="shared" si="9"/>
        <v>62.815428571428576</v>
      </c>
      <c r="AG42" s="38">
        <v>503</v>
      </c>
      <c r="AH42" s="39">
        <v>0</v>
      </c>
      <c r="AI42" s="31">
        <v>0</v>
      </c>
      <c r="AJ42" s="31" t="e">
        <f t="shared" si="10"/>
        <v>#DIV/0!</v>
      </c>
      <c r="AK42" s="40">
        <v>0</v>
      </c>
      <c r="AL42" s="32"/>
      <c r="AM42" s="31">
        <v>0</v>
      </c>
      <c r="AN42" s="31" t="e">
        <f t="shared" si="11"/>
        <v>#DIV/0!</v>
      </c>
      <c r="AO42" s="40">
        <v>0</v>
      </c>
      <c r="AP42" s="32"/>
      <c r="AQ42" s="31"/>
      <c r="AR42" s="31"/>
      <c r="AS42" s="31"/>
      <c r="AT42" s="31"/>
      <c r="AU42" s="31">
        <v>49877.7</v>
      </c>
      <c r="AV42" s="39">
        <v>4156.2</v>
      </c>
      <c r="AW42" s="31">
        <v>4156.2</v>
      </c>
      <c r="AX42" s="31"/>
      <c r="AY42" s="41"/>
      <c r="AZ42" s="31"/>
      <c r="BA42" s="31"/>
      <c r="BB42" s="31"/>
      <c r="BC42" s="31"/>
      <c r="BD42" s="31"/>
      <c r="BE42" s="31"/>
      <c r="BF42" s="31"/>
      <c r="BG42" s="35">
        <f t="shared" si="16"/>
        <v>102.4</v>
      </c>
      <c r="BH42" s="35">
        <f t="shared" si="16"/>
        <v>0</v>
      </c>
      <c r="BI42" s="35">
        <f t="shared" si="16"/>
        <v>0</v>
      </c>
      <c r="BJ42" s="42" t="e">
        <f t="shared" si="12"/>
        <v>#DIV/0!</v>
      </c>
      <c r="BK42" s="31">
        <v>102.4</v>
      </c>
      <c r="BL42" s="39">
        <v>0</v>
      </c>
      <c r="BM42" s="31">
        <v>0</v>
      </c>
      <c r="BN42" s="31"/>
      <c r="BO42" s="32"/>
      <c r="BP42" s="31">
        <v>0</v>
      </c>
      <c r="BQ42" s="31"/>
      <c r="BR42" s="41"/>
      <c r="BS42" s="31"/>
      <c r="BT42" s="46"/>
      <c r="BU42" s="39"/>
      <c r="BV42" s="31">
        <v>0</v>
      </c>
      <c r="BW42" s="31"/>
      <c r="BX42" s="31"/>
      <c r="BY42" s="31"/>
      <c r="BZ42" s="31"/>
      <c r="CA42" s="32"/>
      <c r="CB42" s="31"/>
      <c r="CC42" s="46"/>
      <c r="CD42" s="39"/>
      <c r="CE42" s="31">
        <v>0</v>
      </c>
      <c r="CF42" s="31"/>
      <c r="CG42" s="31"/>
      <c r="CH42" s="31">
        <v>800</v>
      </c>
      <c r="CI42" s="39"/>
      <c r="CJ42" s="31">
        <v>0</v>
      </c>
      <c r="CK42" s="31"/>
      <c r="CL42" s="31"/>
      <c r="CM42" s="31">
        <v>0</v>
      </c>
      <c r="CN42" s="31"/>
      <c r="CO42" s="31"/>
      <c r="CP42" s="31"/>
      <c r="CQ42" s="31">
        <v>10</v>
      </c>
      <c r="CR42" s="31"/>
      <c r="CS42" s="31">
        <v>0</v>
      </c>
      <c r="CT42" s="31"/>
      <c r="CU42" s="31"/>
      <c r="CV42" s="31"/>
      <c r="CW42" s="31"/>
      <c r="CX42" s="32"/>
      <c r="CY42" s="31">
        <v>0</v>
      </c>
      <c r="CZ42" s="31"/>
      <c r="DA42" s="31"/>
      <c r="DB42" s="31">
        <v>0</v>
      </c>
      <c r="DC42" s="33">
        <f t="shared" si="17"/>
        <v>62925.799999999996</v>
      </c>
      <c r="DD42" s="33">
        <f t="shared" si="17"/>
        <v>4956.2</v>
      </c>
      <c r="DE42" s="33">
        <f t="shared" si="13"/>
        <v>4378.045</v>
      </c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2"/>
      <c r="DW42" s="31">
        <v>0</v>
      </c>
      <c r="DX42" s="31"/>
      <c r="DY42" s="31"/>
      <c r="DZ42" s="31"/>
      <c r="EA42" s="31"/>
      <c r="EB42" s="44">
        <f t="shared" si="18"/>
        <v>0</v>
      </c>
      <c r="EC42" s="44">
        <f t="shared" si="18"/>
        <v>0</v>
      </c>
      <c r="ED42" s="44">
        <f t="shared" si="19"/>
        <v>0</v>
      </c>
      <c r="EI42" s="45"/>
      <c r="EJ42" s="45"/>
      <c r="EL42" s="45"/>
    </row>
    <row r="43" spans="1:142" s="47" customFormat="1" ht="23.25" customHeight="1">
      <c r="A43" s="29">
        <v>34</v>
      </c>
      <c r="B43" s="30" t="s">
        <v>96</v>
      </c>
      <c r="C43" s="31">
        <v>0</v>
      </c>
      <c r="D43" s="32">
        <v>0</v>
      </c>
      <c r="E43" s="33">
        <f t="shared" si="20"/>
        <v>34404.3</v>
      </c>
      <c r="F43" s="33">
        <f t="shared" si="20"/>
        <v>2866.8</v>
      </c>
      <c r="G43" s="33">
        <f t="shared" si="20"/>
        <v>2708.5765</v>
      </c>
      <c r="H43" s="33">
        <f t="shared" si="1"/>
        <v>94.48083228687038</v>
      </c>
      <c r="I43" s="33">
        <f t="shared" si="2"/>
        <v>-7732.500000000004</v>
      </c>
      <c r="J43" s="33">
        <f t="shared" si="3"/>
        <v>6544.365499999999</v>
      </c>
      <c r="K43" s="31">
        <v>26671.8</v>
      </c>
      <c r="L43" s="31">
        <v>9252.942</v>
      </c>
      <c r="M43" s="35">
        <f t="shared" si="14"/>
        <v>6310</v>
      </c>
      <c r="N43" s="35">
        <f t="shared" si="14"/>
        <v>525.8</v>
      </c>
      <c r="O43" s="35">
        <f t="shared" si="4"/>
        <v>367.57649999999995</v>
      </c>
      <c r="P43" s="35">
        <f t="shared" si="5"/>
        <v>69.9080448839863</v>
      </c>
      <c r="Q43" s="36">
        <f t="shared" si="15"/>
        <v>1500</v>
      </c>
      <c r="R43" s="36">
        <f t="shared" si="15"/>
        <v>125</v>
      </c>
      <c r="S43" s="36">
        <f t="shared" si="15"/>
        <v>325.57899999999995</v>
      </c>
      <c r="T43" s="37">
        <f t="shared" si="6"/>
        <v>260.4632</v>
      </c>
      <c r="U43" s="38">
        <v>200</v>
      </c>
      <c r="V43" s="39">
        <v>17</v>
      </c>
      <c r="W43" s="31">
        <v>0.864</v>
      </c>
      <c r="X43" s="31">
        <f t="shared" si="7"/>
        <v>5.082352941176471</v>
      </c>
      <c r="Y43" s="46">
        <v>4500</v>
      </c>
      <c r="Z43" s="39">
        <v>375</v>
      </c>
      <c r="AA43" s="31">
        <v>41.9975</v>
      </c>
      <c r="AB43" s="31">
        <f t="shared" si="8"/>
        <v>11.199333333333334</v>
      </c>
      <c r="AC43" s="46">
        <v>1300</v>
      </c>
      <c r="AD43" s="39">
        <v>108</v>
      </c>
      <c r="AE43" s="31">
        <v>324.715</v>
      </c>
      <c r="AF43" s="31">
        <f t="shared" si="9"/>
        <v>300.662037037037</v>
      </c>
      <c r="AG43" s="38">
        <v>210</v>
      </c>
      <c r="AH43" s="39">
        <v>17.5</v>
      </c>
      <c r="AI43" s="31">
        <v>0</v>
      </c>
      <c r="AJ43" s="31">
        <f t="shared" si="10"/>
        <v>0</v>
      </c>
      <c r="AK43" s="40">
        <v>0</v>
      </c>
      <c r="AL43" s="32"/>
      <c r="AM43" s="31">
        <v>0</v>
      </c>
      <c r="AN43" s="31" t="e">
        <f t="shared" si="11"/>
        <v>#DIV/0!</v>
      </c>
      <c r="AO43" s="40">
        <v>0</v>
      </c>
      <c r="AP43" s="32"/>
      <c r="AQ43" s="31"/>
      <c r="AR43" s="31"/>
      <c r="AS43" s="31"/>
      <c r="AT43" s="31"/>
      <c r="AU43" s="31">
        <v>28094.3</v>
      </c>
      <c r="AV43" s="39">
        <v>2341</v>
      </c>
      <c r="AW43" s="31">
        <v>2341</v>
      </c>
      <c r="AX43" s="31"/>
      <c r="AY43" s="41"/>
      <c r="AZ43" s="31"/>
      <c r="BA43" s="31"/>
      <c r="BB43" s="31"/>
      <c r="BC43" s="31"/>
      <c r="BD43" s="31"/>
      <c r="BE43" s="31"/>
      <c r="BF43" s="31"/>
      <c r="BG43" s="35">
        <f t="shared" si="16"/>
        <v>100</v>
      </c>
      <c r="BH43" s="35">
        <f t="shared" si="16"/>
        <v>8.3</v>
      </c>
      <c r="BI43" s="35">
        <f t="shared" si="16"/>
        <v>0</v>
      </c>
      <c r="BJ43" s="42">
        <f t="shared" si="12"/>
        <v>0</v>
      </c>
      <c r="BK43" s="31">
        <v>100</v>
      </c>
      <c r="BL43" s="39">
        <v>8.3</v>
      </c>
      <c r="BM43" s="31">
        <v>0</v>
      </c>
      <c r="BN43" s="31"/>
      <c r="BO43" s="32"/>
      <c r="BP43" s="31">
        <v>0</v>
      </c>
      <c r="BQ43" s="31"/>
      <c r="BR43" s="41"/>
      <c r="BS43" s="31"/>
      <c r="BT43" s="46"/>
      <c r="BU43" s="39"/>
      <c r="BV43" s="31">
        <v>0</v>
      </c>
      <c r="BW43" s="31"/>
      <c r="BX43" s="31"/>
      <c r="BY43" s="31"/>
      <c r="BZ43" s="31"/>
      <c r="CA43" s="32"/>
      <c r="CB43" s="31"/>
      <c r="CC43" s="46"/>
      <c r="CD43" s="39"/>
      <c r="CE43" s="31">
        <v>0</v>
      </c>
      <c r="CF43" s="31"/>
      <c r="CG43" s="31"/>
      <c r="CH43" s="31"/>
      <c r="CI43" s="39"/>
      <c r="CJ43" s="31">
        <v>0</v>
      </c>
      <c r="CK43" s="31"/>
      <c r="CL43" s="31"/>
      <c r="CM43" s="31">
        <v>0</v>
      </c>
      <c r="CN43" s="31"/>
      <c r="CO43" s="31"/>
      <c r="CP43" s="31"/>
      <c r="CQ43" s="31">
        <v>0</v>
      </c>
      <c r="CR43" s="31"/>
      <c r="CS43" s="31">
        <v>0</v>
      </c>
      <c r="CT43" s="31"/>
      <c r="CU43" s="31"/>
      <c r="CV43" s="31"/>
      <c r="CW43" s="31"/>
      <c r="CX43" s="32"/>
      <c r="CY43" s="31">
        <v>0</v>
      </c>
      <c r="CZ43" s="31"/>
      <c r="DA43" s="31"/>
      <c r="DB43" s="31">
        <v>0</v>
      </c>
      <c r="DC43" s="33">
        <f t="shared" si="17"/>
        <v>34404.3</v>
      </c>
      <c r="DD43" s="33">
        <f t="shared" si="17"/>
        <v>2866.8</v>
      </c>
      <c r="DE43" s="33">
        <f t="shared" si="13"/>
        <v>2708.5765</v>
      </c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2"/>
      <c r="DW43" s="31">
        <v>0</v>
      </c>
      <c r="DX43" s="31"/>
      <c r="DY43" s="31"/>
      <c r="DZ43" s="31"/>
      <c r="EA43" s="31"/>
      <c r="EB43" s="44">
        <f t="shared" si="18"/>
        <v>0</v>
      </c>
      <c r="EC43" s="44">
        <f t="shared" si="18"/>
        <v>0</v>
      </c>
      <c r="ED43" s="44">
        <f t="shared" si="19"/>
        <v>0</v>
      </c>
      <c r="EI43" s="45"/>
      <c r="EJ43" s="45"/>
      <c r="EL43" s="45"/>
    </row>
    <row r="44" spans="1:142" s="47" customFormat="1" ht="23.25" customHeight="1">
      <c r="A44" s="29">
        <v>35</v>
      </c>
      <c r="B44" s="30" t="s">
        <v>97</v>
      </c>
      <c r="C44" s="31">
        <v>0</v>
      </c>
      <c r="D44" s="32">
        <v>0</v>
      </c>
      <c r="E44" s="33">
        <f t="shared" si="20"/>
        <v>23591.5</v>
      </c>
      <c r="F44" s="33">
        <f t="shared" si="20"/>
        <v>1965.8999999999999</v>
      </c>
      <c r="G44" s="33">
        <f t="shared" si="20"/>
        <v>1976.038</v>
      </c>
      <c r="H44" s="33">
        <f t="shared" si="1"/>
        <v>100.51569255811587</v>
      </c>
      <c r="I44" s="33">
        <f t="shared" si="2"/>
        <v>-6107</v>
      </c>
      <c r="J44" s="33">
        <f t="shared" si="3"/>
        <v>5068.5</v>
      </c>
      <c r="K44" s="31">
        <v>17484.5</v>
      </c>
      <c r="L44" s="31">
        <v>7044.538</v>
      </c>
      <c r="M44" s="35">
        <f t="shared" si="14"/>
        <v>1507</v>
      </c>
      <c r="N44" s="35">
        <f t="shared" si="14"/>
        <v>125.6</v>
      </c>
      <c r="O44" s="35">
        <f t="shared" si="4"/>
        <v>135.738</v>
      </c>
      <c r="P44" s="35">
        <f t="shared" si="5"/>
        <v>108.07165605095541</v>
      </c>
      <c r="Q44" s="36">
        <f t="shared" si="15"/>
        <v>912</v>
      </c>
      <c r="R44" s="36">
        <f t="shared" si="15"/>
        <v>76</v>
      </c>
      <c r="S44" s="36">
        <f t="shared" si="15"/>
        <v>120.938</v>
      </c>
      <c r="T44" s="37">
        <f t="shared" si="6"/>
        <v>159.12894736842108</v>
      </c>
      <c r="U44" s="38">
        <v>48</v>
      </c>
      <c r="V44" s="39">
        <v>4</v>
      </c>
      <c r="W44" s="31">
        <v>3.738</v>
      </c>
      <c r="X44" s="31">
        <f t="shared" si="7"/>
        <v>93.45</v>
      </c>
      <c r="Y44" s="46">
        <v>528</v>
      </c>
      <c r="Z44" s="39">
        <v>44</v>
      </c>
      <c r="AA44" s="31">
        <v>14.8</v>
      </c>
      <c r="AB44" s="31">
        <f t="shared" si="8"/>
        <v>33.63636363636363</v>
      </c>
      <c r="AC44" s="46">
        <v>864</v>
      </c>
      <c r="AD44" s="39">
        <v>72</v>
      </c>
      <c r="AE44" s="31">
        <v>117.2</v>
      </c>
      <c r="AF44" s="31">
        <f t="shared" si="9"/>
        <v>162.77777777777777</v>
      </c>
      <c r="AG44" s="38">
        <v>12</v>
      </c>
      <c r="AH44" s="39">
        <v>1</v>
      </c>
      <c r="AI44" s="31">
        <v>0</v>
      </c>
      <c r="AJ44" s="31">
        <f t="shared" si="10"/>
        <v>0</v>
      </c>
      <c r="AK44" s="40">
        <v>0</v>
      </c>
      <c r="AL44" s="32"/>
      <c r="AM44" s="31">
        <v>0</v>
      </c>
      <c r="AN44" s="31" t="e">
        <f t="shared" si="11"/>
        <v>#DIV/0!</v>
      </c>
      <c r="AO44" s="40">
        <v>0</v>
      </c>
      <c r="AP44" s="32"/>
      <c r="AQ44" s="31"/>
      <c r="AR44" s="31"/>
      <c r="AS44" s="31"/>
      <c r="AT44" s="31"/>
      <c r="AU44" s="31">
        <v>22084.5</v>
      </c>
      <c r="AV44" s="39">
        <v>1840.3</v>
      </c>
      <c r="AW44" s="31">
        <v>1840.3</v>
      </c>
      <c r="AX44" s="31"/>
      <c r="AY44" s="41"/>
      <c r="AZ44" s="31"/>
      <c r="BA44" s="31"/>
      <c r="BB44" s="31"/>
      <c r="BC44" s="31"/>
      <c r="BD44" s="31"/>
      <c r="BE44" s="31"/>
      <c r="BF44" s="31"/>
      <c r="BG44" s="35">
        <f t="shared" si="16"/>
        <v>55</v>
      </c>
      <c r="BH44" s="35">
        <f t="shared" si="16"/>
        <v>4.6</v>
      </c>
      <c r="BI44" s="35">
        <f t="shared" si="16"/>
        <v>0</v>
      </c>
      <c r="BJ44" s="42">
        <f t="shared" si="12"/>
        <v>0</v>
      </c>
      <c r="BK44" s="31">
        <v>55</v>
      </c>
      <c r="BL44" s="39">
        <v>4.6</v>
      </c>
      <c r="BM44" s="31">
        <v>0</v>
      </c>
      <c r="BN44" s="31"/>
      <c r="BO44" s="32"/>
      <c r="BP44" s="31">
        <v>0</v>
      </c>
      <c r="BQ44" s="31"/>
      <c r="BR44" s="41"/>
      <c r="BS44" s="31"/>
      <c r="BT44" s="46"/>
      <c r="BU44" s="39"/>
      <c r="BV44" s="31">
        <v>0</v>
      </c>
      <c r="BW44" s="31"/>
      <c r="BX44" s="31"/>
      <c r="BY44" s="31"/>
      <c r="BZ44" s="31"/>
      <c r="CA44" s="32"/>
      <c r="CB44" s="31"/>
      <c r="CC44" s="46"/>
      <c r="CD44" s="39"/>
      <c r="CE44" s="31">
        <v>0</v>
      </c>
      <c r="CF44" s="31"/>
      <c r="CG44" s="31"/>
      <c r="CH44" s="31"/>
      <c r="CI44" s="39"/>
      <c r="CJ44" s="31">
        <v>0</v>
      </c>
      <c r="CK44" s="31"/>
      <c r="CL44" s="31"/>
      <c r="CM44" s="31">
        <v>0</v>
      </c>
      <c r="CN44" s="31"/>
      <c r="CO44" s="31"/>
      <c r="CP44" s="31"/>
      <c r="CQ44" s="31">
        <v>0</v>
      </c>
      <c r="CR44" s="31"/>
      <c r="CS44" s="31">
        <v>0</v>
      </c>
      <c r="CT44" s="31"/>
      <c r="CU44" s="31"/>
      <c r="CV44" s="31"/>
      <c r="CW44" s="31"/>
      <c r="CX44" s="32"/>
      <c r="CY44" s="31">
        <v>0</v>
      </c>
      <c r="CZ44" s="31"/>
      <c r="DA44" s="31"/>
      <c r="DB44" s="31">
        <v>0</v>
      </c>
      <c r="DC44" s="33">
        <f t="shared" si="17"/>
        <v>23591.5</v>
      </c>
      <c r="DD44" s="33">
        <f t="shared" si="17"/>
        <v>1965.8999999999999</v>
      </c>
      <c r="DE44" s="33">
        <f t="shared" si="13"/>
        <v>1976.038</v>
      </c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2"/>
      <c r="DW44" s="31">
        <v>0</v>
      </c>
      <c r="DX44" s="31"/>
      <c r="DY44" s="31"/>
      <c r="DZ44" s="31"/>
      <c r="EA44" s="31"/>
      <c r="EB44" s="44">
        <f t="shared" si="18"/>
        <v>0</v>
      </c>
      <c r="EC44" s="44">
        <f t="shared" si="18"/>
        <v>0</v>
      </c>
      <c r="ED44" s="44">
        <f t="shared" si="19"/>
        <v>0</v>
      </c>
      <c r="EI44" s="45"/>
      <c r="EJ44" s="45"/>
      <c r="EL44" s="45"/>
    </row>
    <row r="45" spans="1:142" s="47" customFormat="1" ht="23.25" customHeight="1">
      <c r="A45" s="29">
        <v>36</v>
      </c>
      <c r="B45" s="30" t="s">
        <v>98</v>
      </c>
      <c r="C45" s="31">
        <v>0</v>
      </c>
      <c r="D45" s="32">
        <v>0</v>
      </c>
      <c r="E45" s="33">
        <f t="shared" si="20"/>
        <v>62782.8</v>
      </c>
      <c r="F45" s="33">
        <f t="shared" si="20"/>
        <v>5779.9</v>
      </c>
      <c r="G45" s="33">
        <f t="shared" si="20"/>
        <v>5344.2029999999995</v>
      </c>
      <c r="H45" s="33">
        <f t="shared" si="1"/>
        <v>92.46185920171628</v>
      </c>
      <c r="I45" s="33">
        <f t="shared" si="2"/>
        <v>-17873.700000000004</v>
      </c>
      <c r="J45" s="33">
        <f t="shared" si="3"/>
        <v>10575.851</v>
      </c>
      <c r="K45" s="31">
        <v>44909.1</v>
      </c>
      <c r="L45" s="31">
        <v>15920.054</v>
      </c>
      <c r="M45" s="35">
        <f t="shared" si="14"/>
        <v>10460</v>
      </c>
      <c r="N45" s="35">
        <f t="shared" si="14"/>
        <v>1420</v>
      </c>
      <c r="O45" s="35">
        <f t="shared" si="4"/>
        <v>984.303</v>
      </c>
      <c r="P45" s="35">
        <f t="shared" si="5"/>
        <v>69.31711267605634</v>
      </c>
      <c r="Q45" s="36">
        <f t="shared" si="15"/>
        <v>3200</v>
      </c>
      <c r="R45" s="36">
        <f t="shared" si="15"/>
        <v>1000</v>
      </c>
      <c r="S45" s="36">
        <f t="shared" si="15"/>
        <v>678.748</v>
      </c>
      <c r="T45" s="37">
        <f t="shared" si="6"/>
        <v>67.87480000000001</v>
      </c>
      <c r="U45" s="38">
        <v>500</v>
      </c>
      <c r="V45" s="39">
        <v>200</v>
      </c>
      <c r="W45" s="31">
        <v>67.959</v>
      </c>
      <c r="X45" s="31">
        <f t="shared" si="7"/>
        <v>33.9795</v>
      </c>
      <c r="Y45" s="46">
        <v>7000</v>
      </c>
      <c r="Z45" s="39">
        <v>400</v>
      </c>
      <c r="AA45" s="31">
        <v>290.155</v>
      </c>
      <c r="AB45" s="31">
        <f t="shared" si="8"/>
        <v>72.53875</v>
      </c>
      <c r="AC45" s="46">
        <v>2700</v>
      </c>
      <c r="AD45" s="39">
        <v>800</v>
      </c>
      <c r="AE45" s="31">
        <v>610.789</v>
      </c>
      <c r="AF45" s="31">
        <f t="shared" si="9"/>
        <v>76.348625</v>
      </c>
      <c r="AG45" s="38">
        <v>110</v>
      </c>
      <c r="AH45" s="39">
        <v>20</v>
      </c>
      <c r="AI45" s="31">
        <v>0</v>
      </c>
      <c r="AJ45" s="31">
        <f t="shared" si="10"/>
        <v>0</v>
      </c>
      <c r="AK45" s="40">
        <v>0</v>
      </c>
      <c r="AL45" s="32"/>
      <c r="AM45" s="31">
        <v>0</v>
      </c>
      <c r="AN45" s="31" t="e">
        <f t="shared" si="11"/>
        <v>#DIV/0!</v>
      </c>
      <c r="AO45" s="40">
        <v>0</v>
      </c>
      <c r="AP45" s="32"/>
      <c r="AQ45" s="31"/>
      <c r="AR45" s="31"/>
      <c r="AS45" s="31"/>
      <c r="AT45" s="31"/>
      <c r="AU45" s="31">
        <v>52322.8</v>
      </c>
      <c r="AV45" s="39">
        <v>4359.9</v>
      </c>
      <c r="AW45" s="31">
        <v>4359.9</v>
      </c>
      <c r="AX45" s="31"/>
      <c r="AY45" s="41"/>
      <c r="AZ45" s="31"/>
      <c r="BA45" s="31"/>
      <c r="BB45" s="31"/>
      <c r="BC45" s="31"/>
      <c r="BD45" s="31"/>
      <c r="BE45" s="31"/>
      <c r="BF45" s="31"/>
      <c r="BG45" s="35">
        <f t="shared" si="16"/>
        <v>150</v>
      </c>
      <c r="BH45" s="35">
        <f t="shared" si="16"/>
        <v>0</v>
      </c>
      <c r="BI45" s="35">
        <f t="shared" si="16"/>
        <v>15.4</v>
      </c>
      <c r="BJ45" s="42" t="e">
        <f t="shared" si="12"/>
        <v>#DIV/0!</v>
      </c>
      <c r="BK45" s="31">
        <v>150</v>
      </c>
      <c r="BL45" s="39">
        <v>0</v>
      </c>
      <c r="BM45" s="31">
        <v>15.4</v>
      </c>
      <c r="BN45" s="31"/>
      <c r="BO45" s="32"/>
      <c r="BP45" s="31">
        <v>0</v>
      </c>
      <c r="BQ45" s="31"/>
      <c r="BR45" s="41"/>
      <c r="BS45" s="31"/>
      <c r="BT45" s="46"/>
      <c r="BU45" s="39"/>
      <c r="BV45" s="31">
        <v>0</v>
      </c>
      <c r="BW45" s="31"/>
      <c r="BX45" s="31"/>
      <c r="BY45" s="31"/>
      <c r="BZ45" s="31"/>
      <c r="CA45" s="32"/>
      <c r="CB45" s="31"/>
      <c r="CC45" s="46"/>
      <c r="CD45" s="39"/>
      <c r="CE45" s="31">
        <v>0</v>
      </c>
      <c r="CF45" s="31"/>
      <c r="CG45" s="31"/>
      <c r="CH45" s="31"/>
      <c r="CI45" s="39"/>
      <c r="CJ45" s="31">
        <v>0</v>
      </c>
      <c r="CK45" s="31"/>
      <c r="CL45" s="31"/>
      <c r="CM45" s="31">
        <v>0</v>
      </c>
      <c r="CN45" s="31"/>
      <c r="CO45" s="31"/>
      <c r="CP45" s="31"/>
      <c r="CQ45" s="31">
        <v>0</v>
      </c>
      <c r="CR45" s="31"/>
      <c r="CS45" s="31">
        <v>0</v>
      </c>
      <c r="CT45" s="31"/>
      <c r="CU45" s="31"/>
      <c r="CV45" s="31"/>
      <c r="CW45" s="31"/>
      <c r="CX45" s="32"/>
      <c r="CY45" s="31">
        <v>0</v>
      </c>
      <c r="CZ45" s="31"/>
      <c r="DA45" s="31"/>
      <c r="DB45" s="31">
        <v>0</v>
      </c>
      <c r="DC45" s="33">
        <f t="shared" si="17"/>
        <v>62782.8</v>
      </c>
      <c r="DD45" s="33">
        <f t="shared" si="17"/>
        <v>5779.9</v>
      </c>
      <c r="DE45" s="33">
        <f t="shared" si="13"/>
        <v>5344.2029999999995</v>
      </c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2"/>
      <c r="DW45" s="31">
        <v>0</v>
      </c>
      <c r="DX45" s="31"/>
      <c r="DY45" s="31"/>
      <c r="DZ45" s="31"/>
      <c r="EA45" s="31"/>
      <c r="EB45" s="44">
        <f t="shared" si="18"/>
        <v>0</v>
      </c>
      <c r="EC45" s="44">
        <f t="shared" si="18"/>
        <v>0</v>
      </c>
      <c r="ED45" s="44">
        <f t="shared" si="19"/>
        <v>0</v>
      </c>
      <c r="EI45" s="45"/>
      <c r="EJ45" s="45"/>
      <c r="EL45" s="45"/>
    </row>
    <row r="46" spans="1:142" s="47" customFormat="1" ht="23.25" customHeight="1">
      <c r="A46" s="29">
        <v>37</v>
      </c>
      <c r="B46" s="30" t="s">
        <v>99</v>
      </c>
      <c r="C46" s="31">
        <v>0</v>
      </c>
      <c r="D46" s="32">
        <v>0</v>
      </c>
      <c r="E46" s="33">
        <f t="shared" si="20"/>
        <v>39713.1</v>
      </c>
      <c r="F46" s="33">
        <f t="shared" si="20"/>
        <v>3065.9</v>
      </c>
      <c r="G46" s="33">
        <f t="shared" si="20"/>
        <v>2750.744</v>
      </c>
      <c r="H46" s="33">
        <f t="shared" si="1"/>
        <v>89.7206040640595</v>
      </c>
      <c r="I46" s="33">
        <f t="shared" si="2"/>
        <v>-10019.099999999999</v>
      </c>
      <c r="J46" s="33">
        <f t="shared" si="3"/>
        <v>6346.201999999999</v>
      </c>
      <c r="K46" s="31">
        <v>29694</v>
      </c>
      <c r="L46" s="31">
        <v>9096.946</v>
      </c>
      <c r="M46" s="35">
        <f t="shared" si="14"/>
        <v>13480</v>
      </c>
      <c r="N46" s="35">
        <f t="shared" si="14"/>
        <v>880</v>
      </c>
      <c r="O46" s="35">
        <f t="shared" si="4"/>
        <v>564.8439999999999</v>
      </c>
      <c r="P46" s="35">
        <f t="shared" si="5"/>
        <v>64.18681818181817</v>
      </c>
      <c r="Q46" s="36">
        <f t="shared" si="15"/>
        <v>5700</v>
      </c>
      <c r="R46" s="36">
        <f t="shared" si="15"/>
        <v>430</v>
      </c>
      <c r="S46" s="36">
        <f t="shared" si="15"/>
        <v>436.842</v>
      </c>
      <c r="T46" s="37">
        <f t="shared" si="6"/>
        <v>101.59116279069767</v>
      </c>
      <c r="U46" s="38">
        <v>1600</v>
      </c>
      <c r="V46" s="39">
        <v>180</v>
      </c>
      <c r="W46" s="31">
        <v>0.762</v>
      </c>
      <c r="X46" s="31">
        <f t="shared" si="7"/>
        <v>0.42333333333333334</v>
      </c>
      <c r="Y46" s="46">
        <v>6500</v>
      </c>
      <c r="Z46" s="39">
        <v>150</v>
      </c>
      <c r="AA46" s="31">
        <v>124.002</v>
      </c>
      <c r="AB46" s="31">
        <f t="shared" si="8"/>
        <v>82.66799999999999</v>
      </c>
      <c r="AC46" s="46">
        <v>4100</v>
      </c>
      <c r="AD46" s="39">
        <v>250</v>
      </c>
      <c r="AE46" s="31">
        <v>436.08</v>
      </c>
      <c r="AF46" s="31">
        <f t="shared" si="9"/>
        <v>174.432</v>
      </c>
      <c r="AG46" s="38">
        <v>150</v>
      </c>
      <c r="AH46" s="39">
        <v>50</v>
      </c>
      <c r="AI46" s="31">
        <v>4</v>
      </c>
      <c r="AJ46" s="31">
        <f t="shared" si="10"/>
        <v>8</v>
      </c>
      <c r="AK46" s="40">
        <v>0</v>
      </c>
      <c r="AL46" s="32"/>
      <c r="AM46" s="31">
        <v>0</v>
      </c>
      <c r="AN46" s="31" t="e">
        <f t="shared" si="11"/>
        <v>#DIV/0!</v>
      </c>
      <c r="AO46" s="40">
        <v>0</v>
      </c>
      <c r="AP46" s="32"/>
      <c r="AQ46" s="31"/>
      <c r="AR46" s="31"/>
      <c r="AS46" s="31"/>
      <c r="AT46" s="31"/>
      <c r="AU46" s="31">
        <v>26233.1</v>
      </c>
      <c r="AV46" s="39">
        <v>2185.9</v>
      </c>
      <c r="AW46" s="31">
        <v>2185.9</v>
      </c>
      <c r="AX46" s="31"/>
      <c r="AY46" s="41"/>
      <c r="AZ46" s="31"/>
      <c r="BA46" s="31"/>
      <c r="BB46" s="31"/>
      <c r="BC46" s="31"/>
      <c r="BD46" s="31"/>
      <c r="BE46" s="31"/>
      <c r="BF46" s="31"/>
      <c r="BG46" s="35">
        <f t="shared" si="16"/>
        <v>350</v>
      </c>
      <c r="BH46" s="35">
        <f t="shared" si="16"/>
        <v>100</v>
      </c>
      <c r="BI46" s="35">
        <f t="shared" si="16"/>
        <v>0</v>
      </c>
      <c r="BJ46" s="42">
        <f t="shared" si="12"/>
        <v>0</v>
      </c>
      <c r="BK46" s="31">
        <v>350</v>
      </c>
      <c r="BL46" s="39">
        <v>100</v>
      </c>
      <c r="BM46" s="31">
        <v>0</v>
      </c>
      <c r="BN46" s="31"/>
      <c r="BO46" s="32"/>
      <c r="BP46" s="31">
        <v>0</v>
      </c>
      <c r="BQ46" s="31"/>
      <c r="BR46" s="41"/>
      <c r="BS46" s="31"/>
      <c r="BT46" s="46"/>
      <c r="BU46" s="39"/>
      <c r="BV46" s="31">
        <v>0</v>
      </c>
      <c r="BW46" s="31"/>
      <c r="BX46" s="31"/>
      <c r="BY46" s="31"/>
      <c r="BZ46" s="31"/>
      <c r="CA46" s="32"/>
      <c r="CB46" s="31"/>
      <c r="CC46" s="46">
        <v>780</v>
      </c>
      <c r="CD46" s="39">
        <v>150</v>
      </c>
      <c r="CE46" s="31">
        <v>0</v>
      </c>
      <c r="CF46" s="31"/>
      <c r="CG46" s="31"/>
      <c r="CH46" s="31"/>
      <c r="CI46" s="39"/>
      <c r="CJ46" s="31">
        <v>0</v>
      </c>
      <c r="CK46" s="31"/>
      <c r="CL46" s="31"/>
      <c r="CM46" s="31">
        <v>0</v>
      </c>
      <c r="CN46" s="31"/>
      <c r="CO46" s="31"/>
      <c r="CP46" s="31"/>
      <c r="CQ46" s="31">
        <v>0</v>
      </c>
      <c r="CR46" s="31"/>
      <c r="CS46" s="31">
        <v>0</v>
      </c>
      <c r="CT46" s="31"/>
      <c r="CU46" s="31"/>
      <c r="CV46" s="31"/>
      <c r="CW46" s="31"/>
      <c r="CX46" s="32"/>
      <c r="CY46" s="31">
        <v>0</v>
      </c>
      <c r="CZ46" s="31"/>
      <c r="DA46" s="31"/>
      <c r="DB46" s="31">
        <v>0</v>
      </c>
      <c r="DC46" s="33">
        <f t="shared" si="17"/>
        <v>39713.1</v>
      </c>
      <c r="DD46" s="33">
        <f t="shared" si="17"/>
        <v>3065.9</v>
      </c>
      <c r="DE46" s="33">
        <f t="shared" si="13"/>
        <v>2750.744</v>
      </c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2"/>
      <c r="DW46" s="31">
        <v>0</v>
      </c>
      <c r="DX46" s="31"/>
      <c r="DY46" s="31"/>
      <c r="DZ46" s="31"/>
      <c r="EA46" s="31"/>
      <c r="EB46" s="44">
        <f t="shared" si="18"/>
        <v>0</v>
      </c>
      <c r="EC46" s="44">
        <f t="shared" si="18"/>
        <v>0</v>
      </c>
      <c r="ED46" s="44">
        <f t="shared" si="19"/>
        <v>0</v>
      </c>
      <c r="EI46" s="45"/>
      <c r="EJ46" s="45"/>
      <c r="EL46" s="45"/>
    </row>
    <row r="47" spans="1:142" s="47" customFormat="1" ht="23.25" customHeight="1">
      <c r="A47" s="29">
        <v>38</v>
      </c>
      <c r="B47" s="30" t="s">
        <v>100</v>
      </c>
      <c r="C47" s="31">
        <v>0</v>
      </c>
      <c r="D47" s="32">
        <v>0</v>
      </c>
      <c r="E47" s="33">
        <f t="shared" si="20"/>
        <v>61696</v>
      </c>
      <c r="F47" s="33">
        <f t="shared" si="20"/>
        <v>5141</v>
      </c>
      <c r="G47" s="33">
        <f t="shared" si="20"/>
        <v>4402.5003</v>
      </c>
      <c r="H47" s="33">
        <f t="shared" si="1"/>
        <v>85.63509628476949</v>
      </c>
      <c r="I47" s="33">
        <f t="shared" si="2"/>
        <v>-14085.199999999997</v>
      </c>
      <c r="J47" s="33">
        <f t="shared" si="3"/>
        <v>11553.8747</v>
      </c>
      <c r="K47" s="31">
        <v>47610.8</v>
      </c>
      <c r="L47" s="31">
        <v>15956.375</v>
      </c>
      <c r="M47" s="35">
        <f t="shared" si="14"/>
        <v>12792.3</v>
      </c>
      <c r="N47" s="35">
        <f t="shared" si="14"/>
        <v>1066</v>
      </c>
      <c r="O47" s="35">
        <f t="shared" si="4"/>
        <v>327.5003</v>
      </c>
      <c r="P47" s="35">
        <f t="shared" si="5"/>
        <v>30.72235459662289</v>
      </c>
      <c r="Q47" s="36">
        <f t="shared" si="15"/>
        <v>6642</v>
      </c>
      <c r="R47" s="36">
        <f t="shared" si="15"/>
        <v>553.5</v>
      </c>
      <c r="S47" s="36">
        <f t="shared" si="15"/>
        <v>167.90800000000002</v>
      </c>
      <c r="T47" s="37">
        <f t="shared" si="6"/>
        <v>30.335682023486907</v>
      </c>
      <c r="U47" s="38">
        <v>1646</v>
      </c>
      <c r="V47" s="39">
        <v>137.2</v>
      </c>
      <c r="W47" s="31">
        <v>95.639</v>
      </c>
      <c r="X47" s="31">
        <f t="shared" si="7"/>
        <v>69.70772594752187</v>
      </c>
      <c r="Y47" s="46">
        <v>5100</v>
      </c>
      <c r="Z47" s="39">
        <v>425</v>
      </c>
      <c r="AA47" s="31">
        <v>148.1923</v>
      </c>
      <c r="AB47" s="31">
        <f t="shared" si="8"/>
        <v>34.86877647058824</v>
      </c>
      <c r="AC47" s="46">
        <v>4996</v>
      </c>
      <c r="AD47" s="39">
        <v>416.3</v>
      </c>
      <c r="AE47" s="31">
        <v>72.269</v>
      </c>
      <c r="AF47" s="31">
        <f t="shared" si="9"/>
        <v>17.359836656257507</v>
      </c>
      <c r="AG47" s="38">
        <v>60</v>
      </c>
      <c r="AH47" s="39">
        <v>5</v>
      </c>
      <c r="AI47" s="31">
        <v>0</v>
      </c>
      <c r="AJ47" s="31">
        <f t="shared" si="10"/>
        <v>0</v>
      </c>
      <c r="AK47" s="40">
        <v>0</v>
      </c>
      <c r="AL47" s="32"/>
      <c r="AM47" s="31">
        <v>0</v>
      </c>
      <c r="AN47" s="31" t="e">
        <f t="shared" si="11"/>
        <v>#DIV/0!</v>
      </c>
      <c r="AO47" s="40">
        <v>0</v>
      </c>
      <c r="AP47" s="32"/>
      <c r="AQ47" s="31"/>
      <c r="AR47" s="31"/>
      <c r="AS47" s="31"/>
      <c r="AT47" s="31"/>
      <c r="AU47" s="31">
        <v>48903.7</v>
      </c>
      <c r="AV47" s="39">
        <v>4075</v>
      </c>
      <c r="AW47" s="31">
        <v>4075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5">
        <f t="shared" si="16"/>
        <v>990.3</v>
      </c>
      <c r="BH47" s="35">
        <f t="shared" si="16"/>
        <v>82.5</v>
      </c>
      <c r="BI47" s="35">
        <f t="shared" si="16"/>
        <v>11.4</v>
      </c>
      <c r="BJ47" s="42">
        <f t="shared" si="12"/>
        <v>13.818181818181818</v>
      </c>
      <c r="BK47" s="31"/>
      <c r="BL47" s="39"/>
      <c r="BM47" s="31">
        <v>0</v>
      </c>
      <c r="BN47" s="31">
        <v>990.3</v>
      </c>
      <c r="BO47" s="32">
        <v>82.5</v>
      </c>
      <c r="BP47" s="31">
        <v>11.4</v>
      </c>
      <c r="BQ47" s="31"/>
      <c r="BR47" s="41"/>
      <c r="BS47" s="31"/>
      <c r="BT47" s="46"/>
      <c r="BU47" s="39"/>
      <c r="BV47" s="31">
        <v>0</v>
      </c>
      <c r="BW47" s="31"/>
      <c r="BX47" s="31"/>
      <c r="BY47" s="31"/>
      <c r="BZ47" s="31"/>
      <c r="CA47" s="32"/>
      <c r="CB47" s="31"/>
      <c r="CC47" s="46"/>
      <c r="CD47" s="39"/>
      <c r="CE47" s="31">
        <v>0</v>
      </c>
      <c r="CF47" s="31"/>
      <c r="CG47" s="31"/>
      <c r="CH47" s="31"/>
      <c r="CI47" s="39"/>
      <c r="CJ47" s="31">
        <v>0</v>
      </c>
      <c r="CK47" s="31"/>
      <c r="CL47" s="31"/>
      <c r="CM47" s="31">
        <v>0</v>
      </c>
      <c r="CN47" s="31"/>
      <c r="CO47" s="31"/>
      <c r="CP47" s="31"/>
      <c r="CQ47" s="31">
        <v>0</v>
      </c>
      <c r="CR47" s="31"/>
      <c r="CS47" s="31">
        <v>0</v>
      </c>
      <c r="CT47" s="31"/>
      <c r="CU47" s="31"/>
      <c r="CV47" s="31"/>
      <c r="CW47" s="31"/>
      <c r="CX47" s="32"/>
      <c r="CY47" s="31">
        <v>0</v>
      </c>
      <c r="CZ47" s="31"/>
      <c r="DA47" s="31"/>
      <c r="DB47" s="31">
        <v>0</v>
      </c>
      <c r="DC47" s="33">
        <f t="shared" si="17"/>
        <v>61696</v>
      </c>
      <c r="DD47" s="33">
        <f t="shared" si="17"/>
        <v>5141</v>
      </c>
      <c r="DE47" s="33">
        <f t="shared" si="13"/>
        <v>4402.5003</v>
      </c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2"/>
      <c r="DW47" s="31">
        <v>0</v>
      </c>
      <c r="DX47" s="31"/>
      <c r="DY47" s="31"/>
      <c r="DZ47" s="31"/>
      <c r="EA47" s="31"/>
      <c r="EB47" s="44">
        <f t="shared" si="18"/>
        <v>0</v>
      </c>
      <c r="EC47" s="44">
        <f t="shared" si="18"/>
        <v>0</v>
      </c>
      <c r="ED47" s="44">
        <f t="shared" si="19"/>
        <v>0</v>
      </c>
      <c r="EI47" s="45"/>
      <c r="EJ47" s="45"/>
      <c r="EL47" s="45"/>
    </row>
    <row r="48" spans="1:142" s="47" customFormat="1" ht="23.25" customHeight="1">
      <c r="A48" s="29">
        <v>39</v>
      </c>
      <c r="B48" s="30" t="s">
        <v>101</v>
      </c>
      <c r="C48" s="31">
        <v>0</v>
      </c>
      <c r="D48" s="32">
        <v>0</v>
      </c>
      <c r="E48" s="33">
        <f t="shared" si="20"/>
        <v>33466.2</v>
      </c>
      <c r="F48" s="33">
        <f t="shared" si="20"/>
        <v>2788.7000000000003</v>
      </c>
      <c r="G48" s="33">
        <f t="shared" si="20"/>
        <v>2247.884</v>
      </c>
      <c r="H48" s="33">
        <f t="shared" si="1"/>
        <v>80.6068777566608</v>
      </c>
      <c r="I48" s="33">
        <f t="shared" si="2"/>
        <v>-8639.099999999999</v>
      </c>
      <c r="J48" s="33">
        <f t="shared" si="3"/>
        <v>7105.82</v>
      </c>
      <c r="K48" s="31">
        <v>24827.1</v>
      </c>
      <c r="L48" s="31">
        <v>9353.704</v>
      </c>
      <c r="M48" s="35">
        <f t="shared" si="14"/>
        <v>6495</v>
      </c>
      <c r="N48" s="35">
        <f t="shared" si="14"/>
        <v>541.1999999999999</v>
      </c>
      <c r="O48" s="35">
        <f t="shared" si="4"/>
        <v>0.384</v>
      </c>
      <c r="P48" s="35">
        <f t="shared" si="5"/>
        <v>0.07095343680709534</v>
      </c>
      <c r="Q48" s="36">
        <f t="shared" si="15"/>
        <v>3650</v>
      </c>
      <c r="R48" s="36">
        <f t="shared" si="15"/>
        <v>304.1</v>
      </c>
      <c r="S48" s="36">
        <f t="shared" si="15"/>
        <v>0.384</v>
      </c>
      <c r="T48" s="37">
        <f t="shared" si="6"/>
        <v>0.12627425189082536</v>
      </c>
      <c r="U48" s="38">
        <v>1750</v>
      </c>
      <c r="V48" s="39">
        <v>145.8</v>
      </c>
      <c r="W48" s="31">
        <v>0.384</v>
      </c>
      <c r="X48" s="31">
        <f t="shared" si="7"/>
        <v>0.2633744855967078</v>
      </c>
      <c r="Y48" s="46">
        <v>2335</v>
      </c>
      <c r="Z48" s="39">
        <v>194.6</v>
      </c>
      <c r="AA48" s="31">
        <v>0</v>
      </c>
      <c r="AB48" s="31">
        <f t="shared" si="8"/>
        <v>0</v>
      </c>
      <c r="AC48" s="46">
        <v>1900</v>
      </c>
      <c r="AD48" s="39">
        <v>158.3</v>
      </c>
      <c r="AE48" s="31">
        <v>0</v>
      </c>
      <c r="AF48" s="31">
        <f t="shared" si="9"/>
        <v>0</v>
      </c>
      <c r="AG48" s="38">
        <v>200</v>
      </c>
      <c r="AH48" s="39">
        <v>16.7</v>
      </c>
      <c r="AI48" s="31">
        <v>0</v>
      </c>
      <c r="AJ48" s="31">
        <f t="shared" si="10"/>
        <v>0</v>
      </c>
      <c r="AK48" s="40">
        <v>0</v>
      </c>
      <c r="AL48" s="32"/>
      <c r="AM48" s="31">
        <v>0</v>
      </c>
      <c r="AN48" s="31" t="e">
        <f t="shared" si="11"/>
        <v>#DIV/0!</v>
      </c>
      <c r="AO48" s="40">
        <v>0</v>
      </c>
      <c r="AP48" s="32"/>
      <c r="AQ48" s="31"/>
      <c r="AR48" s="31"/>
      <c r="AS48" s="31"/>
      <c r="AT48" s="31"/>
      <c r="AU48" s="31">
        <v>26971.2</v>
      </c>
      <c r="AV48" s="39">
        <v>2247.5</v>
      </c>
      <c r="AW48" s="31">
        <v>2247.5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5">
        <f t="shared" si="16"/>
        <v>210</v>
      </c>
      <c r="BH48" s="35">
        <f t="shared" si="16"/>
        <v>17.5</v>
      </c>
      <c r="BI48" s="35">
        <f t="shared" si="16"/>
        <v>0</v>
      </c>
      <c r="BJ48" s="42">
        <f t="shared" si="12"/>
        <v>0</v>
      </c>
      <c r="BK48" s="31">
        <v>210</v>
      </c>
      <c r="BL48" s="39">
        <v>17.5</v>
      </c>
      <c r="BM48" s="31">
        <v>0</v>
      </c>
      <c r="BN48" s="31"/>
      <c r="BO48" s="32"/>
      <c r="BP48" s="31">
        <v>0</v>
      </c>
      <c r="BQ48" s="31"/>
      <c r="BR48" s="41"/>
      <c r="BS48" s="31"/>
      <c r="BT48" s="46"/>
      <c r="BU48" s="39"/>
      <c r="BV48" s="31">
        <v>0</v>
      </c>
      <c r="BW48" s="31"/>
      <c r="BX48" s="31"/>
      <c r="BY48" s="31"/>
      <c r="BZ48" s="31"/>
      <c r="CA48" s="32"/>
      <c r="CB48" s="31"/>
      <c r="CC48" s="46"/>
      <c r="CD48" s="39"/>
      <c r="CE48" s="31">
        <v>0</v>
      </c>
      <c r="CF48" s="31"/>
      <c r="CG48" s="31"/>
      <c r="CH48" s="31">
        <v>100</v>
      </c>
      <c r="CI48" s="39">
        <v>8.3</v>
      </c>
      <c r="CJ48" s="31">
        <v>0</v>
      </c>
      <c r="CK48" s="31"/>
      <c r="CL48" s="31"/>
      <c r="CM48" s="31">
        <v>0</v>
      </c>
      <c r="CN48" s="31"/>
      <c r="CO48" s="31"/>
      <c r="CP48" s="31"/>
      <c r="CQ48" s="31">
        <v>0</v>
      </c>
      <c r="CR48" s="31"/>
      <c r="CS48" s="31">
        <v>0</v>
      </c>
      <c r="CT48" s="31"/>
      <c r="CU48" s="31"/>
      <c r="CV48" s="31"/>
      <c r="CW48" s="31"/>
      <c r="CX48" s="32"/>
      <c r="CY48" s="31">
        <v>0</v>
      </c>
      <c r="CZ48" s="31"/>
      <c r="DA48" s="31"/>
      <c r="DB48" s="31">
        <v>0</v>
      </c>
      <c r="DC48" s="33">
        <f t="shared" si="17"/>
        <v>33466.2</v>
      </c>
      <c r="DD48" s="33">
        <f t="shared" si="17"/>
        <v>2788.7000000000003</v>
      </c>
      <c r="DE48" s="33">
        <f t="shared" si="13"/>
        <v>2247.884</v>
      </c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2"/>
      <c r="DW48" s="31">
        <v>0</v>
      </c>
      <c r="DX48" s="31"/>
      <c r="DY48" s="31"/>
      <c r="DZ48" s="31"/>
      <c r="EA48" s="31"/>
      <c r="EB48" s="44">
        <f t="shared" si="18"/>
        <v>0</v>
      </c>
      <c r="EC48" s="44">
        <f t="shared" si="18"/>
        <v>0</v>
      </c>
      <c r="ED48" s="44">
        <f t="shared" si="19"/>
        <v>0</v>
      </c>
      <c r="EI48" s="45"/>
      <c r="EJ48" s="45"/>
      <c r="EL48" s="45"/>
    </row>
    <row r="49" spans="1:142" s="47" customFormat="1" ht="23.25" customHeight="1">
      <c r="A49" s="29">
        <v>40</v>
      </c>
      <c r="B49" s="30" t="s">
        <v>102</v>
      </c>
      <c r="C49" s="31">
        <v>0</v>
      </c>
      <c r="D49" s="32">
        <v>0</v>
      </c>
      <c r="E49" s="33">
        <f t="shared" si="20"/>
        <v>59399.700000000004</v>
      </c>
      <c r="F49" s="33">
        <f t="shared" si="20"/>
        <v>4949.599999999999</v>
      </c>
      <c r="G49" s="33">
        <f t="shared" si="20"/>
        <v>4226.5266</v>
      </c>
      <c r="H49" s="33">
        <f t="shared" si="1"/>
        <v>85.39127606271215</v>
      </c>
      <c r="I49" s="33">
        <f t="shared" si="2"/>
        <v>-11681.500000000007</v>
      </c>
      <c r="J49" s="33">
        <f t="shared" si="3"/>
        <v>13250.502699999997</v>
      </c>
      <c r="K49" s="31">
        <v>47718.2</v>
      </c>
      <c r="L49" s="31">
        <v>17477.0293</v>
      </c>
      <c r="M49" s="35">
        <f t="shared" si="14"/>
        <v>16624.4</v>
      </c>
      <c r="N49" s="35">
        <f t="shared" si="14"/>
        <v>1385.3</v>
      </c>
      <c r="O49" s="35">
        <f t="shared" si="4"/>
        <v>662.2266000000001</v>
      </c>
      <c r="P49" s="35">
        <f t="shared" si="5"/>
        <v>47.80384032339566</v>
      </c>
      <c r="Q49" s="36">
        <f t="shared" si="15"/>
        <v>2596.7</v>
      </c>
      <c r="R49" s="36">
        <f t="shared" si="15"/>
        <v>216.3</v>
      </c>
      <c r="S49" s="36">
        <f t="shared" si="15"/>
        <v>632.5266</v>
      </c>
      <c r="T49" s="37">
        <f t="shared" si="6"/>
        <v>292.43023578363386</v>
      </c>
      <c r="U49" s="38">
        <v>96.7</v>
      </c>
      <c r="V49" s="39">
        <v>8</v>
      </c>
      <c r="W49" s="31">
        <v>37.558</v>
      </c>
      <c r="X49" s="31">
        <f t="shared" si="7"/>
        <v>469.475</v>
      </c>
      <c r="Y49" s="46">
        <v>13500.7</v>
      </c>
      <c r="Z49" s="39">
        <v>1125.1</v>
      </c>
      <c r="AA49" s="31">
        <v>0</v>
      </c>
      <c r="AB49" s="31">
        <f t="shared" si="8"/>
        <v>0</v>
      </c>
      <c r="AC49" s="46">
        <v>2500</v>
      </c>
      <c r="AD49" s="39">
        <v>208.3</v>
      </c>
      <c r="AE49" s="31">
        <v>594.9686</v>
      </c>
      <c r="AF49" s="31">
        <f t="shared" si="9"/>
        <v>285.63062890062406</v>
      </c>
      <c r="AG49" s="38">
        <v>286</v>
      </c>
      <c r="AH49" s="39">
        <v>23.8</v>
      </c>
      <c r="AI49" s="31">
        <v>29.7</v>
      </c>
      <c r="AJ49" s="31">
        <f t="shared" si="10"/>
        <v>124.78991596638654</v>
      </c>
      <c r="AK49" s="40">
        <v>0</v>
      </c>
      <c r="AL49" s="32"/>
      <c r="AM49" s="31">
        <v>0</v>
      </c>
      <c r="AN49" s="31" t="e">
        <f t="shared" si="11"/>
        <v>#DIV/0!</v>
      </c>
      <c r="AO49" s="40">
        <v>0</v>
      </c>
      <c r="AP49" s="32"/>
      <c r="AQ49" s="31"/>
      <c r="AR49" s="31"/>
      <c r="AS49" s="31"/>
      <c r="AT49" s="31"/>
      <c r="AU49" s="31">
        <v>42775.3</v>
      </c>
      <c r="AV49" s="39">
        <v>3564.3</v>
      </c>
      <c r="AW49" s="31">
        <v>3564.3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5">
        <f t="shared" si="16"/>
        <v>120</v>
      </c>
      <c r="BH49" s="35">
        <f t="shared" si="16"/>
        <v>10</v>
      </c>
      <c r="BI49" s="35">
        <f t="shared" si="16"/>
        <v>0</v>
      </c>
      <c r="BJ49" s="42">
        <f t="shared" si="12"/>
        <v>0</v>
      </c>
      <c r="BK49" s="31">
        <v>120</v>
      </c>
      <c r="BL49" s="39">
        <v>10</v>
      </c>
      <c r="BM49" s="31">
        <v>0</v>
      </c>
      <c r="BN49" s="31"/>
      <c r="BO49" s="32"/>
      <c r="BP49" s="31">
        <v>0</v>
      </c>
      <c r="BQ49" s="31"/>
      <c r="BR49" s="41"/>
      <c r="BS49" s="31"/>
      <c r="BT49" s="46"/>
      <c r="BU49" s="39"/>
      <c r="BV49" s="31">
        <v>0</v>
      </c>
      <c r="BW49" s="31"/>
      <c r="BX49" s="31"/>
      <c r="BY49" s="31"/>
      <c r="BZ49" s="31"/>
      <c r="CA49" s="32"/>
      <c r="CB49" s="31"/>
      <c r="CC49" s="46">
        <v>36</v>
      </c>
      <c r="CD49" s="39">
        <v>3</v>
      </c>
      <c r="CE49" s="31">
        <v>0</v>
      </c>
      <c r="CF49" s="31"/>
      <c r="CG49" s="31"/>
      <c r="CH49" s="31">
        <v>5</v>
      </c>
      <c r="CI49" s="39">
        <v>0.4</v>
      </c>
      <c r="CJ49" s="31">
        <v>0</v>
      </c>
      <c r="CK49" s="31"/>
      <c r="CL49" s="31"/>
      <c r="CM49" s="31">
        <v>0</v>
      </c>
      <c r="CN49" s="31"/>
      <c r="CO49" s="31"/>
      <c r="CP49" s="31"/>
      <c r="CQ49" s="31">
        <v>0</v>
      </c>
      <c r="CR49" s="31"/>
      <c r="CS49" s="31">
        <v>0</v>
      </c>
      <c r="CT49" s="31"/>
      <c r="CU49" s="31"/>
      <c r="CV49" s="31"/>
      <c r="CW49" s="31">
        <v>80</v>
      </c>
      <c r="CX49" s="32">
        <v>6.7</v>
      </c>
      <c r="CY49" s="31">
        <v>0</v>
      </c>
      <c r="CZ49" s="31"/>
      <c r="DA49" s="31"/>
      <c r="DB49" s="31">
        <v>0</v>
      </c>
      <c r="DC49" s="33">
        <f t="shared" si="17"/>
        <v>59399.700000000004</v>
      </c>
      <c r="DD49" s="33">
        <f t="shared" si="17"/>
        <v>4949.599999999999</v>
      </c>
      <c r="DE49" s="33">
        <f t="shared" si="13"/>
        <v>4226.5266</v>
      </c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2"/>
      <c r="DW49" s="31">
        <v>0</v>
      </c>
      <c r="DX49" s="31"/>
      <c r="DY49" s="31"/>
      <c r="DZ49" s="31"/>
      <c r="EA49" s="31"/>
      <c r="EB49" s="44">
        <f t="shared" si="18"/>
        <v>0</v>
      </c>
      <c r="EC49" s="44">
        <f t="shared" si="18"/>
        <v>0</v>
      </c>
      <c r="ED49" s="44">
        <f t="shared" si="19"/>
        <v>0</v>
      </c>
      <c r="EI49" s="45"/>
      <c r="EJ49" s="45"/>
      <c r="EL49" s="45"/>
    </row>
    <row r="50" spans="1:142" s="47" customFormat="1" ht="23.25" customHeight="1">
      <c r="A50" s="29">
        <v>41</v>
      </c>
      <c r="B50" s="30" t="s">
        <v>103</v>
      </c>
      <c r="C50" s="31">
        <v>0</v>
      </c>
      <c r="D50" s="32">
        <v>0</v>
      </c>
      <c r="E50" s="33">
        <f t="shared" si="20"/>
        <v>43221.4</v>
      </c>
      <c r="F50" s="33">
        <f t="shared" si="20"/>
        <v>4123.8</v>
      </c>
      <c r="G50" s="33">
        <f t="shared" si="20"/>
        <v>3779.072</v>
      </c>
      <c r="H50" s="33">
        <f t="shared" si="1"/>
        <v>91.64052572869683</v>
      </c>
      <c r="I50" s="33">
        <f t="shared" si="2"/>
        <v>-9140.200000000004</v>
      </c>
      <c r="J50" s="33">
        <f t="shared" si="3"/>
        <v>6836.950000000001</v>
      </c>
      <c r="K50" s="31">
        <v>34081.2</v>
      </c>
      <c r="L50" s="31">
        <v>10616.022</v>
      </c>
      <c r="M50" s="35">
        <f t="shared" si="14"/>
        <v>7533</v>
      </c>
      <c r="N50" s="35">
        <f t="shared" si="14"/>
        <v>1150</v>
      </c>
      <c r="O50" s="35">
        <f t="shared" si="4"/>
        <v>805.2719999999999</v>
      </c>
      <c r="P50" s="35">
        <f t="shared" si="5"/>
        <v>70.02365217391304</v>
      </c>
      <c r="Q50" s="36">
        <f t="shared" si="15"/>
        <v>2675</v>
      </c>
      <c r="R50" s="36">
        <f t="shared" si="15"/>
        <v>650</v>
      </c>
      <c r="S50" s="36">
        <f t="shared" si="15"/>
        <v>614.1229999999999</v>
      </c>
      <c r="T50" s="37">
        <f t="shared" si="6"/>
        <v>94.48046153846153</v>
      </c>
      <c r="U50" s="38">
        <v>475</v>
      </c>
      <c r="V50" s="39">
        <v>50</v>
      </c>
      <c r="W50" s="31">
        <v>17.285</v>
      </c>
      <c r="X50" s="31">
        <f t="shared" si="7"/>
        <v>34.57</v>
      </c>
      <c r="Y50" s="46">
        <v>4500</v>
      </c>
      <c r="Z50" s="39">
        <v>450</v>
      </c>
      <c r="AA50" s="31">
        <v>191.149</v>
      </c>
      <c r="AB50" s="31">
        <f t="shared" si="8"/>
        <v>42.47755555555556</v>
      </c>
      <c r="AC50" s="46">
        <v>2200</v>
      </c>
      <c r="AD50" s="39">
        <v>600</v>
      </c>
      <c r="AE50" s="31">
        <v>596.838</v>
      </c>
      <c r="AF50" s="31">
        <f t="shared" si="9"/>
        <v>99.473</v>
      </c>
      <c r="AG50" s="38">
        <v>158</v>
      </c>
      <c r="AH50" s="39">
        <v>30</v>
      </c>
      <c r="AI50" s="31">
        <v>0</v>
      </c>
      <c r="AJ50" s="31">
        <f t="shared" si="10"/>
        <v>0</v>
      </c>
      <c r="AK50" s="40">
        <v>0</v>
      </c>
      <c r="AL50" s="32"/>
      <c r="AM50" s="31">
        <v>0</v>
      </c>
      <c r="AN50" s="31" t="e">
        <f t="shared" si="11"/>
        <v>#DIV/0!</v>
      </c>
      <c r="AO50" s="40">
        <v>0</v>
      </c>
      <c r="AP50" s="32"/>
      <c r="AQ50" s="31"/>
      <c r="AR50" s="31"/>
      <c r="AS50" s="31"/>
      <c r="AT50" s="31"/>
      <c r="AU50" s="31">
        <v>35688.4</v>
      </c>
      <c r="AV50" s="39">
        <v>2973.8</v>
      </c>
      <c r="AW50" s="31">
        <v>2973.8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5">
        <f t="shared" si="16"/>
        <v>200</v>
      </c>
      <c r="BH50" s="35">
        <f t="shared" si="16"/>
        <v>20</v>
      </c>
      <c r="BI50" s="35">
        <f t="shared" si="16"/>
        <v>0</v>
      </c>
      <c r="BJ50" s="42">
        <f t="shared" si="12"/>
        <v>0</v>
      </c>
      <c r="BK50" s="31">
        <v>200</v>
      </c>
      <c r="BL50" s="39">
        <v>20</v>
      </c>
      <c r="BM50" s="31">
        <v>0</v>
      </c>
      <c r="BN50" s="31"/>
      <c r="BO50" s="32"/>
      <c r="BP50" s="31">
        <v>0</v>
      </c>
      <c r="BQ50" s="31"/>
      <c r="BR50" s="41"/>
      <c r="BS50" s="31"/>
      <c r="BT50" s="46"/>
      <c r="BU50" s="39"/>
      <c r="BV50" s="31">
        <v>0</v>
      </c>
      <c r="BW50" s="31"/>
      <c r="BX50" s="31"/>
      <c r="BY50" s="31"/>
      <c r="BZ50" s="31"/>
      <c r="CA50" s="32"/>
      <c r="CB50" s="31"/>
      <c r="CC50" s="46"/>
      <c r="CD50" s="39"/>
      <c r="CE50" s="31">
        <v>0</v>
      </c>
      <c r="CF50" s="31"/>
      <c r="CG50" s="31"/>
      <c r="CH50" s="31"/>
      <c r="CI50" s="39"/>
      <c r="CJ50" s="31">
        <v>0</v>
      </c>
      <c r="CK50" s="31"/>
      <c r="CL50" s="31"/>
      <c r="CM50" s="31">
        <v>0</v>
      </c>
      <c r="CN50" s="31"/>
      <c r="CO50" s="31"/>
      <c r="CP50" s="31"/>
      <c r="CQ50" s="31">
        <v>0</v>
      </c>
      <c r="CR50" s="31"/>
      <c r="CS50" s="31">
        <v>0</v>
      </c>
      <c r="CT50" s="31"/>
      <c r="CU50" s="31"/>
      <c r="CV50" s="31"/>
      <c r="CW50" s="31"/>
      <c r="CX50" s="32"/>
      <c r="CY50" s="31">
        <v>0</v>
      </c>
      <c r="CZ50" s="31"/>
      <c r="DA50" s="31"/>
      <c r="DB50" s="31">
        <v>0</v>
      </c>
      <c r="DC50" s="33">
        <f t="shared" si="17"/>
        <v>43221.4</v>
      </c>
      <c r="DD50" s="33">
        <f t="shared" si="17"/>
        <v>4123.8</v>
      </c>
      <c r="DE50" s="33">
        <f t="shared" si="13"/>
        <v>3779.072</v>
      </c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2"/>
      <c r="DW50" s="31">
        <v>0</v>
      </c>
      <c r="DX50" s="31"/>
      <c r="DY50" s="31"/>
      <c r="DZ50" s="31"/>
      <c r="EA50" s="31"/>
      <c r="EB50" s="44">
        <f t="shared" si="18"/>
        <v>0</v>
      </c>
      <c r="EC50" s="44">
        <f t="shared" si="18"/>
        <v>0</v>
      </c>
      <c r="ED50" s="44">
        <f t="shared" si="19"/>
        <v>0</v>
      </c>
      <c r="EI50" s="45"/>
      <c r="EJ50" s="45"/>
      <c r="EL50" s="45"/>
    </row>
    <row r="51" spans="1:142" s="47" customFormat="1" ht="33" customHeight="1">
      <c r="A51" s="29">
        <v>42</v>
      </c>
      <c r="B51" s="30" t="s">
        <v>104</v>
      </c>
      <c r="C51" s="31">
        <v>0</v>
      </c>
      <c r="D51" s="32">
        <v>0</v>
      </c>
      <c r="E51" s="33">
        <f t="shared" si="20"/>
        <v>206999.99999999997</v>
      </c>
      <c r="F51" s="33">
        <f t="shared" si="20"/>
        <v>18183.7</v>
      </c>
      <c r="G51" s="33">
        <f t="shared" si="20"/>
        <v>14103.6207</v>
      </c>
      <c r="H51" s="33">
        <f t="shared" si="1"/>
        <v>77.56188619477882</v>
      </c>
      <c r="I51" s="33">
        <f t="shared" si="2"/>
        <v>-45099.99999999997</v>
      </c>
      <c r="J51" s="33">
        <f t="shared" si="3"/>
        <v>49092.6875</v>
      </c>
      <c r="K51" s="31">
        <v>161900</v>
      </c>
      <c r="L51" s="31">
        <v>63196.3082</v>
      </c>
      <c r="M51" s="35">
        <f t="shared" si="14"/>
        <v>97632.8</v>
      </c>
      <c r="N51" s="35">
        <f t="shared" si="14"/>
        <v>9069.3</v>
      </c>
      <c r="O51" s="35">
        <f t="shared" si="4"/>
        <v>5751.2207</v>
      </c>
      <c r="P51" s="35">
        <f t="shared" si="5"/>
        <v>63.41416316584522</v>
      </c>
      <c r="Q51" s="36">
        <f t="shared" si="15"/>
        <v>66500</v>
      </c>
      <c r="R51" s="36">
        <f t="shared" si="15"/>
        <v>6291</v>
      </c>
      <c r="S51" s="36">
        <f t="shared" si="15"/>
        <v>4119.8952</v>
      </c>
      <c r="T51" s="37">
        <f t="shared" si="6"/>
        <v>65.48871721506914</v>
      </c>
      <c r="U51" s="38">
        <v>40000</v>
      </c>
      <c r="V51" s="39">
        <v>3667</v>
      </c>
      <c r="W51" s="31">
        <v>1286.3642</v>
      </c>
      <c r="X51" s="31">
        <f t="shared" si="7"/>
        <v>35.07947095718571</v>
      </c>
      <c r="Y51" s="46">
        <v>10000</v>
      </c>
      <c r="Z51" s="39">
        <v>834</v>
      </c>
      <c r="AA51" s="31">
        <v>558.0305</v>
      </c>
      <c r="AB51" s="31">
        <f t="shared" si="8"/>
        <v>66.91013189448441</v>
      </c>
      <c r="AC51" s="46">
        <v>26500</v>
      </c>
      <c r="AD51" s="39">
        <v>2624</v>
      </c>
      <c r="AE51" s="31">
        <v>2833.531</v>
      </c>
      <c r="AF51" s="31">
        <f t="shared" si="9"/>
        <v>107.98517530487804</v>
      </c>
      <c r="AG51" s="38">
        <v>8745</v>
      </c>
      <c r="AH51" s="39">
        <v>760</v>
      </c>
      <c r="AI51" s="31">
        <v>262.1</v>
      </c>
      <c r="AJ51" s="31">
        <f t="shared" si="10"/>
        <v>34.486842105263165</v>
      </c>
      <c r="AK51" s="40">
        <v>0</v>
      </c>
      <c r="AL51" s="32"/>
      <c r="AM51" s="31">
        <v>0</v>
      </c>
      <c r="AN51" s="31" t="e">
        <f t="shared" si="11"/>
        <v>#DIV/0!</v>
      </c>
      <c r="AO51" s="40">
        <v>0</v>
      </c>
      <c r="AP51" s="32"/>
      <c r="AQ51" s="31"/>
      <c r="AR51" s="31"/>
      <c r="AS51" s="31"/>
      <c r="AT51" s="31"/>
      <c r="AU51" s="31">
        <v>100238.3</v>
      </c>
      <c r="AV51" s="39">
        <v>8353.4</v>
      </c>
      <c r="AW51" s="31">
        <v>8352.4</v>
      </c>
      <c r="AX51" s="31">
        <v>9128.9</v>
      </c>
      <c r="AY51" s="41">
        <v>761</v>
      </c>
      <c r="AZ51" s="31"/>
      <c r="BA51" s="31"/>
      <c r="BB51" s="31"/>
      <c r="BC51" s="31"/>
      <c r="BD51" s="31"/>
      <c r="BE51" s="31"/>
      <c r="BF51" s="31"/>
      <c r="BG51" s="35">
        <f t="shared" si="16"/>
        <v>1250</v>
      </c>
      <c r="BH51" s="35">
        <f t="shared" si="16"/>
        <v>104</v>
      </c>
      <c r="BI51" s="35">
        <f t="shared" si="16"/>
        <v>307.995</v>
      </c>
      <c r="BJ51" s="42">
        <f t="shared" si="12"/>
        <v>296.14903846153845</v>
      </c>
      <c r="BK51" s="31">
        <v>850</v>
      </c>
      <c r="BL51" s="39">
        <v>71</v>
      </c>
      <c r="BM51" s="31">
        <v>307.995</v>
      </c>
      <c r="BN51" s="31"/>
      <c r="BO51" s="32"/>
      <c r="BP51" s="31">
        <v>0</v>
      </c>
      <c r="BQ51" s="31"/>
      <c r="BR51" s="41"/>
      <c r="BS51" s="31"/>
      <c r="BT51" s="46">
        <v>400</v>
      </c>
      <c r="BU51" s="39">
        <v>33</v>
      </c>
      <c r="BV51" s="31">
        <v>0</v>
      </c>
      <c r="BW51" s="31"/>
      <c r="BX51" s="31"/>
      <c r="BY51" s="31"/>
      <c r="BZ51" s="31"/>
      <c r="CA51" s="32"/>
      <c r="CB51" s="31"/>
      <c r="CC51" s="46"/>
      <c r="CD51" s="39"/>
      <c r="CE51" s="31">
        <v>0</v>
      </c>
      <c r="CF51" s="31"/>
      <c r="CG51" s="31"/>
      <c r="CH51" s="31">
        <v>6590</v>
      </c>
      <c r="CI51" s="39">
        <v>555</v>
      </c>
      <c r="CJ51" s="31">
        <v>273.8</v>
      </c>
      <c r="CK51" s="31">
        <v>6000</v>
      </c>
      <c r="CL51" s="31">
        <v>500</v>
      </c>
      <c r="CM51" s="31">
        <v>254</v>
      </c>
      <c r="CN51" s="31">
        <v>4047.8</v>
      </c>
      <c r="CO51" s="31">
        <v>465.3</v>
      </c>
      <c r="CP51" s="31"/>
      <c r="CQ51" s="31">
        <v>0</v>
      </c>
      <c r="CR51" s="31"/>
      <c r="CS51" s="31">
        <v>199.5</v>
      </c>
      <c r="CT51" s="31"/>
      <c r="CU51" s="31"/>
      <c r="CV51" s="31"/>
      <c r="CW51" s="31">
        <v>500</v>
      </c>
      <c r="CX51" s="32">
        <v>60</v>
      </c>
      <c r="CY51" s="31">
        <v>29.9</v>
      </c>
      <c r="CZ51" s="31"/>
      <c r="DA51" s="31"/>
      <c r="DB51" s="31">
        <v>0</v>
      </c>
      <c r="DC51" s="33">
        <f>U51+Y51+AC51+AG51+AK51+AO51+AR51+AU51+AX51+BA51+BD51+BK51+BN51+BQ51+BT51+BW51+BZ51+CC51+CH51+CN51+CQ51+CT51+CW51</f>
        <v>206999.99999999997</v>
      </c>
      <c r="DD51" s="33">
        <f>V51+Z51+AD51+AH51+AL51+AP51+AS51+AV51+AY51+BB51+BE51+BL51+BO51+BR51+BU51+BX51+CA51+CD51+CI51+CO51+CR51+CU51+CX51</f>
        <v>18183.7</v>
      </c>
      <c r="DE51" s="33">
        <f t="shared" si="13"/>
        <v>14103.6207</v>
      </c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2"/>
      <c r="DW51" s="31">
        <v>0</v>
      </c>
      <c r="DX51" s="31"/>
      <c r="DY51" s="31"/>
      <c r="DZ51" s="31"/>
      <c r="EA51" s="31"/>
      <c r="EB51" s="44">
        <f t="shared" si="18"/>
        <v>0</v>
      </c>
      <c r="EC51" s="44">
        <f t="shared" si="18"/>
        <v>0</v>
      </c>
      <c r="ED51" s="44">
        <f t="shared" si="19"/>
        <v>0</v>
      </c>
      <c r="EI51" s="45"/>
      <c r="EJ51" s="45"/>
      <c r="EL51" s="45"/>
    </row>
    <row r="52" spans="1:142" s="47" customFormat="1" ht="23.25" customHeight="1">
      <c r="A52" s="29">
        <v>43</v>
      </c>
      <c r="B52" s="30" t="s">
        <v>105</v>
      </c>
      <c r="C52" s="31">
        <v>0</v>
      </c>
      <c r="D52" s="32">
        <v>0</v>
      </c>
      <c r="E52" s="33">
        <f t="shared" si="20"/>
        <v>7800</v>
      </c>
      <c r="F52" s="33">
        <f t="shared" si="20"/>
        <v>670</v>
      </c>
      <c r="G52" s="33">
        <f t="shared" si="20"/>
        <v>404</v>
      </c>
      <c r="H52" s="33">
        <f t="shared" si="1"/>
        <v>60.298507462686565</v>
      </c>
      <c r="I52" s="33">
        <f t="shared" si="2"/>
        <v>-1216.6999999999998</v>
      </c>
      <c r="J52" s="33">
        <f t="shared" si="3"/>
        <v>1826.3000000000002</v>
      </c>
      <c r="K52" s="31">
        <v>6583.3</v>
      </c>
      <c r="L52" s="31">
        <v>2230.3</v>
      </c>
      <c r="M52" s="35">
        <f t="shared" si="14"/>
        <v>3133</v>
      </c>
      <c r="N52" s="35">
        <f t="shared" si="14"/>
        <v>281.1</v>
      </c>
      <c r="O52" s="35">
        <f t="shared" si="4"/>
        <v>15.1</v>
      </c>
      <c r="P52" s="35">
        <f t="shared" si="5"/>
        <v>5.371753824261828</v>
      </c>
      <c r="Q52" s="36">
        <f t="shared" si="15"/>
        <v>133</v>
      </c>
      <c r="R52" s="36">
        <f t="shared" si="15"/>
        <v>10</v>
      </c>
      <c r="S52" s="36">
        <f t="shared" si="15"/>
        <v>15.1</v>
      </c>
      <c r="T52" s="37">
        <f t="shared" si="6"/>
        <v>151</v>
      </c>
      <c r="U52" s="38">
        <v>0</v>
      </c>
      <c r="V52" s="39">
        <v>0</v>
      </c>
      <c r="W52" s="31">
        <v>0</v>
      </c>
      <c r="X52" s="31" t="e">
        <f t="shared" si="7"/>
        <v>#DIV/0!</v>
      </c>
      <c r="Y52" s="46">
        <v>2400</v>
      </c>
      <c r="Z52" s="39">
        <v>221.1</v>
      </c>
      <c r="AA52" s="31">
        <v>0</v>
      </c>
      <c r="AB52" s="31">
        <f t="shared" si="8"/>
        <v>0</v>
      </c>
      <c r="AC52" s="46">
        <v>133</v>
      </c>
      <c r="AD52" s="39">
        <v>10</v>
      </c>
      <c r="AE52" s="31">
        <v>15.1</v>
      </c>
      <c r="AF52" s="31">
        <f t="shared" si="9"/>
        <v>151</v>
      </c>
      <c r="AG52" s="38">
        <v>0</v>
      </c>
      <c r="AH52" s="39"/>
      <c r="AI52" s="31">
        <v>0</v>
      </c>
      <c r="AJ52" s="31" t="e">
        <f t="shared" si="10"/>
        <v>#DIV/0!</v>
      </c>
      <c r="AK52" s="40">
        <v>0</v>
      </c>
      <c r="AL52" s="32"/>
      <c r="AM52" s="31">
        <v>0</v>
      </c>
      <c r="AN52" s="31" t="e">
        <f t="shared" si="11"/>
        <v>#DIV/0!</v>
      </c>
      <c r="AO52" s="40">
        <v>0</v>
      </c>
      <c r="AP52" s="32"/>
      <c r="AQ52" s="31"/>
      <c r="AR52" s="31"/>
      <c r="AS52" s="31"/>
      <c r="AT52" s="31"/>
      <c r="AU52" s="31">
        <v>4667</v>
      </c>
      <c r="AV52" s="39">
        <v>388.9</v>
      </c>
      <c r="AW52" s="31">
        <v>388.9</v>
      </c>
      <c r="AX52" s="31"/>
      <c r="AY52" s="41"/>
      <c r="AZ52" s="31"/>
      <c r="BA52" s="31"/>
      <c r="BB52" s="31"/>
      <c r="BC52" s="31"/>
      <c r="BD52" s="31"/>
      <c r="BE52" s="31"/>
      <c r="BF52" s="31"/>
      <c r="BG52" s="35">
        <f t="shared" si="16"/>
        <v>600</v>
      </c>
      <c r="BH52" s="35">
        <f t="shared" si="16"/>
        <v>50</v>
      </c>
      <c r="BI52" s="35">
        <f t="shared" si="16"/>
        <v>0</v>
      </c>
      <c r="BJ52" s="42">
        <f t="shared" si="12"/>
        <v>0</v>
      </c>
      <c r="BK52" s="31">
        <v>600</v>
      </c>
      <c r="BL52" s="39">
        <v>50</v>
      </c>
      <c r="BM52" s="31">
        <v>0</v>
      </c>
      <c r="BN52" s="31"/>
      <c r="BO52" s="32"/>
      <c r="BP52" s="31">
        <v>0</v>
      </c>
      <c r="BQ52" s="31"/>
      <c r="BR52" s="41"/>
      <c r="BS52" s="31"/>
      <c r="BT52" s="46"/>
      <c r="BU52" s="39"/>
      <c r="BV52" s="31">
        <v>0</v>
      </c>
      <c r="BW52" s="31"/>
      <c r="BX52" s="31"/>
      <c r="BY52" s="31"/>
      <c r="BZ52" s="31"/>
      <c r="CA52" s="32"/>
      <c r="CB52" s="31"/>
      <c r="CC52" s="46"/>
      <c r="CD52" s="39"/>
      <c r="CE52" s="31">
        <v>0</v>
      </c>
      <c r="CF52" s="31"/>
      <c r="CG52" s="31"/>
      <c r="CH52" s="31"/>
      <c r="CI52" s="39"/>
      <c r="CJ52" s="31">
        <v>0</v>
      </c>
      <c r="CK52" s="31"/>
      <c r="CL52" s="31"/>
      <c r="CM52" s="31">
        <v>0</v>
      </c>
      <c r="CN52" s="31"/>
      <c r="CO52" s="31"/>
      <c r="CP52" s="31"/>
      <c r="CQ52" s="31">
        <v>0</v>
      </c>
      <c r="CR52" s="31"/>
      <c r="CS52" s="31">
        <v>0</v>
      </c>
      <c r="CT52" s="31"/>
      <c r="CU52" s="31"/>
      <c r="CV52" s="31"/>
      <c r="CW52" s="31"/>
      <c r="CX52" s="32"/>
      <c r="CY52" s="31">
        <v>0</v>
      </c>
      <c r="CZ52" s="31"/>
      <c r="DA52" s="31"/>
      <c r="DB52" s="31">
        <v>0</v>
      </c>
      <c r="DC52" s="33">
        <f>U52+Y52+AC52+AG52+AK52+AO52+AR52+AU52+AX52+BA52+BD52+BK52+BN52+BQ52+BT52+BW52+BZ52+CC52+CH52+CN52+CQ52+CT52+CW52</f>
        <v>7800</v>
      </c>
      <c r="DD52" s="33">
        <f>V52+Z52+AD52+AH52+AL52+AP52+AS52+AV52+AY52+BB52+BE52+BL52+BO52+BR52+BU52+BX52+CA52+CD52+CI52+CO52+CR52+CU52+CX52</f>
        <v>670</v>
      </c>
      <c r="DE52" s="33">
        <f t="shared" si="13"/>
        <v>404</v>
      </c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2"/>
      <c r="DW52" s="31">
        <v>0</v>
      </c>
      <c r="DX52" s="31"/>
      <c r="DY52" s="31"/>
      <c r="DZ52" s="31"/>
      <c r="EA52" s="31"/>
      <c r="EB52" s="44">
        <f>DF52+DI52+DL52+DO52+DR52+DU52+DX52</f>
        <v>0</v>
      </c>
      <c r="EC52" s="44">
        <f>DG52+DJ52+DM52+DP52+DS52+DV52+DY52</f>
        <v>0</v>
      </c>
      <c r="ED52" s="44">
        <f t="shared" si="19"/>
        <v>0</v>
      </c>
      <c r="EI52" s="45"/>
      <c r="EJ52" s="45"/>
      <c r="EL52" s="45"/>
    </row>
    <row r="53" spans="1:142" s="47" customFormat="1" ht="23.25" customHeight="1">
      <c r="A53" s="29">
        <v>44</v>
      </c>
      <c r="B53" s="30" t="s">
        <v>106</v>
      </c>
      <c r="C53" s="48"/>
      <c r="D53" s="32"/>
      <c r="E53" s="33">
        <f t="shared" si="20"/>
        <v>739230.0999999999</v>
      </c>
      <c r="F53" s="33">
        <f t="shared" si="20"/>
        <v>56132.39999999999</v>
      </c>
      <c r="G53" s="33">
        <f t="shared" si="20"/>
        <v>51883.14299999999</v>
      </c>
      <c r="H53" s="33">
        <f t="shared" si="1"/>
        <v>92.42993885884088</v>
      </c>
      <c r="I53" s="49">
        <f t="shared" si="2"/>
        <v>-93266.69999999984</v>
      </c>
      <c r="J53" s="49">
        <f t="shared" si="3"/>
        <v>169004.48840000003</v>
      </c>
      <c r="K53" s="50">
        <v>645963.4</v>
      </c>
      <c r="L53" s="50">
        <v>220887.6314</v>
      </c>
      <c r="M53" s="35">
        <f aca="true" t="shared" si="21" ref="M53:O91">U53+Y53+AC53+AG53+AK53+AO53+BD53+BK53+BN53+BQ53+BT53+BW53+CC53+CH53+CN53+CQ53+CW53</f>
        <v>311175.7</v>
      </c>
      <c r="N53" s="35">
        <f t="shared" si="21"/>
        <v>20461.3</v>
      </c>
      <c r="O53" s="35">
        <f t="shared" si="21"/>
        <v>17093.943</v>
      </c>
      <c r="P53" s="35">
        <f t="shared" si="5"/>
        <v>83.54280031083069</v>
      </c>
      <c r="Q53" s="51">
        <f aca="true" t="shared" si="22" ref="Q53:S84">U53+AC53</f>
        <v>143419</v>
      </c>
      <c r="R53" s="51">
        <f t="shared" si="22"/>
        <v>9200</v>
      </c>
      <c r="S53" s="51">
        <f t="shared" si="22"/>
        <v>9421.358</v>
      </c>
      <c r="T53" s="52">
        <f t="shared" si="6"/>
        <v>102.40606521739132</v>
      </c>
      <c r="U53" s="53">
        <v>49709</v>
      </c>
      <c r="V53" s="54">
        <v>2533.3</v>
      </c>
      <c r="W53" s="55">
        <v>3341.926</v>
      </c>
      <c r="X53" s="56">
        <f t="shared" si="7"/>
        <v>131.91986736667585</v>
      </c>
      <c r="Y53" s="57">
        <v>21113</v>
      </c>
      <c r="Z53" s="54">
        <v>833.3</v>
      </c>
      <c r="AA53" s="56">
        <v>879.99</v>
      </c>
      <c r="AB53" s="56">
        <f t="shared" si="8"/>
        <v>105.60302412096485</v>
      </c>
      <c r="AC53" s="58">
        <v>93710</v>
      </c>
      <c r="AD53" s="54">
        <v>6666.7</v>
      </c>
      <c r="AE53" s="56">
        <v>6079.432</v>
      </c>
      <c r="AF53" s="56">
        <f t="shared" si="9"/>
        <v>91.19102404487977</v>
      </c>
      <c r="AG53" s="56">
        <v>20287.8</v>
      </c>
      <c r="AH53" s="54">
        <v>2424.3</v>
      </c>
      <c r="AI53" s="56">
        <v>1226.667</v>
      </c>
      <c r="AJ53" s="56">
        <f t="shared" si="10"/>
        <v>50.598812028214326</v>
      </c>
      <c r="AK53" s="56">
        <v>23000</v>
      </c>
      <c r="AL53" s="59">
        <v>1500</v>
      </c>
      <c r="AM53" s="56">
        <v>1241.7</v>
      </c>
      <c r="AN53" s="56">
        <f t="shared" si="11"/>
        <v>82.78</v>
      </c>
      <c r="AO53" s="56">
        <v>0</v>
      </c>
      <c r="AP53" s="59"/>
      <c r="AQ53" s="56">
        <v>0</v>
      </c>
      <c r="AR53" s="56"/>
      <c r="AS53" s="56"/>
      <c r="AT53" s="56"/>
      <c r="AU53" s="56">
        <v>417470.4</v>
      </c>
      <c r="AV53" s="54">
        <v>34789.2</v>
      </c>
      <c r="AW53" s="56">
        <v>34789.2</v>
      </c>
      <c r="AX53" s="56">
        <v>3302</v>
      </c>
      <c r="AY53" s="59">
        <v>275.2</v>
      </c>
      <c r="AZ53" s="56"/>
      <c r="BA53" s="56">
        <v>0</v>
      </c>
      <c r="BB53" s="56"/>
      <c r="BC53" s="56"/>
      <c r="BD53" s="56">
        <v>0</v>
      </c>
      <c r="BE53" s="56"/>
      <c r="BF53" s="56"/>
      <c r="BG53" s="35">
        <f aca="true" t="shared" si="23" ref="BG53:BI82">BK53+BN53+BQ53+BT53</f>
        <v>36566.2</v>
      </c>
      <c r="BH53" s="35">
        <f t="shared" si="23"/>
        <v>2297</v>
      </c>
      <c r="BI53" s="35">
        <f t="shared" si="23"/>
        <v>1622.184</v>
      </c>
      <c r="BJ53" s="42">
        <f t="shared" si="12"/>
        <v>70.62185459294732</v>
      </c>
      <c r="BK53" s="56">
        <v>32306</v>
      </c>
      <c r="BL53" s="54">
        <v>2108.7</v>
      </c>
      <c r="BM53" s="56">
        <v>1612.268</v>
      </c>
      <c r="BN53" s="56"/>
      <c r="BO53" s="59"/>
      <c r="BP53" s="56">
        <v>0</v>
      </c>
      <c r="BQ53" s="56"/>
      <c r="BR53" s="59"/>
      <c r="BS53" s="56"/>
      <c r="BT53" s="56">
        <v>4260.2</v>
      </c>
      <c r="BU53" s="54">
        <v>188.3</v>
      </c>
      <c r="BV53" s="56">
        <v>9.916</v>
      </c>
      <c r="BW53" s="56"/>
      <c r="BX53" s="56"/>
      <c r="BY53" s="56"/>
      <c r="BZ53" s="56">
        <v>7282</v>
      </c>
      <c r="CA53" s="59">
        <v>606.7</v>
      </c>
      <c r="CB53" s="56"/>
      <c r="CC53" s="56">
        <v>5100</v>
      </c>
      <c r="CD53" s="54">
        <v>425</v>
      </c>
      <c r="CE53" s="56">
        <v>152</v>
      </c>
      <c r="CF53" s="56"/>
      <c r="CG53" s="56"/>
      <c r="CH53" s="56">
        <v>60589.7</v>
      </c>
      <c r="CI53" s="54">
        <v>3693.3</v>
      </c>
      <c r="CJ53" s="56">
        <v>2550.044</v>
      </c>
      <c r="CK53" s="56">
        <v>57589.7</v>
      </c>
      <c r="CL53" s="56">
        <v>3510</v>
      </c>
      <c r="CM53" s="56">
        <v>2140.67</v>
      </c>
      <c r="CN53" s="56">
        <v>800</v>
      </c>
      <c r="CO53" s="56">
        <v>66.7</v>
      </c>
      <c r="CP53" s="56"/>
      <c r="CQ53" s="56">
        <v>300</v>
      </c>
      <c r="CR53" s="56">
        <v>21.7</v>
      </c>
      <c r="CS53" s="56">
        <v>0</v>
      </c>
      <c r="CT53" s="56"/>
      <c r="CU53" s="56"/>
      <c r="CV53" s="56"/>
      <c r="CW53" s="56">
        <v>0</v>
      </c>
      <c r="CX53" s="59"/>
      <c r="CY53" s="56">
        <v>0</v>
      </c>
      <c r="CZ53" s="56"/>
      <c r="DA53" s="56"/>
      <c r="DB53" s="56">
        <v>0</v>
      </c>
      <c r="DC53" s="33">
        <f aca="true" t="shared" si="24" ref="DC53:DD106">U53+Y53+AC53+AG53+AK53+AO53+AR53+AU53+AX53+BA53+BD53+BK53+BN53+BQ53+BT53+BW53+BZ53+CC53+CH53+CN53+CQ53+CT53+CW53</f>
        <v>739230.0999999999</v>
      </c>
      <c r="DD53" s="33">
        <f t="shared" si="24"/>
        <v>56132.39999999999</v>
      </c>
      <c r="DE53" s="33">
        <f>W53+AA53+AE53+AI53+AM53+AQ53+AT53+AW53+AZ53+BC53+BF53+BM53+BP53+BS53+BV53+BY53+CB53+CE53+CJ53+CP53+CS53+CV53+CY53+DB53</f>
        <v>51883.14299999999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9"/>
      <c r="DW53" s="56">
        <v>0</v>
      </c>
      <c r="DX53" s="56"/>
      <c r="DY53" s="56"/>
      <c r="DZ53" s="56"/>
      <c r="EA53" s="56"/>
      <c r="EB53" s="44">
        <f aca="true" t="shared" si="25" ref="EB53:EC106">DF53+DI53+DL53+DO53+DR53+DU53+DX53</f>
        <v>0</v>
      </c>
      <c r="EC53" s="44">
        <f t="shared" si="25"/>
        <v>0</v>
      </c>
      <c r="ED53" s="44">
        <f t="shared" si="19"/>
        <v>0</v>
      </c>
      <c r="EJ53" s="45"/>
      <c r="EL53" s="45"/>
    </row>
    <row r="54" spans="1:142" s="47" customFormat="1" ht="23.25" customHeight="1">
      <c r="A54" s="29">
        <v>45</v>
      </c>
      <c r="B54" s="30" t="s">
        <v>107</v>
      </c>
      <c r="C54" s="48"/>
      <c r="D54" s="32"/>
      <c r="E54" s="33">
        <f t="shared" si="20"/>
        <v>203469</v>
      </c>
      <c r="F54" s="33">
        <f t="shared" si="20"/>
        <v>16955</v>
      </c>
      <c r="G54" s="33">
        <f t="shared" si="20"/>
        <v>19759.8168</v>
      </c>
      <c r="H54" s="33">
        <f t="shared" si="1"/>
        <v>116.54271188439989</v>
      </c>
      <c r="I54" s="49">
        <f t="shared" si="2"/>
        <v>-36602.79999999999</v>
      </c>
      <c r="J54" s="49">
        <f t="shared" si="3"/>
        <v>47712.8722</v>
      </c>
      <c r="K54" s="50">
        <v>166866.2</v>
      </c>
      <c r="L54" s="50">
        <v>67472.689</v>
      </c>
      <c r="M54" s="35">
        <f t="shared" si="21"/>
        <v>50967.4</v>
      </c>
      <c r="N54" s="35">
        <f t="shared" si="21"/>
        <v>4247.3</v>
      </c>
      <c r="O54" s="35">
        <f t="shared" si="21"/>
        <v>7052.1168</v>
      </c>
      <c r="P54" s="35">
        <f t="shared" si="5"/>
        <v>166.03764273773925</v>
      </c>
      <c r="Q54" s="51">
        <f t="shared" si="22"/>
        <v>23950.4</v>
      </c>
      <c r="R54" s="51">
        <f t="shared" si="22"/>
        <v>1995.9</v>
      </c>
      <c r="S54" s="51">
        <f t="shared" si="22"/>
        <v>6279.1748</v>
      </c>
      <c r="T54" s="52">
        <f t="shared" si="6"/>
        <v>314.60367753895486</v>
      </c>
      <c r="U54" s="53">
        <v>6230</v>
      </c>
      <c r="V54" s="54">
        <v>519.2</v>
      </c>
      <c r="W54" s="56">
        <v>1325.7378</v>
      </c>
      <c r="X54" s="56">
        <f t="shared" si="7"/>
        <v>255.34241140215715</v>
      </c>
      <c r="Y54" s="46">
        <v>917</v>
      </c>
      <c r="Z54" s="54">
        <v>76.4</v>
      </c>
      <c r="AA54" s="56">
        <v>148.742</v>
      </c>
      <c r="AB54" s="56">
        <f t="shared" si="8"/>
        <v>194.68848167539264</v>
      </c>
      <c r="AC54" s="60">
        <v>17720.4</v>
      </c>
      <c r="AD54" s="54">
        <v>1476.7</v>
      </c>
      <c r="AE54" s="56">
        <v>4953.437</v>
      </c>
      <c r="AF54" s="56">
        <f t="shared" si="9"/>
        <v>335.4396289022821</v>
      </c>
      <c r="AG54" s="56">
        <v>4800</v>
      </c>
      <c r="AH54" s="54">
        <v>400</v>
      </c>
      <c r="AI54" s="56">
        <v>65</v>
      </c>
      <c r="AJ54" s="56">
        <f t="shared" si="10"/>
        <v>16.25</v>
      </c>
      <c r="AK54" s="56">
        <v>0</v>
      </c>
      <c r="AL54" s="59"/>
      <c r="AM54" s="56">
        <v>0</v>
      </c>
      <c r="AN54" s="56" t="e">
        <f t="shared" si="11"/>
        <v>#DIV/0!</v>
      </c>
      <c r="AO54" s="56">
        <v>0</v>
      </c>
      <c r="AP54" s="59"/>
      <c r="AQ54" s="56">
        <v>0</v>
      </c>
      <c r="AR54" s="56"/>
      <c r="AS54" s="56"/>
      <c r="AT54" s="56"/>
      <c r="AU54" s="56">
        <v>152501.6</v>
      </c>
      <c r="AV54" s="54">
        <v>12707.7</v>
      </c>
      <c r="AW54" s="56">
        <v>12707.7</v>
      </c>
      <c r="AX54" s="56"/>
      <c r="AY54" s="61"/>
      <c r="AZ54" s="56"/>
      <c r="BA54" s="56">
        <v>0</v>
      </c>
      <c r="BB54" s="56"/>
      <c r="BC54" s="56"/>
      <c r="BD54" s="56">
        <v>0</v>
      </c>
      <c r="BE54" s="56"/>
      <c r="BF54" s="56"/>
      <c r="BG54" s="35">
        <f t="shared" si="23"/>
        <v>8700</v>
      </c>
      <c r="BH54" s="35">
        <f t="shared" si="23"/>
        <v>725</v>
      </c>
      <c r="BI54" s="35">
        <f t="shared" si="23"/>
        <v>559.2</v>
      </c>
      <c r="BJ54" s="42">
        <f t="shared" si="12"/>
        <v>77.13103448275864</v>
      </c>
      <c r="BK54" s="56">
        <v>1200</v>
      </c>
      <c r="BL54" s="54">
        <v>100</v>
      </c>
      <c r="BM54" s="56">
        <v>0</v>
      </c>
      <c r="BN54" s="56"/>
      <c r="BO54" s="59"/>
      <c r="BP54" s="56">
        <v>0</v>
      </c>
      <c r="BQ54" s="56"/>
      <c r="BR54" s="61"/>
      <c r="BS54" s="56"/>
      <c r="BT54" s="56">
        <v>7500</v>
      </c>
      <c r="BU54" s="54">
        <v>625</v>
      </c>
      <c r="BV54" s="56">
        <v>559.2</v>
      </c>
      <c r="BW54" s="56"/>
      <c r="BX54" s="56"/>
      <c r="BY54" s="56"/>
      <c r="BZ54" s="56"/>
      <c r="CA54" s="59"/>
      <c r="CB54" s="56"/>
      <c r="CC54" s="56">
        <v>2660</v>
      </c>
      <c r="CD54" s="54">
        <v>221.7</v>
      </c>
      <c r="CE54" s="56">
        <v>0</v>
      </c>
      <c r="CF54" s="56"/>
      <c r="CG54" s="56"/>
      <c r="CH54" s="56">
        <v>9700</v>
      </c>
      <c r="CI54" s="54">
        <v>808.3</v>
      </c>
      <c r="CJ54" s="56">
        <v>0</v>
      </c>
      <c r="CK54" s="56">
        <v>9300</v>
      </c>
      <c r="CL54" s="56">
        <v>775</v>
      </c>
      <c r="CM54" s="56">
        <v>0</v>
      </c>
      <c r="CN54" s="56">
        <v>140</v>
      </c>
      <c r="CO54" s="56">
        <v>11.7</v>
      </c>
      <c r="CP54" s="56"/>
      <c r="CQ54" s="56">
        <v>100</v>
      </c>
      <c r="CR54" s="56">
        <v>8.3</v>
      </c>
      <c r="CS54" s="56">
        <v>0</v>
      </c>
      <c r="CT54" s="56"/>
      <c r="CU54" s="56"/>
      <c r="CV54" s="56"/>
      <c r="CW54" s="56">
        <v>0</v>
      </c>
      <c r="CX54" s="59"/>
      <c r="CY54" s="56">
        <v>0</v>
      </c>
      <c r="CZ54" s="56"/>
      <c r="DA54" s="56"/>
      <c r="DB54" s="56">
        <v>0</v>
      </c>
      <c r="DC54" s="33">
        <f t="shared" si="24"/>
        <v>203469</v>
      </c>
      <c r="DD54" s="33">
        <f t="shared" si="24"/>
        <v>16955</v>
      </c>
      <c r="DE54" s="33">
        <f aca="true" t="shared" si="26" ref="DE54:DE106">W54+AA54+AE54+AI54+AM54+AQ54+AT54+AW54+AZ54+BC54+BF54+BM54+BP54+BS54+BV54+BY54+CB54+CE54+CJ54+CP54+CS54+CV54+CY54+DB54</f>
        <v>19759.8168</v>
      </c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61"/>
      <c r="DW54" s="56">
        <v>0</v>
      </c>
      <c r="DX54" s="56"/>
      <c r="DY54" s="56"/>
      <c r="DZ54" s="56"/>
      <c r="EA54" s="56"/>
      <c r="EB54" s="44">
        <f t="shared" si="25"/>
        <v>0</v>
      </c>
      <c r="EC54" s="44">
        <f t="shared" si="25"/>
        <v>0</v>
      </c>
      <c r="ED54" s="44">
        <f t="shared" si="19"/>
        <v>0</v>
      </c>
      <c r="EE54" s="62"/>
      <c r="EI54" s="45"/>
      <c r="EJ54" s="45"/>
      <c r="EL54" s="45"/>
    </row>
    <row r="55" spans="1:142" s="47" customFormat="1" ht="23.25" customHeight="1">
      <c r="A55" s="29">
        <v>46</v>
      </c>
      <c r="B55" s="30" t="s">
        <v>108</v>
      </c>
      <c r="C55" s="48"/>
      <c r="D55" s="32"/>
      <c r="E55" s="33">
        <f t="shared" si="20"/>
        <v>24474.699999999997</v>
      </c>
      <c r="F55" s="33">
        <f t="shared" si="20"/>
        <v>1731.9</v>
      </c>
      <c r="G55" s="33">
        <f t="shared" si="20"/>
        <v>1272.0620000000001</v>
      </c>
      <c r="H55" s="33">
        <f t="shared" si="1"/>
        <v>73.44892892199319</v>
      </c>
      <c r="I55" s="49">
        <f t="shared" si="2"/>
        <v>-6122.999999999996</v>
      </c>
      <c r="J55" s="49">
        <f t="shared" si="3"/>
        <v>3028.4000000000005</v>
      </c>
      <c r="K55" s="50">
        <v>18351.7</v>
      </c>
      <c r="L55" s="50">
        <v>4300.462</v>
      </c>
      <c r="M55" s="35">
        <f t="shared" si="21"/>
        <v>9690.3</v>
      </c>
      <c r="N55" s="35">
        <f t="shared" si="21"/>
        <v>500</v>
      </c>
      <c r="O55" s="35">
        <f t="shared" si="21"/>
        <v>40.162</v>
      </c>
      <c r="P55" s="35">
        <f t="shared" si="5"/>
        <v>8.032399999999999</v>
      </c>
      <c r="Q55" s="51">
        <f t="shared" si="22"/>
        <v>1567.3</v>
      </c>
      <c r="R55" s="51">
        <f t="shared" si="22"/>
        <v>300</v>
      </c>
      <c r="S55" s="51">
        <f t="shared" si="22"/>
        <v>20.162</v>
      </c>
      <c r="T55" s="52">
        <f t="shared" si="6"/>
        <v>6.720666666666666</v>
      </c>
      <c r="U55" s="53">
        <v>69.7</v>
      </c>
      <c r="V55" s="54"/>
      <c r="W55" s="56">
        <v>20.162</v>
      </c>
      <c r="X55" s="56" t="e">
        <f t="shared" si="7"/>
        <v>#DIV/0!</v>
      </c>
      <c r="Y55" s="46">
        <v>8000</v>
      </c>
      <c r="Z55" s="54">
        <v>200</v>
      </c>
      <c r="AA55" s="56">
        <v>20</v>
      </c>
      <c r="AB55" s="56">
        <f t="shared" si="8"/>
        <v>10</v>
      </c>
      <c r="AC55" s="60">
        <v>1497.6</v>
      </c>
      <c r="AD55" s="54">
        <v>300</v>
      </c>
      <c r="AE55" s="56">
        <v>0</v>
      </c>
      <c r="AF55" s="56">
        <f t="shared" si="9"/>
        <v>0</v>
      </c>
      <c r="AG55" s="56">
        <v>50</v>
      </c>
      <c r="AH55" s="54"/>
      <c r="AI55" s="56">
        <v>0</v>
      </c>
      <c r="AJ55" s="56" t="e">
        <f t="shared" si="10"/>
        <v>#DIV/0!</v>
      </c>
      <c r="AK55" s="56">
        <v>0</v>
      </c>
      <c r="AL55" s="59"/>
      <c r="AM55" s="56">
        <v>0</v>
      </c>
      <c r="AN55" s="56" t="e">
        <f t="shared" si="11"/>
        <v>#DIV/0!</v>
      </c>
      <c r="AO55" s="56">
        <v>0</v>
      </c>
      <c r="AP55" s="59"/>
      <c r="AQ55" s="56">
        <v>0</v>
      </c>
      <c r="AR55" s="56"/>
      <c r="AS55" s="56"/>
      <c r="AT55" s="56"/>
      <c r="AU55" s="56">
        <v>14784.4</v>
      </c>
      <c r="AV55" s="54">
        <v>1231.9</v>
      </c>
      <c r="AW55" s="56">
        <v>1231.9</v>
      </c>
      <c r="AX55" s="56"/>
      <c r="AY55" s="61"/>
      <c r="AZ55" s="56"/>
      <c r="BA55" s="56">
        <v>0</v>
      </c>
      <c r="BB55" s="56"/>
      <c r="BC55" s="56"/>
      <c r="BD55" s="56">
        <v>0</v>
      </c>
      <c r="BE55" s="56"/>
      <c r="BF55" s="56"/>
      <c r="BG55" s="35">
        <f t="shared" si="23"/>
        <v>73</v>
      </c>
      <c r="BH55" s="35">
        <f t="shared" si="23"/>
        <v>0</v>
      </c>
      <c r="BI55" s="35">
        <f t="shared" si="23"/>
        <v>0</v>
      </c>
      <c r="BJ55" s="42" t="e">
        <f t="shared" si="12"/>
        <v>#DIV/0!</v>
      </c>
      <c r="BK55" s="56">
        <v>73</v>
      </c>
      <c r="BL55" s="54"/>
      <c r="BM55" s="56">
        <v>0</v>
      </c>
      <c r="BN55" s="56"/>
      <c r="BO55" s="59"/>
      <c r="BP55" s="56">
        <v>0</v>
      </c>
      <c r="BQ55" s="56"/>
      <c r="BR55" s="61"/>
      <c r="BS55" s="56"/>
      <c r="BT55" s="56"/>
      <c r="BU55" s="54"/>
      <c r="BV55" s="56">
        <v>0</v>
      </c>
      <c r="BW55" s="56"/>
      <c r="BX55" s="56"/>
      <c r="BY55" s="56"/>
      <c r="BZ55" s="56"/>
      <c r="CA55" s="59"/>
      <c r="CB55" s="56"/>
      <c r="CC55" s="56"/>
      <c r="CD55" s="54"/>
      <c r="CE55" s="56">
        <v>0</v>
      </c>
      <c r="CF55" s="56"/>
      <c r="CG55" s="56"/>
      <c r="CH55" s="56"/>
      <c r="CI55" s="54"/>
      <c r="CJ55" s="56">
        <v>0</v>
      </c>
      <c r="CK55" s="56"/>
      <c r="CL55" s="56"/>
      <c r="CM55" s="56">
        <v>0</v>
      </c>
      <c r="CN55" s="56"/>
      <c r="CO55" s="56"/>
      <c r="CP55" s="56"/>
      <c r="CQ55" s="56">
        <v>0</v>
      </c>
      <c r="CR55" s="56"/>
      <c r="CS55" s="56">
        <v>0</v>
      </c>
      <c r="CT55" s="56"/>
      <c r="CU55" s="56"/>
      <c r="CV55" s="56"/>
      <c r="CW55" s="56">
        <v>0</v>
      </c>
      <c r="CX55" s="59"/>
      <c r="CY55" s="56">
        <v>0</v>
      </c>
      <c r="CZ55" s="56"/>
      <c r="DA55" s="56"/>
      <c r="DB55" s="56">
        <v>0</v>
      </c>
      <c r="DC55" s="33">
        <f t="shared" si="24"/>
        <v>24474.699999999997</v>
      </c>
      <c r="DD55" s="33">
        <f t="shared" si="24"/>
        <v>1731.9</v>
      </c>
      <c r="DE55" s="33">
        <f t="shared" si="26"/>
        <v>1272.0620000000001</v>
      </c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>
        <v>1050</v>
      </c>
      <c r="DV55" s="59"/>
      <c r="DW55" s="56">
        <v>0</v>
      </c>
      <c r="DX55" s="56"/>
      <c r="DY55" s="56"/>
      <c r="DZ55" s="56"/>
      <c r="EA55" s="56"/>
      <c r="EB55" s="44">
        <f t="shared" si="25"/>
        <v>1050</v>
      </c>
      <c r="EC55" s="44">
        <f t="shared" si="25"/>
        <v>0</v>
      </c>
      <c r="ED55" s="44">
        <f t="shared" si="19"/>
        <v>0</v>
      </c>
      <c r="EI55" s="45"/>
      <c r="EJ55" s="45"/>
      <c r="EL55" s="45"/>
    </row>
    <row r="56" spans="1:142" s="47" customFormat="1" ht="23.25" customHeight="1">
      <c r="A56" s="29">
        <v>47</v>
      </c>
      <c r="B56" s="30" t="s">
        <v>109</v>
      </c>
      <c r="C56" s="48"/>
      <c r="D56" s="32"/>
      <c r="E56" s="33">
        <f t="shared" si="20"/>
        <v>46462.2</v>
      </c>
      <c r="F56" s="33">
        <f t="shared" si="20"/>
        <v>2612</v>
      </c>
      <c r="G56" s="33">
        <f t="shared" si="20"/>
        <v>2612.181</v>
      </c>
      <c r="H56" s="33">
        <f t="shared" si="1"/>
        <v>100.00692955589587</v>
      </c>
      <c r="I56" s="49">
        <f t="shared" si="2"/>
        <v>-9665.599999999999</v>
      </c>
      <c r="J56" s="49">
        <f t="shared" si="3"/>
        <v>7269.398999999999</v>
      </c>
      <c r="K56" s="50">
        <v>36796.6</v>
      </c>
      <c r="L56" s="50">
        <v>9881.58</v>
      </c>
      <c r="M56" s="35">
        <f t="shared" si="21"/>
        <v>16436</v>
      </c>
      <c r="N56" s="35">
        <f t="shared" si="21"/>
        <v>110</v>
      </c>
      <c r="O56" s="35">
        <f t="shared" si="21"/>
        <v>110.181</v>
      </c>
      <c r="P56" s="35">
        <f t="shared" si="5"/>
        <v>100.16454545454546</v>
      </c>
      <c r="Q56" s="51">
        <f t="shared" si="22"/>
        <v>4635</v>
      </c>
      <c r="R56" s="51">
        <f t="shared" si="22"/>
        <v>60</v>
      </c>
      <c r="S56" s="51">
        <f t="shared" si="22"/>
        <v>56.181</v>
      </c>
      <c r="T56" s="52">
        <f t="shared" si="6"/>
        <v>93.63499999999999</v>
      </c>
      <c r="U56" s="53">
        <v>35</v>
      </c>
      <c r="V56" s="54"/>
      <c r="W56" s="56">
        <v>0.181</v>
      </c>
      <c r="X56" s="56" t="e">
        <f t="shared" si="7"/>
        <v>#DIV/0!</v>
      </c>
      <c r="Y56" s="46">
        <v>8500</v>
      </c>
      <c r="Z56" s="54">
        <v>50</v>
      </c>
      <c r="AA56" s="56">
        <v>54</v>
      </c>
      <c r="AB56" s="56">
        <f t="shared" si="8"/>
        <v>108</v>
      </c>
      <c r="AC56" s="60">
        <v>4600</v>
      </c>
      <c r="AD56" s="54">
        <v>60</v>
      </c>
      <c r="AE56" s="56">
        <v>56</v>
      </c>
      <c r="AF56" s="56">
        <f t="shared" si="9"/>
        <v>93.33333333333333</v>
      </c>
      <c r="AG56" s="56">
        <v>130</v>
      </c>
      <c r="AH56" s="54"/>
      <c r="AI56" s="56">
        <v>0</v>
      </c>
      <c r="AJ56" s="56" t="e">
        <f t="shared" si="10"/>
        <v>#DIV/0!</v>
      </c>
      <c r="AK56" s="56">
        <v>0</v>
      </c>
      <c r="AL56" s="59"/>
      <c r="AM56" s="56">
        <v>0</v>
      </c>
      <c r="AN56" s="56" t="e">
        <f t="shared" si="11"/>
        <v>#DIV/0!</v>
      </c>
      <c r="AO56" s="56">
        <v>0</v>
      </c>
      <c r="AP56" s="59"/>
      <c r="AQ56" s="56">
        <v>0</v>
      </c>
      <c r="AR56" s="56"/>
      <c r="AS56" s="56"/>
      <c r="AT56" s="56"/>
      <c r="AU56" s="56">
        <v>30026.2</v>
      </c>
      <c r="AV56" s="54">
        <v>2502</v>
      </c>
      <c r="AW56" s="56">
        <v>2502</v>
      </c>
      <c r="AX56" s="56"/>
      <c r="AY56" s="61"/>
      <c r="AZ56" s="56"/>
      <c r="BA56" s="56">
        <v>0</v>
      </c>
      <c r="BB56" s="56"/>
      <c r="BC56" s="56"/>
      <c r="BD56" s="56">
        <v>0</v>
      </c>
      <c r="BE56" s="56"/>
      <c r="BF56" s="56"/>
      <c r="BG56" s="35">
        <f t="shared" si="23"/>
        <v>121</v>
      </c>
      <c r="BH56" s="35">
        <f t="shared" si="23"/>
        <v>0</v>
      </c>
      <c r="BI56" s="35">
        <f t="shared" si="23"/>
        <v>0</v>
      </c>
      <c r="BJ56" s="42" t="e">
        <f t="shared" si="12"/>
        <v>#DIV/0!</v>
      </c>
      <c r="BK56" s="56">
        <v>121</v>
      </c>
      <c r="BL56" s="54"/>
      <c r="BM56" s="56">
        <v>0</v>
      </c>
      <c r="BN56" s="56"/>
      <c r="BO56" s="59"/>
      <c r="BP56" s="56">
        <v>0</v>
      </c>
      <c r="BQ56" s="56"/>
      <c r="BR56" s="61"/>
      <c r="BS56" s="56"/>
      <c r="BT56" s="56"/>
      <c r="BU56" s="54"/>
      <c r="BV56" s="56">
        <v>0</v>
      </c>
      <c r="BW56" s="56"/>
      <c r="BX56" s="56"/>
      <c r="BY56" s="56"/>
      <c r="BZ56" s="56"/>
      <c r="CA56" s="59"/>
      <c r="CB56" s="56"/>
      <c r="CC56" s="56">
        <v>1500</v>
      </c>
      <c r="CD56" s="54"/>
      <c r="CE56" s="56">
        <v>0</v>
      </c>
      <c r="CF56" s="56"/>
      <c r="CG56" s="56"/>
      <c r="CH56" s="56">
        <v>1500</v>
      </c>
      <c r="CI56" s="54"/>
      <c r="CJ56" s="56">
        <v>0</v>
      </c>
      <c r="CK56" s="56"/>
      <c r="CL56" s="56"/>
      <c r="CM56" s="56">
        <v>0</v>
      </c>
      <c r="CN56" s="56"/>
      <c r="CO56" s="56"/>
      <c r="CP56" s="56"/>
      <c r="CQ56" s="56">
        <v>50</v>
      </c>
      <c r="CR56" s="56"/>
      <c r="CS56" s="56">
        <v>0</v>
      </c>
      <c r="CT56" s="56"/>
      <c r="CU56" s="56"/>
      <c r="CV56" s="56"/>
      <c r="CW56" s="56">
        <v>0</v>
      </c>
      <c r="CX56" s="59"/>
      <c r="CY56" s="56">
        <v>0</v>
      </c>
      <c r="CZ56" s="56"/>
      <c r="DA56" s="56"/>
      <c r="DB56" s="56">
        <v>0</v>
      </c>
      <c r="DC56" s="33">
        <f t="shared" si="24"/>
        <v>46462.2</v>
      </c>
      <c r="DD56" s="33">
        <f t="shared" si="24"/>
        <v>2612</v>
      </c>
      <c r="DE56" s="33">
        <f t="shared" si="26"/>
        <v>2612.181</v>
      </c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9"/>
      <c r="DW56" s="56">
        <v>0</v>
      </c>
      <c r="DX56" s="56"/>
      <c r="DY56" s="56"/>
      <c r="DZ56" s="56"/>
      <c r="EA56" s="56"/>
      <c r="EB56" s="44">
        <f t="shared" si="25"/>
        <v>0</v>
      </c>
      <c r="EC56" s="44">
        <f t="shared" si="25"/>
        <v>0</v>
      </c>
      <c r="ED56" s="44">
        <f t="shared" si="19"/>
        <v>0</v>
      </c>
      <c r="EI56" s="45"/>
      <c r="EJ56" s="45"/>
      <c r="EL56" s="45"/>
    </row>
    <row r="57" spans="1:142" s="47" customFormat="1" ht="23.25" customHeight="1">
      <c r="A57" s="29">
        <v>48</v>
      </c>
      <c r="B57" s="30" t="s">
        <v>110</v>
      </c>
      <c r="C57" s="48"/>
      <c r="D57" s="32"/>
      <c r="E57" s="33">
        <f t="shared" si="20"/>
        <v>38323.5</v>
      </c>
      <c r="F57" s="33">
        <f t="shared" si="20"/>
        <v>3193.5</v>
      </c>
      <c r="G57" s="33">
        <f t="shared" si="20"/>
        <v>2422.7376</v>
      </c>
      <c r="H57" s="33">
        <f t="shared" si="1"/>
        <v>75.86465007045561</v>
      </c>
      <c r="I57" s="49">
        <f t="shared" si="2"/>
        <v>-10369.8</v>
      </c>
      <c r="J57" s="49">
        <f t="shared" si="3"/>
        <v>6687.4944</v>
      </c>
      <c r="K57" s="56">
        <v>27953.7</v>
      </c>
      <c r="L57" s="56">
        <v>9110.232</v>
      </c>
      <c r="M57" s="35">
        <f t="shared" si="21"/>
        <v>11903</v>
      </c>
      <c r="N57" s="35">
        <f t="shared" si="21"/>
        <v>991.9</v>
      </c>
      <c r="O57" s="35">
        <f t="shared" si="21"/>
        <v>221.13760000000002</v>
      </c>
      <c r="P57" s="35">
        <f t="shared" si="5"/>
        <v>22.29434418792217</v>
      </c>
      <c r="Q57" s="51">
        <f t="shared" si="22"/>
        <v>2154</v>
      </c>
      <c r="R57" s="51">
        <f t="shared" si="22"/>
        <v>179.4</v>
      </c>
      <c r="S57" s="51">
        <f t="shared" si="22"/>
        <v>78.08800000000001</v>
      </c>
      <c r="T57" s="52">
        <f t="shared" si="6"/>
        <v>43.527313266443706</v>
      </c>
      <c r="U57" s="53">
        <v>164</v>
      </c>
      <c r="V57" s="54">
        <v>13.6</v>
      </c>
      <c r="W57" s="56">
        <v>0.388</v>
      </c>
      <c r="X57" s="56">
        <f t="shared" si="7"/>
        <v>2.8529411764705888</v>
      </c>
      <c r="Y57" s="46">
        <v>6760</v>
      </c>
      <c r="Z57" s="54">
        <v>563.4</v>
      </c>
      <c r="AA57" s="56">
        <v>57.2496</v>
      </c>
      <c r="AB57" s="56">
        <f t="shared" si="8"/>
        <v>10.161448349307774</v>
      </c>
      <c r="AC57" s="60">
        <v>1990</v>
      </c>
      <c r="AD57" s="54">
        <v>165.8</v>
      </c>
      <c r="AE57" s="56">
        <v>77.7</v>
      </c>
      <c r="AF57" s="56">
        <f t="shared" si="9"/>
        <v>46.863691194209885</v>
      </c>
      <c r="AG57" s="56">
        <v>164</v>
      </c>
      <c r="AH57" s="54">
        <v>13.6</v>
      </c>
      <c r="AI57" s="56">
        <v>0</v>
      </c>
      <c r="AJ57" s="56">
        <f t="shared" si="10"/>
        <v>0</v>
      </c>
      <c r="AK57" s="56">
        <v>0</v>
      </c>
      <c r="AL57" s="59"/>
      <c r="AM57" s="56">
        <v>0</v>
      </c>
      <c r="AN57" s="56" t="e">
        <f t="shared" si="11"/>
        <v>#DIV/0!</v>
      </c>
      <c r="AO57" s="56">
        <v>0</v>
      </c>
      <c r="AP57" s="59"/>
      <c r="AQ57" s="56">
        <v>0</v>
      </c>
      <c r="AR57" s="56"/>
      <c r="AS57" s="56"/>
      <c r="AT57" s="56"/>
      <c r="AU57" s="56">
        <v>26420.5</v>
      </c>
      <c r="AV57" s="54">
        <v>2201.6</v>
      </c>
      <c r="AW57" s="56">
        <v>2201.6</v>
      </c>
      <c r="AX57" s="56"/>
      <c r="AY57" s="61"/>
      <c r="AZ57" s="56"/>
      <c r="BA57" s="56">
        <v>0</v>
      </c>
      <c r="BB57" s="56"/>
      <c r="BC57" s="56"/>
      <c r="BD57" s="56">
        <v>0</v>
      </c>
      <c r="BE57" s="56"/>
      <c r="BF57" s="56"/>
      <c r="BG57" s="35">
        <f t="shared" si="23"/>
        <v>425</v>
      </c>
      <c r="BH57" s="35">
        <f t="shared" si="23"/>
        <v>35.5</v>
      </c>
      <c r="BI57" s="35">
        <f t="shared" si="23"/>
        <v>0</v>
      </c>
      <c r="BJ57" s="42">
        <f t="shared" si="12"/>
        <v>0</v>
      </c>
      <c r="BK57" s="56">
        <v>425</v>
      </c>
      <c r="BL57" s="54">
        <v>35.5</v>
      </c>
      <c r="BM57" s="56">
        <v>0</v>
      </c>
      <c r="BN57" s="56"/>
      <c r="BO57" s="59"/>
      <c r="BP57" s="56">
        <v>0</v>
      </c>
      <c r="BQ57" s="56"/>
      <c r="BR57" s="61"/>
      <c r="BS57" s="56"/>
      <c r="BT57" s="56"/>
      <c r="BU57" s="54"/>
      <c r="BV57" s="56">
        <v>0</v>
      </c>
      <c r="BW57" s="56"/>
      <c r="BX57" s="56"/>
      <c r="BY57" s="56"/>
      <c r="BZ57" s="56"/>
      <c r="CA57" s="59"/>
      <c r="CB57" s="56"/>
      <c r="CC57" s="56">
        <v>2400</v>
      </c>
      <c r="CD57" s="54">
        <v>200</v>
      </c>
      <c r="CE57" s="56">
        <v>85.8</v>
      </c>
      <c r="CF57" s="56"/>
      <c r="CG57" s="56"/>
      <c r="CH57" s="56"/>
      <c r="CI57" s="54"/>
      <c r="CJ57" s="56">
        <v>0</v>
      </c>
      <c r="CK57" s="56"/>
      <c r="CL57" s="56"/>
      <c r="CM57" s="56">
        <v>0</v>
      </c>
      <c r="CN57" s="56"/>
      <c r="CO57" s="56"/>
      <c r="CP57" s="56"/>
      <c r="CQ57" s="56">
        <v>0</v>
      </c>
      <c r="CR57" s="56"/>
      <c r="CS57" s="56">
        <v>0</v>
      </c>
      <c r="CT57" s="56"/>
      <c r="CU57" s="56"/>
      <c r="CV57" s="56"/>
      <c r="CW57" s="56">
        <v>0</v>
      </c>
      <c r="CX57" s="59"/>
      <c r="CY57" s="56">
        <v>0</v>
      </c>
      <c r="CZ57" s="56"/>
      <c r="DA57" s="56"/>
      <c r="DB57" s="56">
        <v>0</v>
      </c>
      <c r="DC57" s="33">
        <f t="shared" si="24"/>
        <v>38323.5</v>
      </c>
      <c r="DD57" s="33">
        <f t="shared" si="24"/>
        <v>3193.5</v>
      </c>
      <c r="DE57" s="33">
        <f t="shared" si="26"/>
        <v>2422.7376</v>
      </c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9"/>
      <c r="DW57" s="56">
        <v>0</v>
      </c>
      <c r="DX57" s="56"/>
      <c r="DY57" s="56"/>
      <c r="DZ57" s="56"/>
      <c r="EA57" s="56"/>
      <c r="EB57" s="44">
        <f t="shared" si="25"/>
        <v>0</v>
      </c>
      <c r="EC57" s="44">
        <f t="shared" si="25"/>
        <v>0</v>
      </c>
      <c r="ED57" s="44">
        <f t="shared" si="19"/>
        <v>0</v>
      </c>
      <c r="EI57" s="45"/>
      <c r="EJ57" s="45"/>
      <c r="EL57" s="45"/>
    </row>
    <row r="58" spans="1:142" s="47" customFormat="1" ht="23.25" customHeight="1">
      <c r="A58" s="29">
        <v>49</v>
      </c>
      <c r="B58" s="30" t="s">
        <v>111</v>
      </c>
      <c r="C58" s="48"/>
      <c r="D58" s="32"/>
      <c r="E58" s="33">
        <f aca="true" t="shared" si="27" ref="E58:G78">DC58+EB58-DU58</f>
        <v>44137.3</v>
      </c>
      <c r="F58" s="33">
        <f t="shared" si="27"/>
        <v>3032.7</v>
      </c>
      <c r="G58" s="33">
        <f t="shared" si="27"/>
        <v>2838.9379999999996</v>
      </c>
      <c r="H58" s="33">
        <f t="shared" si="1"/>
        <v>93.61090777195238</v>
      </c>
      <c r="I58" s="49">
        <f t="shared" si="2"/>
        <v>-10900.600000000006</v>
      </c>
      <c r="J58" s="49">
        <f t="shared" si="3"/>
        <v>6268.5</v>
      </c>
      <c r="K58" s="56">
        <v>33236.7</v>
      </c>
      <c r="L58" s="56">
        <v>9107.438</v>
      </c>
      <c r="M58" s="35">
        <f t="shared" si="21"/>
        <v>12183</v>
      </c>
      <c r="N58" s="35">
        <f t="shared" si="21"/>
        <v>370</v>
      </c>
      <c r="O58" s="35">
        <f t="shared" si="21"/>
        <v>176.238</v>
      </c>
      <c r="P58" s="35">
        <f t="shared" si="5"/>
        <v>47.63189189189189</v>
      </c>
      <c r="Q58" s="51">
        <f t="shared" si="22"/>
        <v>1885</v>
      </c>
      <c r="R58" s="51">
        <f t="shared" si="22"/>
        <v>220</v>
      </c>
      <c r="S58" s="51">
        <f t="shared" si="22"/>
        <v>126.638</v>
      </c>
      <c r="T58" s="52">
        <f t="shared" si="6"/>
        <v>57.56272727272728</v>
      </c>
      <c r="U58" s="53">
        <v>150</v>
      </c>
      <c r="V58" s="54">
        <v>20</v>
      </c>
      <c r="W58" s="56">
        <v>0.438</v>
      </c>
      <c r="X58" s="56">
        <f t="shared" si="7"/>
        <v>2.19</v>
      </c>
      <c r="Y58" s="46">
        <v>9361</v>
      </c>
      <c r="Z58" s="54">
        <v>100</v>
      </c>
      <c r="AA58" s="56">
        <v>49.6</v>
      </c>
      <c r="AB58" s="56">
        <f t="shared" si="8"/>
        <v>49.6</v>
      </c>
      <c r="AC58" s="60">
        <v>1735</v>
      </c>
      <c r="AD58" s="54">
        <v>200</v>
      </c>
      <c r="AE58" s="56">
        <v>126.2</v>
      </c>
      <c r="AF58" s="56">
        <f t="shared" si="9"/>
        <v>63.1</v>
      </c>
      <c r="AG58" s="56">
        <v>100</v>
      </c>
      <c r="AH58" s="54">
        <v>10</v>
      </c>
      <c r="AI58" s="56">
        <v>0</v>
      </c>
      <c r="AJ58" s="56">
        <f t="shared" si="10"/>
        <v>0</v>
      </c>
      <c r="AK58" s="56">
        <v>0</v>
      </c>
      <c r="AL58" s="59"/>
      <c r="AM58" s="56">
        <v>0</v>
      </c>
      <c r="AN58" s="56" t="e">
        <f t="shared" si="11"/>
        <v>#DIV/0!</v>
      </c>
      <c r="AO58" s="56">
        <v>0</v>
      </c>
      <c r="AP58" s="59"/>
      <c r="AQ58" s="56">
        <v>0</v>
      </c>
      <c r="AR58" s="56"/>
      <c r="AS58" s="56"/>
      <c r="AT58" s="56"/>
      <c r="AU58" s="56">
        <v>31954.3</v>
      </c>
      <c r="AV58" s="54">
        <v>2662.7</v>
      </c>
      <c r="AW58" s="56">
        <v>2662.7</v>
      </c>
      <c r="AX58" s="56"/>
      <c r="AY58" s="61"/>
      <c r="AZ58" s="56"/>
      <c r="BA58" s="56">
        <v>0</v>
      </c>
      <c r="BB58" s="56"/>
      <c r="BC58" s="56"/>
      <c r="BD58" s="56">
        <v>0</v>
      </c>
      <c r="BE58" s="56"/>
      <c r="BF58" s="56"/>
      <c r="BG58" s="35">
        <f t="shared" si="23"/>
        <v>300</v>
      </c>
      <c r="BH58" s="35">
        <f t="shared" si="23"/>
        <v>10</v>
      </c>
      <c r="BI58" s="35">
        <f t="shared" si="23"/>
        <v>0</v>
      </c>
      <c r="BJ58" s="42">
        <f t="shared" si="12"/>
        <v>0</v>
      </c>
      <c r="BK58" s="56">
        <v>300</v>
      </c>
      <c r="BL58" s="54">
        <v>10</v>
      </c>
      <c r="BM58" s="56">
        <v>0</v>
      </c>
      <c r="BN58" s="56"/>
      <c r="BO58" s="59"/>
      <c r="BP58" s="56">
        <v>0</v>
      </c>
      <c r="BQ58" s="56"/>
      <c r="BR58" s="61"/>
      <c r="BS58" s="56"/>
      <c r="BT58" s="56"/>
      <c r="BU58" s="54"/>
      <c r="BV58" s="56">
        <v>0</v>
      </c>
      <c r="BW58" s="56"/>
      <c r="BX58" s="56"/>
      <c r="BY58" s="56"/>
      <c r="BZ58" s="56"/>
      <c r="CA58" s="59"/>
      <c r="CB58" s="56"/>
      <c r="CC58" s="56">
        <v>537</v>
      </c>
      <c r="CD58" s="54">
        <v>30</v>
      </c>
      <c r="CE58" s="56">
        <v>0</v>
      </c>
      <c r="CF58" s="56"/>
      <c r="CG58" s="56"/>
      <c r="CH58" s="56"/>
      <c r="CI58" s="54"/>
      <c r="CJ58" s="56">
        <v>0</v>
      </c>
      <c r="CK58" s="56"/>
      <c r="CL58" s="56"/>
      <c r="CM58" s="56">
        <v>0</v>
      </c>
      <c r="CN58" s="56"/>
      <c r="CO58" s="56"/>
      <c r="CP58" s="56"/>
      <c r="CQ58" s="56">
        <v>0</v>
      </c>
      <c r="CR58" s="56"/>
      <c r="CS58" s="56">
        <v>0</v>
      </c>
      <c r="CT58" s="56"/>
      <c r="CU58" s="56"/>
      <c r="CV58" s="56"/>
      <c r="CW58" s="56">
        <v>0</v>
      </c>
      <c r="CX58" s="59"/>
      <c r="CY58" s="56">
        <v>0</v>
      </c>
      <c r="CZ58" s="56"/>
      <c r="DA58" s="56"/>
      <c r="DB58" s="56">
        <v>0</v>
      </c>
      <c r="DC58" s="33">
        <f t="shared" si="24"/>
        <v>44137.3</v>
      </c>
      <c r="DD58" s="33">
        <f t="shared" si="24"/>
        <v>3032.7</v>
      </c>
      <c r="DE58" s="33">
        <f t="shared" si="26"/>
        <v>2838.9379999999996</v>
      </c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>
        <v>6000</v>
      </c>
      <c r="DV58" s="59">
        <v>1000</v>
      </c>
      <c r="DW58" s="56">
        <v>0</v>
      </c>
      <c r="DX58" s="56"/>
      <c r="DY58" s="56"/>
      <c r="DZ58" s="56"/>
      <c r="EA58" s="56"/>
      <c r="EB58" s="44">
        <f t="shared" si="25"/>
        <v>6000</v>
      </c>
      <c r="EC58" s="44">
        <f t="shared" si="25"/>
        <v>1000</v>
      </c>
      <c r="ED58" s="44">
        <f t="shared" si="19"/>
        <v>0</v>
      </c>
      <c r="EI58" s="45"/>
      <c r="EJ58" s="45"/>
      <c r="EL58" s="45"/>
    </row>
    <row r="59" spans="1:142" s="47" customFormat="1" ht="23.25" customHeight="1">
      <c r="A59" s="29">
        <v>50</v>
      </c>
      <c r="B59" s="30" t="s">
        <v>112</v>
      </c>
      <c r="C59" s="48"/>
      <c r="D59" s="32"/>
      <c r="E59" s="33">
        <f t="shared" si="27"/>
        <v>55000</v>
      </c>
      <c r="F59" s="33">
        <f t="shared" si="27"/>
        <v>3626.6</v>
      </c>
      <c r="G59" s="33">
        <f t="shared" si="27"/>
        <v>3103.894</v>
      </c>
      <c r="H59" s="33">
        <f t="shared" si="1"/>
        <v>85.58688578834169</v>
      </c>
      <c r="I59" s="49">
        <f t="shared" si="2"/>
        <v>-12468.800000000003</v>
      </c>
      <c r="J59" s="49">
        <f t="shared" si="3"/>
        <v>8553.66</v>
      </c>
      <c r="K59" s="56">
        <v>42531.2</v>
      </c>
      <c r="L59" s="56">
        <v>11657.554</v>
      </c>
      <c r="M59" s="35">
        <f t="shared" si="21"/>
        <v>17837.7</v>
      </c>
      <c r="N59" s="35">
        <f t="shared" si="21"/>
        <v>530</v>
      </c>
      <c r="O59" s="35">
        <f t="shared" si="21"/>
        <v>7.294</v>
      </c>
      <c r="P59" s="35">
        <f t="shared" si="5"/>
        <v>1.3762264150943395</v>
      </c>
      <c r="Q59" s="51">
        <f t="shared" si="22"/>
        <v>3107.7</v>
      </c>
      <c r="R59" s="51">
        <f t="shared" si="22"/>
        <v>260</v>
      </c>
      <c r="S59" s="51">
        <f t="shared" si="22"/>
        <v>7.294</v>
      </c>
      <c r="T59" s="52">
        <f t="shared" si="6"/>
        <v>2.8053846153846154</v>
      </c>
      <c r="U59" s="53">
        <v>607.7</v>
      </c>
      <c r="V59" s="54">
        <v>60</v>
      </c>
      <c r="W59" s="56">
        <v>7.294</v>
      </c>
      <c r="X59" s="56">
        <f t="shared" si="7"/>
        <v>12.156666666666666</v>
      </c>
      <c r="Y59" s="46">
        <v>9000</v>
      </c>
      <c r="Z59" s="54">
        <v>100</v>
      </c>
      <c r="AA59" s="56">
        <v>0</v>
      </c>
      <c r="AB59" s="56">
        <f t="shared" si="8"/>
        <v>0</v>
      </c>
      <c r="AC59" s="60">
        <v>2500</v>
      </c>
      <c r="AD59" s="54">
        <v>200</v>
      </c>
      <c r="AE59" s="56">
        <v>0</v>
      </c>
      <c r="AF59" s="56">
        <f t="shared" si="9"/>
        <v>0</v>
      </c>
      <c r="AG59" s="56">
        <v>230</v>
      </c>
      <c r="AH59" s="54">
        <v>20</v>
      </c>
      <c r="AI59" s="56">
        <v>0</v>
      </c>
      <c r="AJ59" s="56">
        <f t="shared" si="10"/>
        <v>0</v>
      </c>
      <c r="AK59" s="56">
        <v>0</v>
      </c>
      <c r="AL59" s="59"/>
      <c r="AM59" s="56">
        <v>0</v>
      </c>
      <c r="AN59" s="56" t="e">
        <f t="shared" si="11"/>
        <v>#DIV/0!</v>
      </c>
      <c r="AO59" s="56">
        <v>0</v>
      </c>
      <c r="AP59" s="59"/>
      <c r="AQ59" s="56">
        <v>0</v>
      </c>
      <c r="AR59" s="56"/>
      <c r="AS59" s="56"/>
      <c r="AT59" s="56"/>
      <c r="AU59" s="56">
        <v>37162.3</v>
      </c>
      <c r="AV59" s="54">
        <v>3096.6</v>
      </c>
      <c r="AW59" s="56">
        <v>3096.6</v>
      </c>
      <c r="AX59" s="56"/>
      <c r="AY59" s="61"/>
      <c r="AZ59" s="56"/>
      <c r="BA59" s="56">
        <v>0</v>
      </c>
      <c r="BB59" s="56"/>
      <c r="BC59" s="56"/>
      <c r="BD59" s="56">
        <v>0</v>
      </c>
      <c r="BE59" s="56"/>
      <c r="BF59" s="56"/>
      <c r="BG59" s="35">
        <f t="shared" si="23"/>
        <v>3000</v>
      </c>
      <c r="BH59" s="35">
        <f t="shared" si="23"/>
        <v>50</v>
      </c>
      <c r="BI59" s="35">
        <f t="shared" si="23"/>
        <v>0</v>
      </c>
      <c r="BJ59" s="42">
        <f t="shared" si="12"/>
        <v>0</v>
      </c>
      <c r="BK59" s="56">
        <v>3000</v>
      </c>
      <c r="BL59" s="54">
        <v>50</v>
      </c>
      <c r="BM59" s="56">
        <v>0</v>
      </c>
      <c r="BN59" s="56"/>
      <c r="BO59" s="59"/>
      <c r="BP59" s="56">
        <v>0</v>
      </c>
      <c r="BQ59" s="56"/>
      <c r="BR59" s="61"/>
      <c r="BS59" s="56"/>
      <c r="BT59" s="56"/>
      <c r="BU59" s="54"/>
      <c r="BV59" s="56">
        <v>0</v>
      </c>
      <c r="BW59" s="56"/>
      <c r="BX59" s="56"/>
      <c r="BY59" s="56"/>
      <c r="BZ59" s="56"/>
      <c r="CA59" s="59"/>
      <c r="CB59" s="56"/>
      <c r="CC59" s="56">
        <v>2500</v>
      </c>
      <c r="CD59" s="54">
        <v>100</v>
      </c>
      <c r="CE59" s="56">
        <v>0</v>
      </c>
      <c r="CF59" s="56"/>
      <c r="CG59" s="56"/>
      <c r="CH59" s="56"/>
      <c r="CI59" s="54"/>
      <c r="CJ59" s="56">
        <v>0</v>
      </c>
      <c r="CK59" s="56"/>
      <c r="CL59" s="56"/>
      <c r="CM59" s="56">
        <v>0</v>
      </c>
      <c r="CN59" s="56"/>
      <c r="CO59" s="56"/>
      <c r="CP59" s="56"/>
      <c r="CQ59" s="56">
        <v>0</v>
      </c>
      <c r="CR59" s="56"/>
      <c r="CS59" s="56">
        <v>0</v>
      </c>
      <c r="CT59" s="56"/>
      <c r="CU59" s="56"/>
      <c r="CV59" s="56"/>
      <c r="CW59" s="56">
        <v>0</v>
      </c>
      <c r="CX59" s="59"/>
      <c r="CY59" s="56">
        <v>0</v>
      </c>
      <c r="CZ59" s="56"/>
      <c r="DA59" s="56"/>
      <c r="DB59" s="56">
        <v>0</v>
      </c>
      <c r="DC59" s="33">
        <f t="shared" si="24"/>
        <v>55000</v>
      </c>
      <c r="DD59" s="33">
        <f t="shared" si="24"/>
        <v>3626.6</v>
      </c>
      <c r="DE59" s="33">
        <f t="shared" si="26"/>
        <v>3103.894</v>
      </c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9"/>
      <c r="DW59" s="56">
        <v>0</v>
      </c>
      <c r="DX59" s="56"/>
      <c r="DY59" s="56"/>
      <c r="DZ59" s="56"/>
      <c r="EA59" s="56"/>
      <c r="EB59" s="44">
        <f t="shared" si="25"/>
        <v>0</v>
      </c>
      <c r="EC59" s="44">
        <f t="shared" si="25"/>
        <v>0</v>
      </c>
      <c r="ED59" s="44">
        <f t="shared" si="19"/>
        <v>0</v>
      </c>
      <c r="EI59" s="45"/>
      <c r="EJ59" s="45"/>
      <c r="EL59" s="45"/>
    </row>
    <row r="60" spans="1:142" s="47" customFormat="1" ht="23.25" customHeight="1">
      <c r="A60" s="29">
        <v>51</v>
      </c>
      <c r="B60" s="30" t="s">
        <v>113</v>
      </c>
      <c r="C60" s="48"/>
      <c r="D60" s="32"/>
      <c r="E60" s="33">
        <f t="shared" si="27"/>
        <v>73420.1</v>
      </c>
      <c r="F60" s="33">
        <f t="shared" si="27"/>
        <v>4895.3</v>
      </c>
      <c r="G60" s="33">
        <f t="shared" si="27"/>
        <v>4710.674</v>
      </c>
      <c r="H60" s="33">
        <f t="shared" si="1"/>
        <v>96.22850489244786</v>
      </c>
      <c r="I60" s="49">
        <f t="shared" si="2"/>
        <v>-15170.500000000007</v>
      </c>
      <c r="J60" s="49">
        <f t="shared" si="3"/>
        <v>13312.720000000001</v>
      </c>
      <c r="K60" s="56">
        <v>58249.6</v>
      </c>
      <c r="L60" s="56">
        <v>18023.394</v>
      </c>
      <c r="M60" s="35">
        <f t="shared" si="21"/>
        <v>14330</v>
      </c>
      <c r="N60" s="35">
        <f t="shared" si="21"/>
        <v>312</v>
      </c>
      <c r="O60" s="35">
        <f t="shared" si="21"/>
        <v>120.174</v>
      </c>
      <c r="P60" s="35">
        <f t="shared" si="5"/>
        <v>38.517307692307696</v>
      </c>
      <c r="Q60" s="51">
        <f t="shared" si="22"/>
        <v>3070</v>
      </c>
      <c r="R60" s="51">
        <f t="shared" si="22"/>
        <v>90</v>
      </c>
      <c r="S60" s="51">
        <f t="shared" si="22"/>
        <v>4.109</v>
      </c>
      <c r="T60" s="52">
        <f t="shared" si="6"/>
        <v>4.565555555555555</v>
      </c>
      <c r="U60" s="53">
        <v>350</v>
      </c>
      <c r="V60" s="54">
        <v>20</v>
      </c>
      <c r="W60" s="56">
        <v>4.109</v>
      </c>
      <c r="X60" s="56">
        <f t="shared" si="7"/>
        <v>20.544999999999998</v>
      </c>
      <c r="Y60" s="46">
        <v>9000</v>
      </c>
      <c r="Z60" s="54">
        <v>50</v>
      </c>
      <c r="AA60" s="56">
        <v>0.065</v>
      </c>
      <c r="AB60" s="56">
        <f t="shared" si="8"/>
        <v>0.13</v>
      </c>
      <c r="AC60" s="60">
        <v>2720</v>
      </c>
      <c r="AD60" s="54">
        <v>70</v>
      </c>
      <c r="AE60" s="56">
        <v>0</v>
      </c>
      <c r="AF60" s="56">
        <f t="shared" si="9"/>
        <v>0</v>
      </c>
      <c r="AG60" s="56">
        <v>70</v>
      </c>
      <c r="AH60" s="54">
        <v>2</v>
      </c>
      <c r="AI60" s="56">
        <v>1</v>
      </c>
      <c r="AJ60" s="56">
        <f t="shared" si="10"/>
        <v>50</v>
      </c>
      <c r="AK60" s="56">
        <v>0</v>
      </c>
      <c r="AL60" s="59"/>
      <c r="AM60" s="56">
        <v>0</v>
      </c>
      <c r="AN60" s="56" t="e">
        <f t="shared" si="11"/>
        <v>#DIV/0!</v>
      </c>
      <c r="AO60" s="56">
        <v>0</v>
      </c>
      <c r="AP60" s="59"/>
      <c r="AQ60" s="56">
        <v>0</v>
      </c>
      <c r="AR60" s="56"/>
      <c r="AS60" s="56"/>
      <c r="AT60" s="56"/>
      <c r="AU60" s="56">
        <v>55090.1</v>
      </c>
      <c r="AV60" s="54">
        <v>4583.3</v>
      </c>
      <c r="AW60" s="56">
        <v>4590.5</v>
      </c>
      <c r="AX60" s="56">
        <v>4000</v>
      </c>
      <c r="AY60" s="61"/>
      <c r="AZ60" s="56"/>
      <c r="BA60" s="56">
        <v>0</v>
      </c>
      <c r="BB60" s="56"/>
      <c r="BC60" s="56"/>
      <c r="BD60" s="56">
        <v>0</v>
      </c>
      <c r="BE60" s="56"/>
      <c r="BF60" s="56"/>
      <c r="BG60" s="35">
        <f t="shared" si="23"/>
        <v>2190</v>
      </c>
      <c r="BH60" s="35">
        <f t="shared" si="23"/>
        <v>170</v>
      </c>
      <c r="BI60" s="35">
        <f t="shared" si="23"/>
        <v>115</v>
      </c>
      <c r="BJ60" s="42">
        <f t="shared" si="12"/>
        <v>67.6470588235294</v>
      </c>
      <c r="BK60" s="56">
        <v>1530</v>
      </c>
      <c r="BL60" s="54">
        <v>115</v>
      </c>
      <c r="BM60" s="56">
        <v>115</v>
      </c>
      <c r="BN60" s="56"/>
      <c r="BO60" s="59"/>
      <c r="BP60" s="56">
        <v>0</v>
      </c>
      <c r="BQ60" s="56"/>
      <c r="BR60" s="61"/>
      <c r="BS60" s="56"/>
      <c r="BT60" s="56">
        <v>660</v>
      </c>
      <c r="BU60" s="54">
        <v>55</v>
      </c>
      <c r="BV60" s="56">
        <v>0</v>
      </c>
      <c r="BW60" s="56"/>
      <c r="BX60" s="56"/>
      <c r="BY60" s="56"/>
      <c r="BZ60" s="56"/>
      <c r="CA60" s="59"/>
      <c r="CB60" s="56"/>
      <c r="CC60" s="56"/>
      <c r="CD60" s="54"/>
      <c r="CE60" s="56">
        <v>0</v>
      </c>
      <c r="CF60" s="56"/>
      <c r="CG60" s="56"/>
      <c r="CH60" s="56"/>
      <c r="CI60" s="54"/>
      <c r="CJ60" s="56">
        <v>0</v>
      </c>
      <c r="CK60" s="56"/>
      <c r="CL60" s="56"/>
      <c r="CM60" s="56">
        <v>0</v>
      </c>
      <c r="CN60" s="56"/>
      <c r="CO60" s="56"/>
      <c r="CP60" s="56"/>
      <c r="CQ60" s="56">
        <v>0</v>
      </c>
      <c r="CR60" s="56"/>
      <c r="CS60" s="56">
        <v>0</v>
      </c>
      <c r="CT60" s="56"/>
      <c r="CU60" s="56"/>
      <c r="CV60" s="56"/>
      <c r="CW60" s="56">
        <v>0</v>
      </c>
      <c r="CX60" s="59"/>
      <c r="CY60" s="56">
        <v>0</v>
      </c>
      <c r="CZ60" s="56"/>
      <c r="DA60" s="56"/>
      <c r="DB60" s="56">
        <v>0</v>
      </c>
      <c r="DC60" s="33">
        <f t="shared" si="24"/>
        <v>73420.1</v>
      </c>
      <c r="DD60" s="33">
        <f t="shared" si="24"/>
        <v>4895.3</v>
      </c>
      <c r="DE60" s="33">
        <f t="shared" si="26"/>
        <v>4710.674</v>
      </c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9"/>
      <c r="DW60" s="56">
        <v>0</v>
      </c>
      <c r="DX60" s="56"/>
      <c r="DY60" s="56"/>
      <c r="DZ60" s="56"/>
      <c r="EA60" s="56"/>
      <c r="EB60" s="44">
        <f t="shared" si="25"/>
        <v>0</v>
      </c>
      <c r="EC60" s="44">
        <f t="shared" si="25"/>
        <v>0</v>
      </c>
      <c r="ED60" s="44">
        <f t="shared" si="19"/>
        <v>0</v>
      </c>
      <c r="EI60" s="45"/>
      <c r="EJ60" s="45"/>
      <c r="EL60" s="45"/>
    </row>
    <row r="61" spans="1:142" s="47" customFormat="1" ht="23.25" customHeight="1">
      <c r="A61" s="29">
        <v>52</v>
      </c>
      <c r="B61" s="30" t="s">
        <v>114</v>
      </c>
      <c r="C61" s="48"/>
      <c r="D61" s="32"/>
      <c r="E61" s="33">
        <f t="shared" si="27"/>
        <v>28232.8</v>
      </c>
      <c r="F61" s="33">
        <f t="shared" si="27"/>
        <v>2269.3</v>
      </c>
      <c r="G61" s="33">
        <f t="shared" si="27"/>
        <v>2043.3870000000002</v>
      </c>
      <c r="H61" s="33">
        <f t="shared" si="1"/>
        <v>90.0448155818975</v>
      </c>
      <c r="I61" s="49">
        <f t="shared" si="2"/>
        <v>-8478.899999999998</v>
      </c>
      <c r="J61" s="49">
        <f t="shared" si="3"/>
        <v>4111.798999999999</v>
      </c>
      <c r="K61" s="56">
        <v>19753.9</v>
      </c>
      <c r="L61" s="56">
        <v>6155.186</v>
      </c>
      <c r="M61" s="35">
        <f t="shared" si="21"/>
        <v>6053</v>
      </c>
      <c r="N61" s="35">
        <f t="shared" si="21"/>
        <v>504.40000000000003</v>
      </c>
      <c r="O61" s="35">
        <f t="shared" si="21"/>
        <v>195.187</v>
      </c>
      <c r="P61" s="35">
        <f t="shared" si="5"/>
        <v>38.69686756542426</v>
      </c>
      <c r="Q61" s="51">
        <f t="shared" si="22"/>
        <v>1300</v>
      </c>
      <c r="R61" s="51">
        <f t="shared" si="22"/>
        <v>108.3</v>
      </c>
      <c r="S61" s="51">
        <f t="shared" si="22"/>
        <v>195.187</v>
      </c>
      <c r="T61" s="52">
        <f t="shared" si="6"/>
        <v>180.2280701754386</v>
      </c>
      <c r="U61" s="53">
        <v>20</v>
      </c>
      <c r="V61" s="54">
        <v>1.6</v>
      </c>
      <c r="W61" s="56">
        <v>0.187</v>
      </c>
      <c r="X61" s="56">
        <f t="shared" si="7"/>
        <v>11.687499999999998</v>
      </c>
      <c r="Y61" s="46">
        <v>3463</v>
      </c>
      <c r="Z61" s="54">
        <v>288.6</v>
      </c>
      <c r="AA61" s="56">
        <v>0</v>
      </c>
      <c r="AB61" s="56">
        <f t="shared" si="8"/>
        <v>0</v>
      </c>
      <c r="AC61" s="60">
        <v>1280</v>
      </c>
      <c r="AD61" s="54">
        <v>106.7</v>
      </c>
      <c r="AE61" s="56">
        <v>195</v>
      </c>
      <c r="AF61" s="56">
        <f t="shared" si="9"/>
        <v>182.75538894095595</v>
      </c>
      <c r="AG61" s="56">
        <v>85</v>
      </c>
      <c r="AH61" s="54">
        <v>7.1</v>
      </c>
      <c r="AI61" s="56">
        <v>0</v>
      </c>
      <c r="AJ61" s="56">
        <f t="shared" si="10"/>
        <v>0</v>
      </c>
      <c r="AK61" s="56">
        <v>0</v>
      </c>
      <c r="AL61" s="59"/>
      <c r="AM61" s="56">
        <v>0</v>
      </c>
      <c r="AN61" s="56" t="e">
        <f t="shared" si="11"/>
        <v>#DIV/0!</v>
      </c>
      <c r="AO61" s="56">
        <v>0</v>
      </c>
      <c r="AP61" s="59"/>
      <c r="AQ61" s="56">
        <v>0</v>
      </c>
      <c r="AR61" s="56"/>
      <c r="AS61" s="56"/>
      <c r="AT61" s="56"/>
      <c r="AU61" s="56">
        <v>22179.8</v>
      </c>
      <c r="AV61" s="54">
        <v>1764.9</v>
      </c>
      <c r="AW61" s="56">
        <v>1848.2</v>
      </c>
      <c r="AX61" s="56"/>
      <c r="AY61" s="61"/>
      <c r="AZ61" s="56"/>
      <c r="BA61" s="56">
        <v>0</v>
      </c>
      <c r="BB61" s="56"/>
      <c r="BC61" s="56"/>
      <c r="BD61" s="56">
        <v>0</v>
      </c>
      <c r="BE61" s="56"/>
      <c r="BF61" s="56"/>
      <c r="BG61" s="35">
        <f t="shared" si="23"/>
        <v>800</v>
      </c>
      <c r="BH61" s="35">
        <f t="shared" si="23"/>
        <v>66.7</v>
      </c>
      <c r="BI61" s="35">
        <f t="shared" si="23"/>
        <v>0</v>
      </c>
      <c r="BJ61" s="42">
        <f t="shared" si="12"/>
        <v>0</v>
      </c>
      <c r="BK61" s="56">
        <v>800</v>
      </c>
      <c r="BL61" s="54">
        <v>66.7</v>
      </c>
      <c r="BM61" s="56">
        <v>0</v>
      </c>
      <c r="BN61" s="56"/>
      <c r="BO61" s="59"/>
      <c r="BP61" s="56">
        <v>0</v>
      </c>
      <c r="BQ61" s="56"/>
      <c r="BR61" s="61"/>
      <c r="BS61" s="56"/>
      <c r="BT61" s="56"/>
      <c r="BU61" s="54"/>
      <c r="BV61" s="56">
        <v>0</v>
      </c>
      <c r="BW61" s="56"/>
      <c r="BX61" s="56"/>
      <c r="BY61" s="56"/>
      <c r="BZ61" s="56"/>
      <c r="CA61" s="59"/>
      <c r="CB61" s="56"/>
      <c r="CC61" s="56">
        <v>400</v>
      </c>
      <c r="CD61" s="54">
        <v>33.3</v>
      </c>
      <c r="CE61" s="56">
        <v>0</v>
      </c>
      <c r="CF61" s="56"/>
      <c r="CG61" s="56"/>
      <c r="CH61" s="56"/>
      <c r="CI61" s="54"/>
      <c r="CJ61" s="56">
        <v>0</v>
      </c>
      <c r="CK61" s="56"/>
      <c r="CL61" s="56"/>
      <c r="CM61" s="56">
        <v>0</v>
      </c>
      <c r="CN61" s="56"/>
      <c r="CO61" s="56"/>
      <c r="CP61" s="56"/>
      <c r="CQ61" s="56">
        <v>5</v>
      </c>
      <c r="CR61" s="56">
        <v>0.4</v>
      </c>
      <c r="CS61" s="56">
        <v>0</v>
      </c>
      <c r="CT61" s="56"/>
      <c r="CU61" s="56"/>
      <c r="CV61" s="56"/>
      <c r="CW61" s="56">
        <v>0</v>
      </c>
      <c r="CX61" s="59"/>
      <c r="CY61" s="56">
        <v>0</v>
      </c>
      <c r="CZ61" s="56"/>
      <c r="DA61" s="56"/>
      <c r="DB61" s="56">
        <v>0</v>
      </c>
      <c r="DC61" s="33">
        <f t="shared" si="24"/>
        <v>28232.8</v>
      </c>
      <c r="DD61" s="33">
        <f t="shared" si="24"/>
        <v>2269.3</v>
      </c>
      <c r="DE61" s="33">
        <f t="shared" si="26"/>
        <v>2043.3870000000002</v>
      </c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>
        <v>400</v>
      </c>
      <c r="DV61" s="59"/>
      <c r="DW61" s="56">
        <v>0</v>
      </c>
      <c r="DX61" s="56"/>
      <c r="DY61" s="56"/>
      <c r="DZ61" s="56"/>
      <c r="EA61" s="56"/>
      <c r="EB61" s="44">
        <f t="shared" si="25"/>
        <v>400</v>
      </c>
      <c r="EC61" s="44">
        <f t="shared" si="25"/>
        <v>0</v>
      </c>
      <c r="ED61" s="44">
        <f t="shared" si="19"/>
        <v>0</v>
      </c>
      <c r="EI61" s="45"/>
      <c r="EJ61" s="45"/>
      <c r="EL61" s="45"/>
    </row>
    <row r="62" spans="1:142" s="47" customFormat="1" ht="23.25" customHeight="1">
      <c r="A62" s="29">
        <v>53</v>
      </c>
      <c r="B62" s="30" t="s">
        <v>115</v>
      </c>
      <c r="C62" s="48"/>
      <c r="D62" s="32"/>
      <c r="E62" s="33">
        <f t="shared" si="27"/>
        <v>61571.7</v>
      </c>
      <c r="F62" s="33">
        <f t="shared" si="27"/>
        <v>4255.4</v>
      </c>
      <c r="G62" s="33">
        <f t="shared" si="27"/>
        <v>5601.773</v>
      </c>
      <c r="H62" s="33">
        <f t="shared" si="1"/>
        <v>131.63916435587726</v>
      </c>
      <c r="I62" s="49">
        <f t="shared" si="2"/>
        <v>-14351.299999999996</v>
      </c>
      <c r="J62" s="49">
        <f t="shared" si="3"/>
        <v>9948.66</v>
      </c>
      <c r="K62" s="56">
        <v>47220.4</v>
      </c>
      <c r="L62" s="56">
        <v>15550.433</v>
      </c>
      <c r="M62" s="35">
        <f t="shared" si="21"/>
        <v>18591.3</v>
      </c>
      <c r="N62" s="35">
        <f t="shared" si="21"/>
        <v>674</v>
      </c>
      <c r="O62" s="35">
        <f t="shared" si="21"/>
        <v>2020.3730000000003</v>
      </c>
      <c r="P62" s="35">
        <f t="shared" si="5"/>
        <v>299.7586053412463</v>
      </c>
      <c r="Q62" s="51">
        <f t="shared" si="22"/>
        <v>8110</v>
      </c>
      <c r="R62" s="51">
        <f t="shared" si="22"/>
        <v>330</v>
      </c>
      <c r="S62" s="51">
        <f t="shared" si="22"/>
        <v>1655.803</v>
      </c>
      <c r="T62" s="52">
        <f t="shared" si="6"/>
        <v>501.7584848484849</v>
      </c>
      <c r="U62" s="53">
        <v>710</v>
      </c>
      <c r="V62" s="54">
        <v>30</v>
      </c>
      <c r="W62" s="56">
        <v>15.807</v>
      </c>
      <c r="X62" s="56">
        <f t="shared" si="7"/>
        <v>52.690000000000005</v>
      </c>
      <c r="Y62" s="46">
        <v>6800</v>
      </c>
      <c r="Z62" s="54">
        <v>200</v>
      </c>
      <c r="AA62" s="56">
        <v>284.68</v>
      </c>
      <c r="AB62" s="56">
        <f t="shared" si="8"/>
        <v>142.34</v>
      </c>
      <c r="AC62" s="60">
        <v>7400</v>
      </c>
      <c r="AD62" s="54">
        <v>300</v>
      </c>
      <c r="AE62" s="56">
        <v>1639.996</v>
      </c>
      <c r="AF62" s="56">
        <f t="shared" si="9"/>
        <v>546.6653333333334</v>
      </c>
      <c r="AG62" s="56">
        <v>394</v>
      </c>
      <c r="AH62" s="54">
        <v>30</v>
      </c>
      <c r="AI62" s="56">
        <v>0</v>
      </c>
      <c r="AJ62" s="56">
        <f t="shared" si="10"/>
        <v>0</v>
      </c>
      <c r="AK62" s="56">
        <v>0</v>
      </c>
      <c r="AL62" s="59"/>
      <c r="AM62" s="56">
        <v>0</v>
      </c>
      <c r="AN62" s="56" t="e">
        <f t="shared" si="11"/>
        <v>#DIV/0!</v>
      </c>
      <c r="AO62" s="56">
        <v>0</v>
      </c>
      <c r="AP62" s="59"/>
      <c r="AQ62" s="56">
        <v>0</v>
      </c>
      <c r="AR62" s="56"/>
      <c r="AS62" s="56"/>
      <c r="AT62" s="56"/>
      <c r="AU62" s="56">
        <v>42980.4</v>
      </c>
      <c r="AV62" s="54">
        <v>3581.4</v>
      </c>
      <c r="AW62" s="56">
        <v>3581.4</v>
      </c>
      <c r="AX62" s="56"/>
      <c r="AY62" s="61"/>
      <c r="AZ62" s="56"/>
      <c r="BA62" s="56">
        <v>0</v>
      </c>
      <c r="BB62" s="56"/>
      <c r="BC62" s="56"/>
      <c r="BD62" s="56">
        <v>0</v>
      </c>
      <c r="BE62" s="56"/>
      <c r="BF62" s="56"/>
      <c r="BG62" s="35">
        <f t="shared" si="23"/>
        <v>1737.3</v>
      </c>
      <c r="BH62" s="35">
        <f t="shared" si="23"/>
        <v>60</v>
      </c>
      <c r="BI62" s="35">
        <f t="shared" si="23"/>
        <v>0</v>
      </c>
      <c r="BJ62" s="42">
        <f t="shared" si="12"/>
        <v>0</v>
      </c>
      <c r="BK62" s="56">
        <v>100.6</v>
      </c>
      <c r="BL62" s="54">
        <v>10</v>
      </c>
      <c r="BM62" s="56">
        <v>0</v>
      </c>
      <c r="BN62" s="56">
        <v>1636.7</v>
      </c>
      <c r="BO62" s="59">
        <v>50</v>
      </c>
      <c r="BP62" s="56">
        <v>0</v>
      </c>
      <c r="BQ62" s="56"/>
      <c r="BR62" s="61"/>
      <c r="BS62" s="56"/>
      <c r="BT62" s="56"/>
      <c r="BU62" s="54"/>
      <c r="BV62" s="56">
        <v>0</v>
      </c>
      <c r="BW62" s="56"/>
      <c r="BX62" s="56"/>
      <c r="BY62" s="56"/>
      <c r="BZ62" s="56"/>
      <c r="CA62" s="59"/>
      <c r="CB62" s="56"/>
      <c r="CC62" s="56">
        <v>1500</v>
      </c>
      <c r="CD62" s="54">
        <v>50</v>
      </c>
      <c r="CE62" s="56">
        <v>0</v>
      </c>
      <c r="CF62" s="56"/>
      <c r="CG62" s="56"/>
      <c r="CH62" s="56">
        <v>30</v>
      </c>
      <c r="CI62" s="54">
        <v>2</v>
      </c>
      <c r="CJ62" s="56">
        <v>79.89</v>
      </c>
      <c r="CK62" s="56"/>
      <c r="CL62" s="56"/>
      <c r="CM62" s="56">
        <v>0</v>
      </c>
      <c r="CN62" s="56">
        <v>20</v>
      </c>
      <c r="CO62" s="56">
        <v>2</v>
      </c>
      <c r="CP62" s="56"/>
      <c r="CQ62" s="56">
        <v>0</v>
      </c>
      <c r="CR62" s="56"/>
      <c r="CS62" s="56">
        <v>0</v>
      </c>
      <c r="CT62" s="56"/>
      <c r="CU62" s="56"/>
      <c r="CV62" s="56"/>
      <c r="CW62" s="56">
        <v>0</v>
      </c>
      <c r="CX62" s="59"/>
      <c r="CY62" s="56">
        <v>0</v>
      </c>
      <c r="CZ62" s="56"/>
      <c r="DA62" s="56"/>
      <c r="DB62" s="56">
        <v>0</v>
      </c>
      <c r="DC62" s="33">
        <f t="shared" si="24"/>
        <v>61571.7</v>
      </c>
      <c r="DD62" s="33">
        <f t="shared" si="24"/>
        <v>4255.4</v>
      </c>
      <c r="DE62" s="33">
        <f t="shared" si="26"/>
        <v>5601.773</v>
      </c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9"/>
      <c r="DW62" s="56">
        <v>0</v>
      </c>
      <c r="DX62" s="56"/>
      <c r="DY62" s="56"/>
      <c r="DZ62" s="56"/>
      <c r="EA62" s="56"/>
      <c r="EB62" s="44">
        <f t="shared" si="25"/>
        <v>0</v>
      </c>
      <c r="EC62" s="44">
        <f t="shared" si="25"/>
        <v>0</v>
      </c>
      <c r="ED62" s="44">
        <f t="shared" si="19"/>
        <v>0</v>
      </c>
      <c r="EI62" s="45"/>
      <c r="EJ62" s="45"/>
      <c r="EL62" s="45"/>
    </row>
    <row r="63" spans="1:142" s="47" customFormat="1" ht="23.25" customHeight="1">
      <c r="A63" s="29">
        <v>54</v>
      </c>
      <c r="B63" s="30" t="s">
        <v>116</v>
      </c>
      <c r="C63" s="48"/>
      <c r="D63" s="32"/>
      <c r="E63" s="33">
        <f t="shared" si="27"/>
        <v>70000</v>
      </c>
      <c r="F63" s="33">
        <f t="shared" si="27"/>
        <v>4149.4</v>
      </c>
      <c r="G63" s="33">
        <f t="shared" si="27"/>
        <v>4849.131</v>
      </c>
      <c r="H63" s="33">
        <f t="shared" si="1"/>
        <v>116.86342603749942</v>
      </c>
      <c r="I63" s="49">
        <f t="shared" si="2"/>
        <v>-18700</v>
      </c>
      <c r="J63" s="49">
        <f t="shared" si="3"/>
        <v>7350.565</v>
      </c>
      <c r="K63" s="56">
        <v>51300</v>
      </c>
      <c r="L63" s="56">
        <v>12199.696</v>
      </c>
      <c r="M63" s="35">
        <f t="shared" si="21"/>
        <v>25123.6</v>
      </c>
      <c r="N63" s="35">
        <f t="shared" si="21"/>
        <v>410</v>
      </c>
      <c r="O63" s="35">
        <f t="shared" si="21"/>
        <v>1109.731</v>
      </c>
      <c r="P63" s="35">
        <f t="shared" si="5"/>
        <v>270.66609756097563</v>
      </c>
      <c r="Q63" s="51">
        <f t="shared" si="22"/>
        <v>7542.700000000001</v>
      </c>
      <c r="R63" s="51">
        <f t="shared" si="22"/>
        <v>150</v>
      </c>
      <c r="S63" s="51">
        <f t="shared" si="22"/>
        <v>591.683</v>
      </c>
      <c r="T63" s="52">
        <f t="shared" si="6"/>
        <v>394.45533333333333</v>
      </c>
      <c r="U63" s="53">
        <v>1231.4</v>
      </c>
      <c r="V63" s="54">
        <v>50</v>
      </c>
      <c r="W63" s="56">
        <v>16.45</v>
      </c>
      <c r="X63" s="56">
        <f t="shared" si="7"/>
        <v>32.9</v>
      </c>
      <c r="Y63" s="46">
        <v>15610.9</v>
      </c>
      <c r="Z63" s="54">
        <v>200</v>
      </c>
      <c r="AA63" s="56">
        <v>488.048</v>
      </c>
      <c r="AB63" s="56">
        <f t="shared" si="8"/>
        <v>244.024</v>
      </c>
      <c r="AC63" s="60">
        <v>6311.3</v>
      </c>
      <c r="AD63" s="54">
        <v>100</v>
      </c>
      <c r="AE63" s="56">
        <v>575.233</v>
      </c>
      <c r="AF63" s="56">
        <f t="shared" si="9"/>
        <v>575.233</v>
      </c>
      <c r="AG63" s="56">
        <v>360</v>
      </c>
      <c r="AH63" s="54">
        <v>20</v>
      </c>
      <c r="AI63" s="56">
        <v>0</v>
      </c>
      <c r="AJ63" s="56">
        <f t="shared" si="10"/>
        <v>0</v>
      </c>
      <c r="AK63" s="56">
        <v>0</v>
      </c>
      <c r="AL63" s="59"/>
      <c r="AM63" s="56">
        <v>0</v>
      </c>
      <c r="AN63" s="56" t="e">
        <f t="shared" si="11"/>
        <v>#DIV/0!</v>
      </c>
      <c r="AO63" s="56">
        <v>0</v>
      </c>
      <c r="AP63" s="59"/>
      <c r="AQ63" s="56">
        <v>0</v>
      </c>
      <c r="AR63" s="56"/>
      <c r="AS63" s="56"/>
      <c r="AT63" s="56"/>
      <c r="AU63" s="56">
        <v>44876.4</v>
      </c>
      <c r="AV63" s="54">
        <v>3739.4</v>
      </c>
      <c r="AW63" s="56">
        <v>3739.4</v>
      </c>
      <c r="AX63" s="56"/>
      <c r="AY63" s="61"/>
      <c r="AZ63" s="56"/>
      <c r="BA63" s="56">
        <v>0</v>
      </c>
      <c r="BB63" s="56"/>
      <c r="BC63" s="56"/>
      <c r="BD63" s="56">
        <v>0</v>
      </c>
      <c r="BE63" s="56"/>
      <c r="BF63" s="56"/>
      <c r="BG63" s="35">
        <f t="shared" si="23"/>
        <v>350</v>
      </c>
      <c r="BH63" s="35">
        <f t="shared" si="23"/>
        <v>10</v>
      </c>
      <c r="BI63" s="35">
        <f t="shared" si="23"/>
        <v>0</v>
      </c>
      <c r="BJ63" s="42">
        <f t="shared" si="12"/>
        <v>0</v>
      </c>
      <c r="BK63" s="56">
        <v>350</v>
      </c>
      <c r="BL63" s="54">
        <v>10</v>
      </c>
      <c r="BM63" s="56">
        <v>0</v>
      </c>
      <c r="BN63" s="56"/>
      <c r="BO63" s="59"/>
      <c r="BP63" s="56">
        <v>0</v>
      </c>
      <c r="BQ63" s="56"/>
      <c r="BR63" s="61"/>
      <c r="BS63" s="56"/>
      <c r="BT63" s="56"/>
      <c r="BU63" s="54"/>
      <c r="BV63" s="56">
        <v>0</v>
      </c>
      <c r="BW63" s="56"/>
      <c r="BX63" s="56"/>
      <c r="BY63" s="56"/>
      <c r="BZ63" s="56"/>
      <c r="CA63" s="59"/>
      <c r="CB63" s="56"/>
      <c r="CC63" s="56">
        <v>1260</v>
      </c>
      <c r="CD63" s="54">
        <v>30</v>
      </c>
      <c r="CE63" s="56">
        <v>30</v>
      </c>
      <c r="CF63" s="56"/>
      <c r="CG63" s="56"/>
      <c r="CH63" s="56"/>
      <c r="CI63" s="54"/>
      <c r="CJ63" s="56">
        <v>0</v>
      </c>
      <c r="CK63" s="56"/>
      <c r="CL63" s="56"/>
      <c r="CM63" s="56">
        <v>0</v>
      </c>
      <c r="CN63" s="56"/>
      <c r="CO63" s="56"/>
      <c r="CP63" s="56"/>
      <c r="CQ63" s="56">
        <v>0</v>
      </c>
      <c r="CR63" s="56"/>
      <c r="CS63" s="56">
        <v>0</v>
      </c>
      <c r="CT63" s="56"/>
      <c r="CU63" s="56"/>
      <c r="CV63" s="56"/>
      <c r="CW63" s="56">
        <v>0</v>
      </c>
      <c r="CX63" s="59"/>
      <c r="CY63" s="56">
        <v>0</v>
      </c>
      <c r="CZ63" s="56"/>
      <c r="DA63" s="56"/>
      <c r="DB63" s="56">
        <v>0</v>
      </c>
      <c r="DC63" s="33">
        <f t="shared" si="24"/>
        <v>70000</v>
      </c>
      <c r="DD63" s="33">
        <f t="shared" si="24"/>
        <v>4149.4</v>
      </c>
      <c r="DE63" s="33">
        <f t="shared" si="26"/>
        <v>4849.131</v>
      </c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>
        <v>4000</v>
      </c>
      <c r="DV63" s="59"/>
      <c r="DW63" s="56">
        <v>0</v>
      </c>
      <c r="DX63" s="56"/>
      <c r="DY63" s="56"/>
      <c r="DZ63" s="56"/>
      <c r="EA63" s="56"/>
      <c r="EB63" s="44">
        <f t="shared" si="25"/>
        <v>4000</v>
      </c>
      <c r="EC63" s="44">
        <f t="shared" si="25"/>
        <v>0</v>
      </c>
      <c r="ED63" s="44">
        <f t="shared" si="19"/>
        <v>0</v>
      </c>
      <c r="EE63" s="63"/>
      <c r="EF63" s="63"/>
      <c r="EI63" s="45"/>
      <c r="EJ63" s="45"/>
      <c r="EL63" s="45"/>
    </row>
    <row r="64" spans="1:142" s="47" customFormat="1" ht="23.25" customHeight="1">
      <c r="A64" s="29">
        <v>55</v>
      </c>
      <c r="B64" s="30" t="s">
        <v>117</v>
      </c>
      <c r="C64" s="48"/>
      <c r="D64" s="32"/>
      <c r="E64" s="33">
        <f t="shared" si="27"/>
        <v>12780</v>
      </c>
      <c r="F64" s="33">
        <f t="shared" si="27"/>
        <v>1064.8</v>
      </c>
      <c r="G64" s="33">
        <f t="shared" si="27"/>
        <v>635.722</v>
      </c>
      <c r="H64" s="33">
        <f t="shared" si="1"/>
        <v>59.703418482344105</v>
      </c>
      <c r="I64" s="49">
        <f t="shared" si="2"/>
        <v>-1260</v>
      </c>
      <c r="J64" s="49">
        <f t="shared" si="3"/>
        <v>1567.528</v>
      </c>
      <c r="K64" s="56">
        <v>11520</v>
      </c>
      <c r="L64" s="56">
        <v>2203.25</v>
      </c>
      <c r="M64" s="35">
        <f t="shared" si="21"/>
        <v>6066.8</v>
      </c>
      <c r="N64" s="35">
        <f t="shared" si="21"/>
        <v>505.40000000000003</v>
      </c>
      <c r="O64" s="35">
        <f t="shared" si="21"/>
        <v>76.322</v>
      </c>
      <c r="P64" s="35">
        <f t="shared" si="5"/>
        <v>15.101305896319747</v>
      </c>
      <c r="Q64" s="51">
        <f t="shared" si="22"/>
        <v>960</v>
      </c>
      <c r="R64" s="51">
        <f t="shared" si="22"/>
        <v>79.89999999999999</v>
      </c>
      <c r="S64" s="51">
        <f t="shared" si="22"/>
        <v>76.322</v>
      </c>
      <c r="T64" s="52">
        <f t="shared" si="6"/>
        <v>95.52190237797248</v>
      </c>
      <c r="U64" s="53">
        <v>34.3</v>
      </c>
      <c r="V64" s="54">
        <v>2.8</v>
      </c>
      <c r="W64" s="56">
        <v>0.172</v>
      </c>
      <c r="X64" s="56">
        <f t="shared" si="7"/>
        <v>6.142857142857143</v>
      </c>
      <c r="Y64" s="46">
        <v>4796.8</v>
      </c>
      <c r="Z64" s="54">
        <v>399.7</v>
      </c>
      <c r="AA64" s="56">
        <v>0</v>
      </c>
      <c r="AB64" s="56">
        <f t="shared" si="8"/>
        <v>0</v>
      </c>
      <c r="AC64" s="60">
        <v>925.7</v>
      </c>
      <c r="AD64" s="54">
        <v>77.1</v>
      </c>
      <c r="AE64" s="56">
        <v>76.15</v>
      </c>
      <c r="AF64" s="56">
        <f t="shared" si="9"/>
        <v>98.76783398184179</v>
      </c>
      <c r="AG64" s="56">
        <v>16</v>
      </c>
      <c r="AH64" s="54">
        <v>1.3</v>
      </c>
      <c r="AI64" s="56">
        <v>0</v>
      </c>
      <c r="AJ64" s="56">
        <f t="shared" si="10"/>
        <v>0</v>
      </c>
      <c r="AK64" s="56">
        <v>0</v>
      </c>
      <c r="AL64" s="59"/>
      <c r="AM64" s="56">
        <v>0</v>
      </c>
      <c r="AN64" s="56" t="e">
        <f t="shared" si="11"/>
        <v>#DIV/0!</v>
      </c>
      <c r="AO64" s="56">
        <v>0</v>
      </c>
      <c r="AP64" s="59"/>
      <c r="AQ64" s="56">
        <v>0</v>
      </c>
      <c r="AR64" s="56"/>
      <c r="AS64" s="56"/>
      <c r="AT64" s="56"/>
      <c r="AU64" s="56">
        <v>6713.2</v>
      </c>
      <c r="AV64" s="54">
        <v>559.4</v>
      </c>
      <c r="AW64" s="56">
        <v>559.4</v>
      </c>
      <c r="AX64" s="56"/>
      <c r="AY64" s="61"/>
      <c r="AZ64" s="56"/>
      <c r="BA64" s="56">
        <v>0</v>
      </c>
      <c r="BB64" s="56"/>
      <c r="BC64" s="56"/>
      <c r="BD64" s="56">
        <v>0</v>
      </c>
      <c r="BE64" s="56"/>
      <c r="BF64" s="56"/>
      <c r="BG64" s="35">
        <f t="shared" si="23"/>
        <v>294</v>
      </c>
      <c r="BH64" s="35">
        <f t="shared" si="23"/>
        <v>24.5</v>
      </c>
      <c r="BI64" s="35">
        <f t="shared" si="23"/>
        <v>0</v>
      </c>
      <c r="BJ64" s="42">
        <f t="shared" si="12"/>
        <v>0</v>
      </c>
      <c r="BK64" s="56">
        <v>294</v>
      </c>
      <c r="BL64" s="54">
        <v>24.5</v>
      </c>
      <c r="BM64" s="56">
        <v>0</v>
      </c>
      <c r="BN64" s="56"/>
      <c r="BO64" s="59"/>
      <c r="BP64" s="56">
        <v>0</v>
      </c>
      <c r="BQ64" s="56"/>
      <c r="BR64" s="61"/>
      <c r="BS64" s="56"/>
      <c r="BT64" s="56"/>
      <c r="BU64" s="54"/>
      <c r="BV64" s="56">
        <v>0</v>
      </c>
      <c r="BW64" s="56"/>
      <c r="BX64" s="56"/>
      <c r="BY64" s="56"/>
      <c r="BZ64" s="56"/>
      <c r="CA64" s="59"/>
      <c r="CB64" s="56"/>
      <c r="CC64" s="56"/>
      <c r="CD64" s="54"/>
      <c r="CE64" s="56">
        <v>0</v>
      </c>
      <c r="CF64" s="56"/>
      <c r="CG64" s="56"/>
      <c r="CH64" s="56"/>
      <c r="CI64" s="54"/>
      <c r="CJ64" s="56">
        <v>0</v>
      </c>
      <c r="CK64" s="56"/>
      <c r="CL64" s="56"/>
      <c r="CM64" s="56">
        <v>0</v>
      </c>
      <c r="CN64" s="56"/>
      <c r="CO64" s="56"/>
      <c r="CP64" s="56"/>
      <c r="CQ64" s="56">
        <v>0</v>
      </c>
      <c r="CR64" s="56"/>
      <c r="CS64" s="56">
        <v>0</v>
      </c>
      <c r="CT64" s="56"/>
      <c r="CU64" s="56"/>
      <c r="CV64" s="56"/>
      <c r="CW64" s="56">
        <v>0</v>
      </c>
      <c r="CX64" s="59"/>
      <c r="CY64" s="56">
        <v>0</v>
      </c>
      <c r="CZ64" s="56"/>
      <c r="DA64" s="56"/>
      <c r="DB64" s="56">
        <v>0</v>
      </c>
      <c r="DC64" s="33">
        <f t="shared" si="24"/>
        <v>12780</v>
      </c>
      <c r="DD64" s="33">
        <f t="shared" si="24"/>
        <v>1064.8</v>
      </c>
      <c r="DE64" s="33">
        <f t="shared" si="26"/>
        <v>635.722</v>
      </c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9"/>
      <c r="DW64" s="56">
        <v>0</v>
      </c>
      <c r="DX64" s="56"/>
      <c r="DY64" s="56"/>
      <c r="DZ64" s="56"/>
      <c r="EA64" s="56"/>
      <c r="EB64" s="44">
        <f t="shared" si="25"/>
        <v>0</v>
      </c>
      <c r="EC64" s="44">
        <f t="shared" si="25"/>
        <v>0</v>
      </c>
      <c r="ED64" s="44">
        <f t="shared" si="19"/>
        <v>0</v>
      </c>
      <c r="EE64" s="63"/>
      <c r="EF64" s="63"/>
      <c r="EG64" s="63"/>
      <c r="EI64" s="45"/>
      <c r="EJ64" s="45"/>
      <c r="EL64" s="45"/>
    </row>
    <row r="65" spans="1:142" s="47" customFormat="1" ht="23.25" customHeight="1">
      <c r="A65" s="29">
        <v>56</v>
      </c>
      <c r="B65" s="30" t="s">
        <v>118</v>
      </c>
      <c r="C65" s="48"/>
      <c r="D65" s="32"/>
      <c r="E65" s="33">
        <f t="shared" si="27"/>
        <v>54573.6</v>
      </c>
      <c r="F65" s="33">
        <f t="shared" si="27"/>
        <v>3804.6000000000004</v>
      </c>
      <c r="G65" s="33">
        <f t="shared" si="27"/>
        <v>3147.517</v>
      </c>
      <c r="H65" s="33">
        <f t="shared" si="1"/>
        <v>82.72924880407925</v>
      </c>
      <c r="I65" s="49">
        <f t="shared" si="2"/>
        <v>-16904.799999999996</v>
      </c>
      <c r="J65" s="49">
        <f t="shared" si="3"/>
        <v>5340.371999999999</v>
      </c>
      <c r="K65" s="56">
        <v>37668.8</v>
      </c>
      <c r="L65" s="56">
        <v>8487.889</v>
      </c>
      <c r="M65" s="35">
        <f t="shared" si="21"/>
        <v>22013.600000000002</v>
      </c>
      <c r="N65" s="35">
        <f t="shared" si="21"/>
        <v>1091.3</v>
      </c>
      <c r="O65" s="35">
        <f t="shared" si="21"/>
        <v>434.417</v>
      </c>
      <c r="P65" s="35">
        <f t="shared" si="5"/>
        <v>39.80729405296435</v>
      </c>
      <c r="Q65" s="51">
        <f t="shared" si="22"/>
        <v>4840.8</v>
      </c>
      <c r="R65" s="51">
        <f t="shared" si="22"/>
        <v>403.3</v>
      </c>
      <c r="S65" s="51">
        <f t="shared" si="22"/>
        <v>403.29699999999997</v>
      </c>
      <c r="T65" s="52">
        <f t="shared" si="6"/>
        <v>99.99925613687081</v>
      </c>
      <c r="U65" s="53">
        <v>130.5</v>
      </c>
      <c r="V65" s="54">
        <v>10.8</v>
      </c>
      <c r="W65" s="56">
        <v>0.234</v>
      </c>
      <c r="X65" s="56">
        <f t="shared" si="7"/>
        <v>2.1666666666666665</v>
      </c>
      <c r="Y65" s="46">
        <v>14917.9</v>
      </c>
      <c r="Z65" s="54">
        <v>500</v>
      </c>
      <c r="AA65" s="56">
        <v>31.12</v>
      </c>
      <c r="AB65" s="56">
        <f t="shared" si="8"/>
        <v>6.224</v>
      </c>
      <c r="AC65" s="60">
        <v>4710.3</v>
      </c>
      <c r="AD65" s="54">
        <v>392.5</v>
      </c>
      <c r="AE65" s="56">
        <v>403.063</v>
      </c>
      <c r="AF65" s="56">
        <f t="shared" si="9"/>
        <v>102.69121019108279</v>
      </c>
      <c r="AG65" s="56">
        <v>96</v>
      </c>
      <c r="AH65" s="54">
        <v>8</v>
      </c>
      <c r="AI65" s="56">
        <v>0</v>
      </c>
      <c r="AJ65" s="56">
        <f t="shared" si="10"/>
        <v>0</v>
      </c>
      <c r="AK65" s="56">
        <v>0</v>
      </c>
      <c r="AL65" s="59"/>
      <c r="AM65" s="56">
        <v>0</v>
      </c>
      <c r="AN65" s="56" t="e">
        <f t="shared" si="11"/>
        <v>#DIV/0!</v>
      </c>
      <c r="AO65" s="56">
        <v>0</v>
      </c>
      <c r="AP65" s="59"/>
      <c r="AQ65" s="56">
        <v>0</v>
      </c>
      <c r="AR65" s="56"/>
      <c r="AS65" s="56"/>
      <c r="AT65" s="56"/>
      <c r="AU65" s="56">
        <v>32560</v>
      </c>
      <c r="AV65" s="54">
        <v>2713.3</v>
      </c>
      <c r="AW65" s="56">
        <v>2713.1</v>
      </c>
      <c r="AX65" s="56"/>
      <c r="AY65" s="61"/>
      <c r="AZ65" s="56"/>
      <c r="BA65" s="56">
        <v>0</v>
      </c>
      <c r="BB65" s="56"/>
      <c r="BC65" s="56"/>
      <c r="BD65" s="56">
        <v>0</v>
      </c>
      <c r="BE65" s="56"/>
      <c r="BF65" s="56"/>
      <c r="BG65" s="35">
        <f t="shared" si="23"/>
        <v>2158.9</v>
      </c>
      <c r="BH65" s="35">
        <f t="shared" si="23"/>
        <v>180</v>
      </c>
      <c r="BI65" s="35">
        <f t="shared" si="23"/>
        <v>0</v>
      </c>
      <c r="BJ65" s="42">
        <f t="shared" si="12"/>
        <v>0</v>
      </c>
      <c r="BK65" s="56">
        <v>2158.9</v>
      </c>
      <c r="BL65" s="54">
        <v>180</v>
      </c>
      <c r="BM65" s="56">
        <v>0</v>
      </c>
      <c r="BN65" s="56"/>
      <c r="BO65" s="59"/>
      <c r="BP65" s="56">
        <v>0</v>
      </c>
      <c r="BQ65" s="56"/>
      <c r="BR65" s="61"/>
      <c r="BS65" s="56"/>
      <c r="BT65" s="56"/>
      <c r="BU65" s="54"/>
      <c r="BV65" s="56">
        <v>0</v>
      </c>
      <c r="BW65" s="56"/>
      <c r="BX65" s="56"/>
      <c r="BY65" s="56"/>
      <c r="BZ65" s="56"/>
      <c r="CA65" s="59"/>
      <c r="CB65" s="56"/>
      <c r="CC65" s="56"/>
      <c r="CD65" s="54"/>
      <c r="CE65" s="56">
        <v>0</v>
      </c>
      <c r="CF65" s="56"/>
      <c r="CG65" s="56"/>
      <c r="CH65" s="56"/>
      <c r="CI65" s="54"/>
      <c r="CJ65" s="56">
        <v>0</v>
      </c>
      <c r="CK65" s="56"/>
      <c r="CL65" s="56"/>
      <c r="CM65" s="56">
        <v>0</v>
      </c>
      <c r="CN65" s="56"/>
      <c r="CO65" s="56"/>
      <c r="CP65" s="56"/>
      <c r="CQ65" s="56">
        <v>0</v>
      </c>
      <c r="CR65" s="56"/>
      <c r="CS65" s="56">
        <v>0</v>
      </c>
      <c r="CT65" s="56"/>
      <c r="CU65" s="56"/>
      <c r="CV65" s="56"/>
      <c r="CW65" s="56">
        <v>0</v>
      </c>
      <c r="CX65" s="59"/>
      <c r="CY65" s="56">
        <v>0</v>
      </c>
      <c r="CZ65" s="56"/>
      <c r="DA65" s="56"/>
      <c r="DB65" s="56">
        <v>0</v>
      </c>
      <c r="DC65" s="33">
        <f t="shared" si="24"/>
        <v>54573.6</v>
      </c>
      <c r="DD65" s="33">
        <f t="shared" si="24"/>
        <v>3804.6000000000004</v>
      </c>
      <c r="DE65" s="33">
        <f t="shared" si="26"/>
        <v>3147.517</v>
      </c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9"/>
      <c r="DW65" s="56">
        <v>0</v>
      </c>
      <c r="DX65" s="56"/>
      <c r="DY65" s="56"/>
      <c r="DZ65" s="56"/>
      <c r="EA65" s="56"/>
      <c r="EB65" s="44">
        <f t="shared" si="25"/>
        <v>0</v>
      </c>
      <c r="EC65" s="44">
        <f t="shared" si="25"/>
        <v>0</v>
      </c>
      <c r="ED65" s="44">
        <f t="shared" si="19"/>
        <v>0</v>
      </c>
      <c r="EG65" s="63"/>
      <c r="EI65" s="45"/>
      <c r="EJ65" s="45"/>
      <c r="EL65" s="45"/>
    </row>
    <row r="66" spans="1:142" s="47" customFormat="1" ht="23.25" customHeight="1">
      <c r="A66" s="29">
        <v>57</v>
      </c>
      <c r="B66" s="30" t="s">
        <v>119</v>
      </c>
      <c r="C66" s="48"/>
      <c r="D66" s="32"/>
      <c r="E66" s="33">
        <f t="shared" si="27"/>
        <v>41301.6</v>
      </c>
      <c r="F66" s="33">
        <f t="shared" si="27"/>
        <v>3371.1</v>
      </c>
      <c r="G66" s="33">
        <f t="shared" si="27"/>
        <v>6433.592000000001</v>
      </c>
      <c r="H66" s="33">
        <f t="shared" si="1"/>
        <v>190.8454807036279</v>
      </c>
      <c r="I66" s="49">
        <f t="shared" si="2"/>
        <v>-6976.699999999997</v>
      </c>
      <c r="J66" s="49">
        <f t="shared" si="3"/>
        <v>3504.7039999999997</v>
      </c>
      <c r="K66" s="56">
        <v>34324.9</v>
      </c>
      <c r="L66" s="56">
        <v>9938.296</v>
      </c>
      <c r="M66" s="35">
        <f t="shared" si="21"/>
        <v>10238</v>
      </c>
      <c r="N66" s="35">
        <f t="shared" si="21"/>
        <v>782.5</v>
      </c>
      <c r="O66" s="35">
        <f t="shared" si="21"/>
        <v>3845.192</v>
      </c>
      <c r="P66" s="35">
        <f t="shared" si="5"/>
        <v>491.398338658147</v>
      </c>
      <c r="Q66" s="51">
        <f t="shared" si="22"/>
        <v>2400</v>
      </c>
      <c r="R66" s="51">
        <f t="shared" si="22"/>
        <v>150</v>
      </c>
      <c r="S66" s="51">
        <f t="shared" si="22"/>
        <v>1329.74</v>
      </c>
      <c r="T66" s="52">
        <f t="shared" si="6"/>
        <v>886.4933333333333</v>
      </c>
      <c r="U66" s="53">
        <v>600</v>
      </c>
      <c r="V66" s="54"/>
      <c r="W66" s="56">
        <v>35.047</v>
      </c>
      <c r="X66" s="56" t="e">
        <f t="shared" si="7"/>
        <v>#DIV/0!</v>
      </c>
      <c r="Y66" s="46">
        <v>5070</v>
      </c>
      <c r="Z66" s="54">
        <v>422.5</v>
      </c>
      <c r="AA66" s="56">
        <v>1213.612</v>
      </c>
      <c r="AB66" s="56">
        <f t="shared" si="8"/>
        <v>287.24544378698226</v>
      </c>
      <c r="AC66" s="60">
        <v>1800</v>
      </c>
      <c r="AD66" s="54">
        <v>150</v>
      </c>
      <c r="AE66" s="56">
        <v>1294.693</v>
      </c>
      <c r="AF66" s="56">
        <f t="shared" si="9"/>
        <v>863.1286666666667</v>
      </c>
      <c r="AG66" s="56">
        <v>68</v>
      </c>
      <c r="AH66" s="54">
        <v>5</v>
      </c>
      <c r="AI66" s="56">
        <v>0</v>
      </c>
      <c r="AJ66" s="56">
        <f t="shared" si="10"/>
        <v>0</v>
      </c>
      <c r="AK66" s="56">
        <v>0</v>
      </c>
      <c r="AL66" s="59"/>
      <c r="AM66" s="56">
        <v>0</v>
      </c>
      <c r="AN66" s="56" t="e">
        <f t="shared" si="11"/>
        <v>#DIV/0!</v>
      </c>
      <c r="AO66" s="56">
        <v>0</v>
      </c>
      <c r="AP66" s="59"/>
      <c r="AQ66" s="56">
        <v>0</v>
      </c>
      <c r="AR66" s="56"/>
      <c r="AS66" s="56"/>
      <c r="AT66" s="56"/>
      <c r="AU66" s="56">
        <v>31063.6</v>
      </c>
      <c r="AV66" s="54">
        <v>2588.6</v>
      </c>
      <c r="AW66" s="56">
        <v>2588.4</v>
      </c>
      <c r="AX66" s="56"/>
      <c r="AY66" s="61"/>
      <c r="AZ66" s="56"/>
      <c r="BA66" s="56">
        <v>0</v>
      </c>
      <c r="BB66" s="56"/>
      <c r="BC66" s="56"/>
      <c r="BD66" s="56">
        <v>0</v>
      </c>
      <c r="BE66" s="56"/>
      <c r="BF66" s="56"/>
      <c r="BG66" s="35">
        <f t="shared" si="23"/>
        <v>2200</v>
      </c>
      <c r="BH66" s="35">
        <f t="shared" si="23"/>
        <v>180</v>
      </c>
      <c r="BI66" s="35">
        <f t="shared" si="23"/>
        <v>1301.84</v>
      </c>
      <c r="BJ66" s="42">
        <f t="shared" si="12"/>
        <v>723.2444444444444</v>
      </c>
      <c r="BK66" s="56">
        <v>2200</v>
      </c>
      <c r="BL66" s="54">
        <v>180</v>
      </c>
      <c r="BM66" s="56">
        <v>1301.84</v>
      </c>
      <c r="BN66" s="56"/>
      <c r="BO66" s="59"/>
      <c r="BP66" s="56">
        <v>0</v>
      </c>
      <c r="BQ66" s="56"/>
      <c r="BR66" s="61"/>
      <c r="BS66" s="56"/>
      <c r="BT66" s="56"/>
      <c r="BU66" s="54"/>
      <c r="BV66" s="56">
        <v>0</v>
      </c>
      <c r="BW66" s="56"/>
      <c r="BX66" s="56"/>
      <c r="BY66" s="56"/>
      <c r="BZ66" s="56"/>
      <c r="CA66" s="59"/>
      <c r="CB66" s="56"/>
      <c r="CC66" s="56"/>
      <c r="CD66" s="54"/>
      <c r="CE66" s="56">
        <v>0</v>
      </c>
      <c r="CF66" s="56"/>
      <c r="CG66" s="56"/>
      <c r="CH66" s="56"/>
      <c r="CI66" s="54"/>
      <c r="CJ66" s="56">
        <v>0</v>
      </c>
      <c r="CK66" s="56"/>
      <c r="CL66" s="56"/>
      <c r="CM66" s="56">
        <v>0</v>
      </c>
      <c r="CN66" s="56"/>
      <c r="CO66" s="56"/>
      <c r="CP66" s="56"/>
      <c r="CQ66" s="56">
        <v>0</v>
      </c>
      <c r="CR66" s="56"/>
      <c r="CS66" s="56">
        <v>0</v>
      </c>
      <c r="CT66" s="56"/>
      <c r="CU66" s="56"/>
      <c r="CV66" s="56"/>
      <c r="CW66" s="56">
        <v>500</v>
      </c>
      <c r="CX66" s="59">
        <v>25</v>
      </c>
      <c r="CY66" s="56">
        <v>0</v>
      </c>
      <c r="CZ66" s="56"/>
      <c r="DA66" s="56"/>
      <c r="DB66" s="56">
        <v>0</v>
      </c>
      <c r="DC66" s="33">
        <f t="shared" si="24"/>
        <v>41301.6</v>
      </c>
      <c r="DD66" s="33">
        <f t="shared" si="24"/>
        <v>3371.1</v>
      </c>
      <c r="DE66" s="33">
        <f t="shared" si="26"/>
        <v>6433.592000000001</v>
      </c>
      <c r="DF66" s="56"/>
      <c r="DG66" s="56"/>
      <c r="DH66" s="56"/>
      <c r="DI66" s="55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9"/>
      <c r="DW66" s="56">
        <v>0</v>
      </c>
      <c r="DX66" s="56"/>
      <c r="DY66" s="56"/>
      <c r="DZ66" s="56"/>
      <c r="EA66" s="56"/>
      <c r="EB66" s="44">
        <f t="shared" si="25"/>
        <v>0</v>
      </c>
      <c r="EC66" s="44">
        <f t="shared" si="25"/>
        <v>0</v>
      </c>
      <c r="ED66" s="44">
        <f t="shared" si="19"/>
        <v>0</v>
      </c>
      <c r="EG66" s="63"/>
      <c r="EI66" s="45"/>
      <c r="EJ66" s="45"/>
      <c r="EL66" s="45"/>
    </row>
    <row r="67" spans="1:142" s="47" customFormat="1" ht="23.25" customHeight="1">
      <c r="A67" s="29">
        <v>58</v>
      </c>
      <c r="B67" s="30" t="s">
        <v>120</v>
      </c>
      <c r="C67" s="48"/>
      <c r="D67" s="32"/>
      <c r="E67" s="33">
        <f t="shared" si="27"/>
        <v>42081.3</v>
      </c>
      <c r="F67" s="33">
        <f t="shared" si="27"/>
        <v>3659.1</v>
      </c>
      <c r="G67" s="33">
        <f t="shared" si="27"/>
        <v>4224.793</v>
      </c>
      <c r="H67" s="33">
        <f t="shared" si="1"/>
        <v>115.45989450957886</v>
      </c>
      <c r="I67" s="49">
        <f t="shared" si="2"/>
        <v>-10081.300000000003</v>
      </c>
      <c r="J67" s="49">
        <f t="shared" si="3"/>
        <v>6925.282999999999</v>
      </c>
      <c r="K67" s="56">
        <v>32000</v>
      </c>
      <c r="L67" s="56">
        <v>11150.076</v>
      </c>
      <c r="M67" s="35">
        <f t="shared" si="21"/>
        <v>10933.6</v>
      </c>
      <c r="N67" s="35">
        <f t="shared" si="21"/>
        <v>1063.5</v>
      </c>
      <c r="O67" s="35">
        <f t="shared" si="21"/>
        <v>1629.2930000000001</v>
      </c>
      <c r="P67" s="35">
        <f t="shared" si="5"/>
        <v>153.20103432063942</v>
      </c>
      <c r="Q67" s="51">
        <f t="shared" si="22"/>
        <v>1820</v>
      </c>
      <c r="R67" s="51">
        <f t="shared" si="22"/>
        <v>310</v>
      </c>
      <c r="S67" s="51">
        <f t="shared" si="22"/>
        <v>1109.293</v>
      </c>
      <c r="T67" s="52">
        <f t="shared" si="6"/>
        <v>357.8364516129032</v>
      </c>
      <c r="U67" s="53">
        <v>120</v>
      </c>
      <c r="V67" s="54">
        <v>10</v>
      </c>
      <c r="W67" s="56">
        <v>0.293</v>
      </c>
      <c r="X67" s="56">
        <f t="shared" si="7"/>
        <v>2.9299999999999997</v>
      </c>
      <c r="Y67" s="46">
        <v>7023.6</v>
      </c>
      <c r="Z67" s="54">
        <v>580</v>
      </c>
      <c r="AA67" s="56">
        <v>520</v>
      </c>
      <c r="AB67" s="56">
        <f t="shared" si="8"/>
        <v>89.65517241379311</v>
      </c>
      <c r="AC67" s="60">
        <v>1700</v>
      </c>
      <c r="AD67" s="54">
        <v>300</v>
      </c>
      <c r="AE67" s="56">
        <v>1109</v>
      </c>
      <c r="AF67" s="56">
        <f t="shared" si="9"/>
        <v>369.6666666666667</v>
      </c>
      <c r="AG67" s="56">
        <v>90</v>
      </c>
      <c r="AH67" s="54">
        <v>7.5</v>
      </c>
      <c r="AI67" s="56">
        <v>0</v>
      </c>
      <c r="AJ67" s="56">
        <f t="shared" si="10"/>
        <v>0</v>
      </c>
      <c r="AK67" s="56">
        <v>0</v>
      </c>
      <c r="AL67" s="59"/>
      <c r="AM67" s="56">
        <v>0</v>
      </c>
      <c r="AN67" s="56" t="e">
        <f t="shared" si="11"/>
        <v>#DIV/0!</v>
      </c>
      <c r="AO67" s="56">
        <v>0</v>
      </c>
      <c r="AP67" s="59"/>
      <c r="AQ67" s="56">
        <v>0</v>
      </c>
      <c r="AR67" s="56"/>
      <c r="AS67" s="56"/>
      <c r="AT67" s="56"/>
      <c r="AU67" s="56">
        <v>31147.7</v>
      </c>
      <c r="AV67" s="54">
        <v>2595.6</v>
      </c>
      <c r="AW67" s="56">
        <v>2595.5</v>
      </c>
      <c r="AX67" s="56"/>
      <c r="AY67" s="61"/>
      <c r="AZ67" s="56"/>
      <c r="BA67" s="56">
        <v>0</v>
      </c>
      <c r="BB67" s="56"/>
      <c r="BC67" s="56"/>
      <c r="BD67" s="56">
        <v>0</v>
      </c>
      <c r="BE67" s="56"/>
      <c r="BF67" s="56"/>
      <c r="BG67" s="35">
        <f t="shared" si="23"/>
        <v>150</v>
      </c>
      <c r="BH67" s="35">
        <f t="shared" si="23"/>
        <v>12</v>
      </c>
      <c r="BI67" s="35">
        <f t="shared" si="23"/>
        <v>0</v>
      </c>
      <c r="BJ67" s="42">
        <f t="shared" si="12"/>
        <v>0</v>
      </c>
      <c r="BK67" s="56">
        <v>150</v>
      </c>
      <c r="BL67" s="54">
        <v>12</v>
      </c>
      <c r="BM67" s="56">
        <v>0</v>
      </c>
      <c r="BN67" s="56"/>
      <c r="BO67" s="59"/>
      <c r="BP67" s="56">
        <v>0</v>
      </c>
      <c r="BQ67" s="56"/>
      <c r="BR67" s="61"/>
      <c r="BS67" s="56"/>
      <c r="BT67" s="56"/>
      <c r="BU67" s="54"/>
      <c r="BV67" s="56">
        <v>0</v>
      </c>
      <c r="BW67" s="56"/>
      <c r="BX67" s="56"/>
      <c r="BY67" s="56"/>
      <c r="BZ67" s="56"/>
      <c r="CA67" s="59"/>
      <c r="CB67" s="56"/>
      <c r="CC67" s="56">
        <v>1850</v>
      </c>
      <c r="CD67" s="54">
        <v>154</v>
      </c>
      <c r="CE67" s="56">
        <v>0</v>
      </c>
      <c r="CF67" s="56"/>
      <c r="CG67" s="56"/>
      <c r="CH67" s="56"/>
      <c r="CI67" s="54"/>
      <c r="CJ67" s="56">
        <v>0</v>
      </c>
      <c r="CK67" s="56"/>
      <c r="CL67" s="56"/>
      <c r="CM67" s="56">
        <v>0</v>
      </c>
      <c r="CN67" s="56"/>
      <c r="CO67" s="56"/>
      <c r="CP67" s="56"/>
      <c r="CQ67" s="56">
        <v>0</v>
      </c>
      <c r="CR67" s="56"/>
      <c r="CS67" s="56">
        <v>0</v>
      </c>
      <c r="CT67" s="56"/>
      <c r="CU67" s="56"/>
      <c r="CV67" s="56"/>
      <c r="CW67" s="56">
        <v>0</v>
      </c>
      <c r="CX67" s="59"/>
      <c r="CY67" s="56">
        <v>0</v>
      </c>
      <c r="CZ67" s="56"/>
      <c r="DA67" s="56"/>
      <c r="DB67" s="56">
        <v>0</v>
      </c>
      <c r="DC67" s="33">
        <f t="shared" si="24"/>
        <v>42081.3</v>
      </c>
      <c r="DD67" s="33">
        <f t="shared" si="24"/>
        <v>3659.1</v>
      </c>
      <c r="DE67" s="33">
        <f t="shared" si="26"/>
        <v>4224.793</v>
      </c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9"/>
      <c r="DW67" s="56">
        <v>0</v>
      </c>
      <c r="DX67" s="56"/>
      <c r="DY67" s="56"/>
      <c r="DZ67" s="56"/>
      <c r="EA67" s="56"/>
      <c r="EB67" s="44">
        <f t="shared" si="25"/>
        <v>0</v>
      </c>
      <c r="EC67" s="44">
        <f t="shared" si="25"/>
        <v>0</v>
      </c>
      <c r="ED67" s="44">
        <f t="shared" si="19"/>
        <v>0</v>
      </c>
      <c r="EI67" s="45"/>
      <c r="EJ67" s="45"/>
      <c r="EL67" s="45"/>
    </row>
    <row r="68" spans="1:142" s="47" customFormat="1" ht="23.25" customHeight="1">
      <c r="A68" s="29">
        <v>59</v>
      </c>
      <c r="B68" s="30" t="s">
        <v>121</v>
      </c>
      <c r="C68" s="48"/>
      <c r="D68" s="32"/>
      <c r="E68" s="33">
        <f t="shared" si="27"/>
        <v>27372.3</v>
      </c>
      <c r="F68" s="33">
        <f t="shared" si="27"/>
        <v>2147</v>
      </c>
      <c r="G68" s="33">
        <f t="shared" si="27"/>
        <v>1603.3061</v>
      </c>
      <c r="H68" s="33">
        <f t="shared" si="1"/>
        <v>74.6765766185375</v>
      </c>
      <c r="I68" s="49">
        <f t="shared" si="2"/>
        <v>-6638.899999999998</v>
      </c>
      <c r="J68" s="49">
        <f t="shared" si="3"/>
        <v>3807.4639000000006</v>
      </c>
      <c r="K68" s="56">
        <v>20733.4</v>
      </c>
      <c r="L68" s="56">
        <v>5410.77</v>
      </c>
      <c r="M68" s="35">
        <f t="shared" si="21"/>
        <v>8174</v>
      </c>
      <c r="N68" s="35">
        <f t="shared" si="21"/>
        <v>547</v>
      </c>
      <c r="O68" s="35">
        <f t="shared" si="21"/>
        <v>3.6061</v>
      </c>
      <c r="P68" s="35">
        <f t="shared" si="5"/>
        <v>0.6592504570383912</v>
      </c>
      <c r="Q68" s="51">
        <f t="shared" si="22"/>
        <v>1000</v>
      </c>
      <c r="R68" s="51">
        <f t="shared" si="22"/>
        <v>82</v>
      </c>
      <c r="S68" s="51">
        <f t="shared" si="22"/>
        <v>0.27</v>
      </c>
      <c r="T68" s="52">
        <f t="shared" si="6"/>
        <v>0.32926829268292684</v>
      </c>
      <c r="U68" s="53">
        <v>150</v>
      </c>
      <c r="V68" s="54">
        <v>12</v>
      </c>
      <c r="W68" s="56">
        <v>0.27</v>
      </c>
      <c r="X68" s="56">
        <f t="shared" si="7"/>
        <v>2.25</v>
      </c>
      <c r="Y68" s="46">
        <v>6250</v>
      </c>
      <c r="Z68" s="54">
        <v>420</v>
      </c>
      <c r="AA68" s="56">
        <v>3.3361</v>
      </c>
      <c r="AB68" s="56">
        <f t="shared" si="8"/>
        <v>0.7943095238095238</v>
      </c>
      <c r="AC68" s="60">
        <v>850</v>
      </c>
      <c r="AD68" s="54">
        <v>70</v>
      </c>
      <c r="AE68" s="56">
        <v>0</v>
      </c>
      <c r="AF68" s="56">
        <f t="shared" si="9"/>
        <v>0</v>
      </c>
      <c r="AG68" s="56">
        <v>174</v>
      </c>
      <c r="AH68" s="54"/>
      <c r="AI68" s="56">
        <v>0</v>
      </c>
      <c r="AJ68" s="56" t="e">
        <f t="shared" si="10"/>
        <v>#DIV/0!</v>
      </c>
      <c r="AK68" s="56">
        <v>0</v>
      </c>
      <c r="AL68" s="59"/>
      <c r="AM68" s="56">
        <v>0</v>
      </c>
      <c r="AN68" s="56" t="e">
        <f t="shared" si="11"/>
        <v>#DIV/0!</v>
      </c>
      <c r="AO68" s="56">
        <v>0</v>
      </c>
      <c r="AP68" s="59"/>
      <c r="AQ68" s="56">
        <v>0</v>
      </c>
      <c r="AR68" s="56"/>
      <c r="AS68" s="56"/>
      <c r="AT68" s="56"/>
      <c r="AU68" s="56">
        <v>19198.3</v>
      </c>
      <c r="AV68" s="54">
        <v>1600</v>
      </c>
      <c r="AW68" s="56">
        <v>1599.7</v>
      </c>
      <c r="AX68" s="56"/>
      <c r="AY68" s="61"/>
      <c r="AZ68" s="56"/>
      <c r="BA68" s="56">
        <v>0</v>
      </c>
      <c r="BB68" s="56"/>
      <c r="BC68" s="56"/>
      <c r="BD68" s="56">
        <v>0</v>
      </c>
      <c r="BE68" s="56"/>
      <c r="BF68" s="56"/>
      <c r="BG68" s="35">
        <f t="shared" si="23"/>
        <v>750</v>
      </c>
      <c r="BH68" s="35">
        <f t="shared" si="23"/>
        <v>45</v>
      </c>
      <c r="BI68" s="35">
        <f t="shared" si="23"/>
        <v>0</v>
      </c>
      <c r="BJ68" s="42">
        <f t="shared" si="12"/>
        <v>0</v>
      </c>
      <c r="BK68" s="56">
        <v>750</v>
      </c>
      <c r="BL68" s="54">
        <v>45</v>
      </c>
      <c r="BM68" s="56">
        <v>0</v>
      </c>
      <c r="BN68" s="56"/>
      <c r="BO68" s="59"/>
      <c r="BP68" s="56">
        <v>0</v>
      </c>
      <c r="BQ68" s="56"/>
      <c r="BR68" s="61"/>
      <c r="BS68" s="56"/>
      <c r="BT68" s="56"/>
      <c r="BU68" s="54"/>
      <c r="BV68" s="56">
        <v>0</v>
      </c>
      <c r="BW68" s="56"/>
      <c r="BX68" s="56"/>
      <c r="BY68" s="56"/>
      <c r="BZ68" s="56"/>
      <c r="CA68" s="59"/>
      <c r="CB68" s="56"/>
      <c r="CC68" s="56"/>
      <c r="CD68" s="54"/>
      <c r="CE68" s="56">
        <v>0</v>
      </c>
      <c r="CF68" s="56"/>
      <c r="CG68" s="56"/>
      <c r="CH68" s="56"/>
      <c r="CI68" s="54"/>
      <c r="CJ68" s="56">
        <v>0</v>
      </c>
      <c r="CK68" s="56"/>
      <c r="CL68" s="56"/>
      <c r="CM68" s="56">
        <v>0</v>
      </c>
      <c r="CN68" s="56"/>
      <c r="CO68" s="56"/>
      <c r="CP68" s="56"/>
      <c r="CQ68" s="56">
        <v>0</v>
      </c>
      <c r="CR68" s="56"/>
      <c r="CS68" s="56">
        <v>0</v>
      </c>
      <c r="CT68" s="56"/>
      <c r="CU68" s="56"/>
      <c r="CV68" s="56"/>
      <c r="CW68" s="56">
        <v>0</v>
      </c>
      <c r="CX68" s="59"/>
      <c r="CY68" s="56">
        <v>0</v>
      </c>
      <c r="CZ68" s="56"/>
      <c r="DA68" s="56"/>
      <c r="DB68" s="56">
        <v>0</v>
      </c>
      <c r="DC68" s="33">
        <f t="shared" si="24"/>
        <v>27372.3</v>
      </c>
      <c r="DD68" s="33">
        <f t="shared" si="24"/>
        <v>2147</v>
      </c>
      <c r="DE68" s="33">
        <f t="shared" si="26"/>
        <v>1603.3061</v>
      </c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9"/>
      <c r="DW68" s="56">
        <v>0</v>
      </c>
      <c r="DX68" s="56"/>
      <c r="DY68" s="56"/>
      <c r="DZ68" s="56"/>
      <c r="EA68" s="56"/>
      <c r="EB68" s="44">
        <f t="shared" si="25"/>
        <v>0</v>
      </c>
      <c r="EC68" s="44">
        <f t="shared" si="25"/>
        <v>0</v>
      </c>
      <c r="ED68" s="44">
        <f t="shared" si="19"/>
        <v>0</v>
      </c>
      <c r="EI68" s="45"/>
      <c r="EJ68" s="45"/>
      <c r="EL68" s="45"/>
    </row>
    <row r="69" spans="1:142" s="47" customFormat="1" ht="23.25" customHeight="1">
      <c r="A69" s="29">
        <v>60</v>
      </c>
      <c r="B69" s="30" t="s">
        <v>122</v>
      </c>
      <c r="C69" s="48"/>
      <c r="D69" s="32"/>
      <c r="E69" s="33">
        <f t="shared" si="27"/>
        <v>49454.49999999999</v>
      </c>
      <c r="F69" s="33">
        <f t="shared" si="27"/>
        <v>3962.2</v>
      </c>
      <c r="G69" s="33">
        <f t="shared" si="27"/>
        <v>3897.071</v>
      </c>
      <c r="H69" s="33">
        <f t="shared" si="1"/>
        <v>98.35624148200495</v>
      </c>
      <c r="I69" s="49">
        <f t="shared" si="2"/>
        <v>-12350.799999999996</v>
      </c>
      <c r="J69" s="49">
        <f t="shared" si="3"/>
        <v>8844.711</v>
      </c>
      <c r="K69" s="56">
        <v>37103.7</v>
      </c>
      <c r="L69" s="56">
        <v>12741.782</v>
      </c>
      <c r="M69" s="35">
        <f t="shared" si="21"/>
        <v>7931.9</v>
      </c>
      <c r="N69" s="35">
        <f t="shared" si="21"/>
        <v>502</v>
      </c>
      <c r="O69" s="35">
        <f t="shared" si="21"/>
        <v>437.071</v>
      </c>
      <c r="P69" s="35">
        <f t="shared" si="5"/>
        <v>87.06593625498009</v>
      </c>
      <c r="Q69" s="51">
        <f t="shared" si="22"/>
        <v>1770</v>
      </c>
      <c r="R69" s="51">
        <f t="shared" si="22"/>
        <v>152</v>
      </c>
      <c r="S69" s="51">
        <f t="shared" si="22"/>
        <v>177.071</v>
      </c>
      <c r="T69" s="52">
        <f t="shared" si="6"/>
        <v>116.49407894736841</v>
      </c>
      <c r="U69" s="53">
        <v>20</v>
      </c>
      <c r="V69" s="54">
        <v>2</v>
      </c>
      <c r="W69" s="56">
        <v>0.271</v>
      </c>
      <c r="X69" s="56">
        <f t="shared" si="7"/>
        <v>13.55</v>
      </c>
      <c r="Y69" s="46">
        <v>4670.7</v>
      </c>
      <c r="Z69" s="54">
        <v>200</v>
      </c>
      <c r="AA69" s="56">
        <v>260</v>
      </c>
      <c r="AB69" s="56">
        <f t="shared" si="8"/>
        <v>130</v>
      </c>
      <c r="AC69" s="60">
        <v>1750</v>
      </c>
      <c r="AD69" s="54">
        <v>150</v>
      </c>
      <c r="AE69" s="56">
        <v>176.8</v>
      </c>
      <c r="AF69" s="56">
        <f t="shared" si="9"/>
        <v>117.86666666666666</v>
      </c>
      <c r="AG69" s="56">
        <v>408</v>
      </c>
      <c r="AH69" s="54">
        <v>100</v>
      </c>
      <c r="AI69" s="56">
        <v>0</v>
      </c>
      <c r="AJ69" s="56">
        <f t="shared" si="10"/>
        <v>0</v>
      </c>
      <c r="AK69" s="56">
        <v>0</v>
      </c>
      <c r="AL69" s="59"/>
      <c r="AM69" s="56">
        <v>0</v>
      </c>
      <c r="AN69" s="56" t="e">
        <f t="shared" si="11"/>
        <v>#DIV/0!</v>
      </c>
      <c r="AO69" s="56">
        <v>0</v>
      </c>
      <c r="AP69" s="59"/>
      <c r="AQ69" s="56">
        <v>0</v>
      </c>
      <c r="AR69" s="56"/>
      <c r="AS69" s="56"/>
      <c r="AT69" s="56"/>
      <c r="AU69" s="56">
        <v>41522.6</v>
      </c>
      <c r="AV69" s="54">
        <v>3460.2</v>
      </c>
      <c r="AW69" s="56">
        <v>3460</v>
      </c>
      <c r="AX69" s="56"/>
      <c r="AY69" s="61"/>
      <c r="AZ69" s="56"/>
      <c r="BA69" s="56">
        <v>0</v>
      </c>
      <c r="BB69" s="56"/>
      <c r="BC69" s="56"/>
      <c r="BD69" s="56">
        <v>0</v>
      </c>
      <c r="BE69" s="56"/>
      <c r="BF69" s="56"/>
      <c r="BG69" s="35">
        <f t="shared" si="23"/>
        <v>1083.2</v>
      </c>
      <c r="BH69" s="35">
        <f t="shared" si="23"/>
        <v>50</v>
      </c>
      <c r="BI69" s="35">
        <f t="shared" si="23"/>
        <v>0</v>
      </c>
      <c r="BJ69" s="42">
        <f t="shared" si="12"/>
        <v>0</v>
      </c>
      <c r="BK69" s="56">
        <v>1083.2</v>
      </c>
      <c r="BL69" s="54">
        <v>50</v>
      </c>
      <c r="BM69" s="56">
        <v>0</v>
      </c>
      <c r="BN69" s="56"/>
      <c r="BO69" s="59"/>
      <c r="BP69" s="56">
        <v>0</v>
      </c>
      <c r="BQ69" s="56"/>
      <c r="BR69" s="61"/>
      <c r="BS69" s="56"/>
      <c r="BT69" s="56"/>
      <c r="BU69" s="54"/>
      <c r="BV69" s="56">
        <v>0</v>
      </c>
      <c r="BW69" s="56"/>
      <c r="BX69" s="56"/>
      <c r="BY69" s="56"/>
      <c r="BZ69" s="56"/>
      <c r="CA69" s="59"/>
      <c r="CB69" s="56"/>
      <c r="CC69" s="56"/>
      <c r="CD69" s="54"/>
      <c r="CE69" s="56">
        <v>0</v>
      </c>
      <c r="CF69" s="56"/>
      <c r="CG69" s="56"/>
      <c r="CH69" s="56"/>
      <c r="CI69" s="54"/>
      <c r="CJ69" s="56">
        <v>0</v>
      </c>
      <c r="CK69" s="56"/>
      <c r="CL69" s="56"/>
      <c r="CM69" s="56">
        <v>0</v>
      </c>
      <c r="CN69" s="56"/>
      <c r="CO69" s="56"/>
      <c r="CP69" s="56"/>
      <c r="CQ69" s="56">
        <v>0</v>
      </c>
      <c r="CR69" s="56"/>
      <c r="CS69" s="56">
        <v>0</v>
      </c>
      <c r="CT69" s="56"/>
      <c r="CU69" s="56"/>
      <c r="CV69" s="56"/>
      <c r="CW69" s="56">
        <v>0</v>
      </c>
      <c r="CX69" s="59"/>
      <c r="CY69" s="56">
        <v>0</v>
      </c>
      <c r="CZ69" s="56"/>
      <c r="DA69" s="56"/>
      <c r="DB69" s="56">
        <v>0</v>
      </c>
      <c r="DC69" s="33">
        <f t="shared" si="24"/>
        <v>49454.49999999999</v>
      </c>
      <c r="DD69" s="33">
        <f t="shared" si="24"/>
        <v>3962.2</v>
      </c>
      <c r="DE69" s="33">
        <f t="shared" si="26"/>
        <v>3897.071</v>
      </c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>
        <v>6200</v>
      </c>
      <c r="DV69" s="59"/>
      <c r="DW69" s="56">
        <v>1638</v>
      </c>
      <c r="DX69" s="56"/>
      <c r="DY69" s="56"/>
      <c r="DZ69" s="56"/>
      <c r="EA69" s="56"/>
      <c r="EB69" s="44">
        <f t="shared" si="25"/>
        <v>6200</v>
      </c>
      <c r="EC69" s="44">
        <f t="shared" si="25"/>
        <v>0</v>
      </c>
      <c r="ED69" s="44">
        <f t="shared" si="19"/>
        <v>1638</v>
      </c>
      <c r="EI69" s="45"/>
      <c r="EJ69" s="45"/>
      <c r="EL69" s="45"/>
    </row>
    <row r="70" spans="1:142" s="47" customFormat="1" ht="23.25" customHeight="1">
      <c r="A70" s="29">
        <v>61</v>
      </c>
      <c r="B70" s="30" t="s">
        <v>123</v>
      </c>
      <c r="C70" s="48"/>
      <c r="D70" s="32"/>
      <c r="E70" s="33">
        <f t="shared" si="27"/>
        <v>37920</v>
      </c>
      <c r="F70" s="33">
        <f t="shared" si="27"/>
        <v>2745.3</v>
      </c>
      <c r="G70" s="33">
        <f t="shared" si="27"/>
        <v>2109.339</v>
      </c>
      <c r="H70" s="33">
        <f t="shared" si="1"/>
        <v>76.83455360069937</v>
      </c>
      <c r="I70" s="49">
        <f t="shared" si="2"/>
        <v>-9134</v>
      </c>
      <c r="J70" s="49">
        <f t="shared" si="3"/>
        <v>4772.953</v>
      </c>
      <c r="K70" s="56">
        <v>28786</v>
      </c>
      <c r="L70" s="56">
        <v>6882.292</v>
      </c>
      <c r="M70" s="35">
        <f t="shared" si="21"/>
        <v>16795.3</v>
      </c>
      <c r="N70" s="35">
        <f t="shared" si="21"/>
        <v>984.9000000000001</v>
      </c>
      <c r="O70" s="35">
        <f t="shared" si="21"/>
        <v>349.139</v>
      </c>
      <c r="P70" s="35">
        <f t="shared" si="5"/>
        <v>35.44918265813788</v>
      </c>
      <c r="Q70" s="51">
        <f t="shared" si="22"/>
        <v>3420</v>
      </c>
      <c r="R70" s="51">
        <f t="shared" si="22"/>
        <v>284.90000000000003</v>
      </c>
      <c r="S70" s="51">
        <f t="shared" si="22"/>
        <v>219.91</v>
      </c>
      <c r="T70" s="52">
        <f t="shared" si="6"/>
        <v>77.18848718848717</v>
      </c>
      <c r="U70" s="53">
        <v>320</v>
      </c>
      <c r="V70" s="54">
        <v>26.6</v>
      </c>
      <c r="W70" s="56">
        <v>0.41</v>
      </c>
      <c r="X70" s="56">
        <f t="shared" si="7"/>
        <v>1.5413533834586466</v>
      </c>
      <c r="Y70" s="46">
        <v>9355.3</v>
      </c>
      <c r="Z70" s="54">
        <v>500</v>
      </c>
      <c r="AA70" s="56">
        <v>129.229</v>
      </c>
      <c r="AB70" s="56">
        <f t="shared" si="8"/>
        <v>25.845800000000004</v>
      </c>
      <c r="AC70" s="60">
        <v>3100</v>
      </c>
      <c r="AD70" s="54">
        <v>258.3</v>
      </c>
      <c r="AE70" s="56">
        <v>219.5</v>
      </c>
      <c r="AF70" s="56">
        <f t="shared" si="9"/>
        <v>84.97870692992643</v>
      </c>
      <c r="AG70" s="56">
        <v>120</v>
      </c>
      <c r="AH70" s="54"/>
      <c r="AI70" s="56">
        <v>0</v>
      </c>
      <c r="AJ70" s="56" t="e">
        <f t="shared" si="10"/>
        <v>#DIV/0!</v>
      </c>
      <c r="AK70" s="56">
        <v>0</v>
      </c>
      <c r="AL70" s="59"/>
      <c r="AM70" s="56">
        <v>0</v>
      </c>
      <c r="AN70" s="56" t="e">
        <f t="shared" si="11"/>
        <v>#DIV/0!</v>
      </c>
      <c r="AO70" s="56">
        <v>0</v>
      </c>
      <c r="AP70" s="59"/>
      <c r="AQ70" s="56">
        <v>0</v>
      </c>
      <c r="AR70" s="56"/>
      <c r="AS70" s="56"/>
      <c r="AT70" s="56"/>
      <c r="AU70" s="56">
        <v>21124.7</v>
      </c>
      <c r="AV70" s="54">
        <v>1760.4</v>
      </c>
      <c r="AW70" s="56">
        <v>1760.2</v>
      </c>
      <c r="AX70" s="56"/>
      <c r="AY70" s="61"/>
      <c r="AZ70" s="56"/>
      <c r="BA70" s="56">
        <v>0</v>
      </c>
      <c r="BB70" s="56"/>
      <c r="BC70" s="56"/>
      <c r="BD70" s="56">
        <v>0</v>
      </c>
      <c r="BE70" s="56"/>
      <c r="BF70" s="56"/>
      <c r="BG70" s="35">
        <f t="shared" si="23"/>
        <v>2200</v>
      </c>
      <c r="BH70" s="35">
        <f t="shared" si="23"/>
        <v>70</v>
      </c>
      <c r="BI70" s="35">
        <f t="shared" si="23"/>
        <v>0</v>
      </c>
      <c r="BJ70" s="42">
        <f t="shared" si="12"/>
        <v>0</v>
      </c>
      <c r="BK70" s="56">
        <v>2200</v>
      </c>
      <c r="BL70" s="54">
        <v>70</v>
      </c>
      <c r="BM70" s="56">
        <v>0</v>
      </c>
      <c r="BN70" s="56"/>
      <c r="BO70" s="59"/>
      <c r="BP70" s="56">
        <v>0</v>
      </c>
      <c r="BQ70" s="56"/>
      <c r="BR70" s="61"/>
      <c r="BS70" s="56"/>
      <c r="BT70" s="56"/>
      <c r="BU70" s="54"/>
      <c r="BV70" s="56">
        <v>0</v>
      </c>
      <c r="BW70" s="56"/>
      <c r="BX70" s="56"/>
      <c r="BY70" s="56"/>
      <c r="BZ70" s="56"/>
      <c r="CA70" s="59"/>
      <c r="CB70" s="56"/>
      <c r="CC70" s="56">
        <v>1700</v>
      </c>
      <c r="CD70" s="54">
        <v>130</v>
      </c>
      <c r="CE70" s="56">
        <v>0</v>
      </c>
      <c r="CF70" s="56"/>
      <c r="CG70" s="56"/>
      <c r="CH70" s="56"/>
      <c r="CI70" s="54"/>
      <c r="CJ70" s="56">
        <v>0</v>
      </c>
      <c r="CK70" s="56"/>
      <c r="CL70" s="56"/>
      <c r="CM70" s="56">
        <v>0</v>
      </c>
      <c r="CN70" s="56"/>
      <c r="CO70" s="56"/>
      <c r="CP70" s="56"/>
      <c r="CQ70" s="56">
        <v>0</v>
      </c>
      <c r="CR70" s="56"/>
      <c r="CS70" s="56">
        <v>0</v>
      </c>
      <c r="CT70" s="56"/>
      <c r="CU70" s="56"/>
      <c r="CV70" s="56"/>
      <c r="CW70" s="56">
        <v>0</v>
      </c>
      <c r="CX70" s="59"/>
      <c r="CY70" s="56">
        <v>0</v>
      </c>
      <c r="CZ70" s="56"/>
      <c r="DA70" s="56"/>
      <c r="DB70" s="56">
        <v>0</v>
      </c>
      <c r="DC70" s="33">
        <f t="shared" si="24"/>
        <v>37920</v>
      </c>
      <c r="DD70" s="33">
        <f t="shared" si="24"/>
        <v>2745.3</v>
      </c>
      <c r="DE70" s="33">
        <f t="shared" si="26"/>
        <v>2109.339</v>
      </c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9"/>
      <c r="DW70" s="56">
        <v>0</v>
      </c>
      <c r="DX70" s="56"/>
      <c r="DY70" s="56"/>
      <c r="DZ70" s="56"/>
      <c r="EA70" s="56"/>
      <c r="EB70" s="44">
        <f t="shared" si="25"/>
        <v>0</v>
      </c>
      <c r="EC70" s="44">
        <f t="shared" si="25"/>
        <v>0</v>
      </c>
      <c r="ED70" s="44">
        <f t="shared" si="19"/>
        <v>0</v>
      </c>
      <c r="EI70" s="45"/>
      <c r="EJ70" s="45"/>
      <c r="EL70" s="45"/>
    </row>
    <row r="71" spans="1:142" s="47" customFormat="1" ht="23.25" customHeight="1">
      <c r="A71" s="29">
        <v>62</v>
      </c>
      <c r="B71" s="30" t="s">
        <v>124</v>
      </c>
      <c r="C71" s="48"/>
      <c r="D71" s="32"/>
      <c r="E71" s="33">
        <f t="shared" si="27"/>
        <v>51672.6</v>
      </c>
      <c r="F71" s="33">
        <f t="shared" si="27"/>
        <v>3633.7</v>
      </c>
      <c r="G71" s="33">
        <f t="shared" si="27"/>
        <v>2934.774</v>
      </c>
      <c r="H71" s="33">
        <f t="shared" si="1"/>
        <v>80.76544568896716</v>
      </c>
      <c r="I71" s="49">
        <f t="shared" si="2"/>
        <v>-13083.699999999997</v>
      </c>
      <c r="J71" s="49">
        <f t="shared" si="3"/>
        <v>1886.783</v>
      </c>
      <c r="K71" s="56">
        <v>38588.9</v>
      </c>
      <c r="L71" s="56">
        <v>4821.557</v>
      </c>
      <c r="M71" s="35">
        <f t="shared" si="21"/>
        <v>18400</v>
      </c>
      <c r="N71" s="35">
        <f t="shared" si="21"/>
        <v>861</v>
      </c>
      <c r="O71" s="35">
        <f t="shared" si="21"/>
        <v>162.274</v>
      </c>
      <c r="P71" s="35">
        <f t="shared" si="5"/>
        <v>18.847154471544716</v>
      </c>
      <c r="Q71" s="51">
        <f t="shared" si="22"/>
        <v>4280</v>
      </c>
      <c r="R71" s="51">
        <f t="shared" si="22"/>
        <v>304</v>
      </c>
      <c r="S71" s="51">
        <f t="shared" si="22"/>
        <v>141.178</v>
      </c>
      <c r="T71" s="52">
        <f t="shared" si="6"/>
        <v>46.440131578947366</v>
      </c>
      <c r="U71" s="53">
        <v>70</v>
      </c>
      <c r="V71" s="54">
        <v>4</v>
      </c>
      <c r="W71" s="56">
        <v>0.478</v>
      </c>
      <c r="X71" s="56">
        <f t="shared" si="7"/>
        <v>11.95</v>
      </c>
      <c r="Y71" s="46">
        <v>13400</v>
      </c>
      <c r="Z71" s="54">
        <v>500</v>
      </c>
      <c r="AA71" s="56">
        <v>21.096</v>
      </c>
      <c r="AB71" s="56">
        <f t="shared" si="8"/>
        <v>4.2192</v>
      </c>
      <c r="AC71" s="60">
        <v>4210</v>
      </c>
      <c r="AD71" s="54">
        <v>300</v>
      </c>
      <c r="AE71" s="56">
        <v>140.7</v>
      </c>
      <c r="AF71" s="56">
        <f t="shared" si="9"/>
        <v>46.89999999999999</v>
      </c>
      <c r="AG71" s="56">
        <v>250</v>
      </c>
      <c r="AH71" s="54">
        <v>20</v>
      </c>
      <c r="AI71" s="56">
        <v>0</v>
      </c>
      <c r="AJ71" s="56">
        <f t="shared" si="10"/>
        <v>0</v>
      </c>
      <c r="AK71" s="56">
        <v>0</v>
      </c>
      <c r="AL71" s="59"/>
      <c r="AM71" s="56">
        <v>0</v>
      </c>
      <c r="AN71" s="56" t="e">
        <f t="shared" si="11"/>
        <v>#DIV/0!</v>
      </c>
      <c r="AO71" s="56">
        <v>0</v>
      </c>
      <c r="AP71" s="59"/>
      <c r="AQ71" s="56">
        <v>0</v>
      </c>
      <c r="AR71" s="56"/>
      <c r="AS71" s="56"/>
      <c r="AT71" s="56"/>
      <c r="AU71" s="56">
        <v>33272.6</v>
      </c>
      <c r="AV71" s="54">
        <v>2772.7</v>
      </c>
      <c r="AW71" s="56">
        <v>2772.5</v>
      </c>
      <c r="AX71" s="56"/>
      <c r="AY71" s="61"/>
      <c r="AZ71" s="56"/>
      <c r="BA71" s="56">
        <v>0</v>
      </c>
      <c r="BB71" s="56"/>
      <c r="BC71" s="56"/>
      <c r="BD71" s="56">
        <v>0</v>
      </c>
      <c r="BE71" s="56"/>
      <c r="BF71" s="56"/>
      <c r="BG71" s="35">
        <f t="shared" si="23"/>
        <v>470</v>
      </c>
      <c r="BH71" s="35">
        <f t="shared" si="23"/>
        <v>37</v>
      </c>
      <c r="BI71" s="35">
        <f t="shared" si="23"/>
        <v>0</v>
      </c>
      <c r="BJ71" s="42">
        <f t="shared" si="12"/>
        <v>0</v>
      </c>
      <c r="BK71" s="56">
        <v>470</v>
      </c>
      <c r="BL71" s="54">
        <v>37</v>
      </c>
      <c r="BM71" s="56">
        <v>0</v>
      </c>
      <c r="BN71" s="56"/>
      <c r="BO71" s="59"/>
      <c r="BP71" s="56">
        <v>0</v>
      </c>
      <c r="BQ71" s="56"/>
      <c r="BR71" s="61"/>
      <c r="BS71" s="56"/>
      <c r="BT71" s="56"/>
      <c r="BU71" s="54"/>
      <c r="BV71" s="56">
        <v>0</v>
      </c>
      <c r="BW71" s="56"/>
      <c r="BX71" s="56"/>
      <c r="BY71" s="56"/>
      <c r="BZ71" s="56"/>
      <c r="CA71" s="59"/>
      <c r="CB71" s="56"/>
      <c r="CC71" s="56"/>
      <c r="CD71" s="54"/>
      <c r="CE71" s="56">
        <v>0</v>
      </c>
      <c r="CF71" s="56"/>
      <c r="CG71" s="56"/>
      <c r="CH71" s="56"/>
      <c r="CI71" s="54"/>
      <c r="CJ71" s="56">
        <v>0</v>
      </c>
      <c r="CK71" s="56"/>
      <c r="CL71" s="56"/>
      <c r="CM71" s="56">
        <v>0</v>
      </c>
      <c r="CN71" s="56"/>
      <c r="CO71" s="56"/>
      <c r="CP71" s="56"/>
      <c r="CQ71" s="56">
        <v>0</v>
      </c>
      <c r="CR71" s="56"/>
      <c r="CS71" s="56">
        <v>0</v>
      </c>
      <c r="CT71" s="56"/>
      <c r="CU71" s="56"/>
      <c r="CV71" s="56"/>
      <c r="CW71" s="56">
        <v>0</v>
      </c>
      <c r="CX71" s="59"/>
      <c r="CY71" s="56">
        <v>0</v>
      </c>
      <c r="CZ71" s="56"/>
      <c r="DA71" s="56"/>
      <c r="DB71" s="56">
        <v>0</v>
      </c>
      <c r="DC71" s="33">
        <f t="shared" si="24"/>
        <v>51672.6</v>
      </c>
      <c r="DD71" s="33">
        <f t="shared" si="24"/>
        <v>3633.7</v>
      </c>
      <c r="DE71" s="33">
        <f t="shared" si="26"/>
        <v>2934.774</v>
      </c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>
        <v>2000</v>
      </c>
      <c r="DV71" s="59"/>
      <c r="DW71" s="56">
        <v>0</v>
      </c>
      <c r="DX71" s="56"/>
      <c r="DY71" s="56"/>
      <c r="DZ71" s="56"/>
      <c r="EA71" s="56"/>
      <c r="EB71" s="44">
        <f t="shared" si="25"/>
        <v>2000</v>
      </c>
      <c r="EC71" s="44">
        <f t="shared" si="25"/>
        <v>0</v>
      </c>
      <c r="ED71" s="44">
        <f t="shared" si="19"/>
        <v>0</v>
      </c>
      <c r="EI71" s="45"/>
      <c r="EJ71" s="45"/>
      <c r="EL71" s="45"/>
    </row>
    <row r="72" spans="1:142" s="47" customFormat="1" ht="23.25" customHeight="1">
      <c r="A72" s="29">
        <v>63</v>
      </c>
      <c r="B72" s="30" t="s">
        <v>125</v>
      </c>
      <c r="C72" s="48"/>
      <c r="D72" s="32"/>
      <c r="E72" s="33">
        <f t="shared" si="27"/>
        <v>40375.7</v>
      </c>
      <c r="F72" s="33">
        <f t="shared" si="27"/>
        <v>2655.5</v>
      </c>
      <c r="G72" s="33">
        <f t="shared" si="27"/>
        <v>2445.433</v>
      </c>
      <c r="H72" s="33">
        <f t="shared" si="1"/>
        <v>92.08936170212766</v>
      </c>
      <c r="I72" s="49">
        <f t="shared" si="2"/>
        <v>-11046.699999999997</v>
      </c>
      <c r="J72" s="49">
        <f t="shared" si="3"/>
        <v>5410.099</v>
      </c>
      <c r="K72" s="56">
        <v>29329</v>
      </c>
      <c r="L72" s="56">
        <v>7855.532</v>
      </c>
      <c r="M72" s="35">
        <f t="shared" si="21"/>
        <v>12710</v>
      </c>
      <c r="N72" s="35">
        <f t="shared" si="21"/>
        <v>350</v>
      </c>
      <c r="O72" s="35">
        <f t="shared" si="21"/>
        <v>140.133</v>
      </c>
      <c r="P72" s="35">
        <f t="shared" si="5"/>
        <v>40.038000000000004</v>
      </c>
      <c r="Q72" s="51">
        <f t="shared" si="22"/>
        <v>3220</v>
      </c>
      <c r="R72" s="51">
        <f t="shared" si="22"/>
        <v>210</v>
      </c>
      <c r="S72" s="51">
        <f t="shared" si="22"/>
        <v>140.133</v>
      </c>
      <c r="T72" s="52">
        <f t="shared" si="6"/>
        <v>66.73</v>
      </c>
      <c r="U72" s="53">
        <v>720</v>
      </c>
      <c r="V72" s="54">
        <v>60</v>
      </c>
      <c r="W72" s="56">
        <v>0.133</v>
      </c>
      <c r="X72" s="56">
        <f t="shared" si="7"/>
        <v>0.22166666666666668</v>
      </c>
      <c r="Y72" s="46">
        <v>8840</v>
      </c>
      <c r="Z72" s="54">
        <v>100</v>
      </c>
      <c r="AA72" s="56">
        <v>0</v>
      </c>
      <c r="AB72" s="56">
        <f t="shared" si="8"/>
        <v>0</v>
      </c>
      <c r="AC72" s="60">
        <v>2500</v>
      </c>
      <c r="AD72" s="54">
        <v>150</v>
      </c>
      <c r="AE72" s="56">
        <v>140</v>
      </c>
      <c r="AF72" s="56">
        <f t="shared" si="9"/>
        <v>93.33333333333333</v>
      </c>
      <c r="AG72" s="56">
        <v>150</v>
      </c>
      <c r="AH72" s="54">
        <v>10</v>
      </c>
      <c r="AI72" s="56">
        <v>0</v>
      </c>
      <c r="AJ72" s="56">
        <f t="shared" si="10"/>
        <v>0</v>
      </c>
      <c r="AK72" s="56">
        <v>0</v>
      </c>
      <c r="AL72" s="59"/>
      <c r="AM72" s="56">
        <v>0</v>
      </c>
      <c r="AN72" s="56" t="e">
        <f t="shared" si="11"/>
        <v>#DIV/0!</v>
      </c>
      <c r="AO72" s="56">
        <v>0</v>
      </c>
      <c r="AP72" s="59"/>
      <c r="AQ72" s="56">
        <v>0</v>
      </c>
      <c r="AR72" s="56"/>
      <c r="AS72" s="56"/>
      <c r="AT72" s="56"/>
      <c r="AU72" s="56">
        <v>27665.7</v>
      </c>
      <c r="AV72" s="54">
        <v>2305.5</v>
      </c>
      <c r="AW72" s="56">
        <v>2305.3</v>
      </c>
      <c r="AX72" s="56"/>
      <c r="AY72" s="61"/>
      <c r="AZ72" s="56"/>
      <c r="BA72" s="56">
        <v>0</v>
      </c>
      <c r="BB72" s="56"/>
      <c r="BC72" s="56"/>
      <c r="BD72" s="56">
        <v>0</v>
      </c>
      <c r="BE72" s="56"/>
      <c r="BF72" s="56"/>
      <c r="BG72" s="35">
        <f t="shared" si="23"/>
        <v>500</v>
      </c>
      <c r="BH72" s="35">
        <f t="shared" si="23"/>
        <v>30</v>
      </c>
      <c r="BI72" s="35">
        <f t="shared" si="23"/>
        <v>0</v>
      </c>
      <c r="BJ72" s="42">
        <f t="shared" si="12"/>
        <v>0</v>
      </c>
      <c r="BK72" s="56">
        <v>500</v>
      </c>
      <c r="BL72" s="54">
        <v>30</v>
      </c>
      <c r="BM72" s="56">
        <v>0</v>
      </c>
      <c r="BN72" s="56"/>
      <c r="BO72" s="59"/>
      <c r="BP72" s="56">
        <v>0</v>
      </c>
      <c r="BQ72" s="56"/>
      <c r="BR72" s="61"/>
      <c r="BS72" s="56"/>
      <c r="BT72" s="56"/>
      <c r="BU72" s="54"/>
      <c r="BV72" s="56">
        <v>0</v>
      </c>
      <c r="BW72" s="56"/>
      <c r="BX72" s="56"/>
      <c r="BY72" s="56"/>
      <c r="BZ72" s="56"/>
      <c r="CA72" s="59"/>
      <c r="CB72" s="56"/>
      <c r="CC72" s="56"/>
      <c r="CD72" s="54"/>
      <c r="CE72" s="56">
        <v>0</v>
      </c>
      <c r="CF72" s="56"/>
      <c r="CG72" s="56"/>
      <c r="CH72" s="56"/>
      <c r="CI72" s="54"/>
      <c r="CJ72" s="56">
        <v>0</v>
      </c>
      <c r="CK72" s="56"/>
      <c r="CL72" s="56"/>
      <c r="CM72" s="56">
        <v>0</v>
      </c>
      <c r="CN72" s="56"/>
      <c r="CO72" s="56"/>
      <c r="CP72" s="56"/>
      <c r="CQ72" s="56">
        <v>0</v>
      </c>
      <c r="CR72" s="56"/>
      <c r="CS72" s="56">
        <v>0</v>
      </c>
      <c r="CT72" s="56"/>
      <c r="CU72" s="56"/>
      <c r="CV72" s="56"/>
      <c r="CW72" s="56">
        <v>0</v>
      </c>
      <c r="CX72" s="59"/>
      <c r="CY72" s="56">
        <v>0</v>
      </c>
      <c r="CZ72" s="56"/>
      <c r="DA72" s="56"/>
      <c r="DB72" s="56">
        <v>0</v>
      </c>
      <c r="DC72" s="33">
        <f t="shared" si="24"/>
        <v>40375.7</v>
      </c>
      <c r="DD72" s="33">
        <f t="shared" si="24"/>
        <v>2655.5</v>
      </c>
      <c r="DE72" s="33">
        <f t="shared" si="26"/>
        <v>2445.433</v>
      </c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>
        <v>1800</v>
      </c>
      <c r="DV72" s="59"/>
      <c r="DW72" s="56">
        <v>0</v>
      </c>
      <c r="DX72" s="56"/>
      <c r="DY72" s="56"/>
      <c r="DZ72" s="56"/>
      <c r="EA72" s="56"/>
      <c r="EB72" s="44">
        <f t="shared" si="25"/>
        <v>1800</v>
      </c>
      <c r="EC72" s="44">
        <f t="shared" si="25"/>
        <v>0</v>
      </c>
      <c r="ED72" s="44">
        <f t="shared" si="19"/>
        <v>0</v>
      </c>
      <c r="EI72" s="45"/>
      <c r="EJ72" s="45"/>
      <c r="EL72" s="45"/>
    </row>
    <row r="73" spans="1:142" s="47" customFormat="1" ht="23.25" customHeight="1">
      <c r="A73" s="29">
        <v>64</v>
      </c>
      <c r="B73" s="30" t="s">
        <v>126</v>
      </c>
      <c r="C73" s="48"/>
      <c r="D73" s="32"/>
      <c r="E73" s="33">
        <f t="shared" si="27"/>
        <v>29181</v>
      </c>
      <c r="F73" s="33">
        <f t="shared" si="27"/>
        <v>1814.9</v>
      </c>
      <c r="G73" s="33">
        <f t="shared" si="27"/>
        <v>1940.795</v>
      </c>
      <c r="H73" s="33">
        <f t="shared" si="1"/>
        <v>106.93674582621631</v>
      </c>
      <c r="I73" s="49">
        <f t="shared" si="2"/>
        <v>-8025</v>
      </c>
      <c r="J73" s="49">
        <f t="shared" si="3"/>
        <v>2603.3630000000003</v>
      </c>
      <c r="K73" s="56">
        <v>21156</v>
      </c>
      <c r="L73" s="56">
        <v>4544.158</v>
      </c>
      <c r="M73" s="35">
        <f t="shared" si="21"/>
        <v>11319.499999999998</v>
      </c>
      <c r="N73" s="35">
        <f t="shared" si="21"/>
        <v>326.5</v>
      </c>
      <c r="O73" s="35">
        <f t="shared" si="21"/>
        <v>452.495</v>
      </c>
      <c r="P73" s="35">
        <f t="shared" si="5"/>
        <v>138.5895865237366</v>
      </c>
      <c r="Q73" s="51">
        <f t="shared" si="22"/>
        <v>3350.6</v>
      </c>
      <c r="R73" s="51">
        <f t="shared" si="22"/>
        <v>210</v>
      </c>
      <c r="S73" s="51">
        <f t="shared" si="22"/>
        <v>333.358</v>
      </c>
      <c r="T73" s="52">
        <f t="shared" si="6"/>
        <v>158.74190476190478</v>
      </c>
      <c r="U73" s="53">
        <v>308.9</v>
      </c>
      <c r="V73" s="54">
        <v>10</v>
      </c>
      <c r="W73" s="56">
        <v>2.232</v>
      </c>
      <c r="X73" s="56">
        <f t="shared" si="7"/>
        <v>22.32</v>
      </c>
      <c r="Y73" s="46">
        <v>7334</v>
      </c>
      <c r="Z73" s="54">
        <v>100</v>
      </c>
      <c r="AA73" s="56">
        <v>119.137</v>
      </c>
      <c r="AB73" s="56">
        <f t="shared" si="8"/>
        <v>119.137</v>
      </c>
      <c r="AC73" s="60">
        <v>3041.7</v>
      </c>
      <c r="AD73" s="54">
        <v>200</v>
      </c>
      <c r="AE73" s="56">
        <v>331.126</v>
      </c>
      <c r="AF73" s="56">
        <f t="shared" si="9"/>
        <v>165.563</v>
      </c>
      <c r="AG73" s="56">
        <v>198</v>
      </c>
      <c r="AH73" s="54">
        <v>16.5</v>
      </c>
      <c r="AI73" s="56">
        <v>0</v>
      </c>
      <c r="AJ73" s="56">
        <f t="shared" si="10"/>
        <v>0</v>
      </c>
      <c r="AK73" s="56">
        <v>0</v>
      </c>
      <c r="AL73" s="59"/>
      <c r="AM73" s="56">
        <v>0</v>
      </c>
      <c r="AN73" s="56" t="e">
        <f t="shared" si="11"/>
        <v>#DIV/0!</v>
      </c>
      <c r="AO73" s="56">
        <v>0</v>
      </c>
      <c r="AP73" s="59"/>
      <c r="AQ73" s="56">
        <v>0</v>
      </c>
      <c r="AR73" s="56"/>
      <c r="AS73" s="56"/>
      <c r="AT73" s="56"/>
      <c r="AU73" s="56">
        <v>17861.5</v>
      </c>
      <c r="AV73" s="54">
        <v>1488.4</v>
      </c>
      <c r="AW73" s="56">
        <v>1488.3</v>
      </c>
      <c r="AX73" s="56"/>
      <c r="AY73" s="61"/>
      <c r="AZ73" s="56"/>
      <c r="BA73" s="56">
        <v>0</v>
      </c>
      <c r="BB73" s="56"/>
      <c r="BC73" s="56"/>
      <c r="BD73" s="56">
        <v>0</v>
      </c>
      <c r="BE73" s="56"/>
      <c r="BF73" s="56"/>
      <c r="BG73" s="35">
        <f t="shared" si="23"/>
        <v>36.9</v>
      </c>
      <c r="BH73" s="35">
        <f t="shared" si="23"/>
        <v>0</v>
      </c>
      <c r="BI73" s="35">
        <f t="shared" si="23"/>
        <v>0</v>
      </c>
      <c r="BJ73" s="42" t="e">
        <f t="shared" si="12"/>
        <v>#DIV/0!</v>
      </c>
      <c r="BK73" s="56">
        <v>36.9</v>
      </c>
      <c r="BL73" s="54"/>
      <c r="BM73" s="56">
        <v>0</v>
      </c>
      <c r="BN73" s="56"/>
      <c r="BO73" s="59"/>
      <c r="BP73" s="56">
        <v>0</v>
      </c>
      <c r="BQ73" s="56"/>
      <c r="BR73" s="61"/>
      <c r="BS73" s="56"/>
      <c r="BT73" s="56"/>
      <c r="BU73" s="54"/>
      <c r="BV73" s="56">
        <v>0</v>
      </c>
      <c r="BW73" s="56"/>
      <c r="BX73" s="56"/>
      <c r="BY73" s="56"/>
      <c r="BZ73" s="56"/>
      <c r="CA73" s="59"/>
      <c r="CB73" s="56"/>
      <c r="CC73" s="56">
        <v>400</v>
      </c>
      <c r="CD73" s="54"/>
      <c r="CE73" s="56">
        <v>0</v>
      </c>
      <c r="CF73" s="56"/>
      <c r="CG73" s="56"/>
      <c r="CH73" s="56"/>
      <c r="CI73" s="54"/>
      <c r="CJ73" s="56">
        <v>0</v>
      </c>
      <c r="CK73" s="56"/>
      <c r="CL73" s="56"/>
      <c r="CM73" s="56">
        <v>0</v>
      </c>
      <c r="CN73" s="56"/>
      <c r="CO73" s="56"/>
      <c r="CP73" s="56"/>
      <c r="CQ73" s="56">
        <v>0</v>
      </c>
      <c r="CR73" s="56"/>
      <c r="CS73" s="56">
        <v>0</v>
      </c>
      <c r="CT73" s="56"/>
      <c r="CU73" s="56"/>
      <c r="CV73" s="56"/>
      <c r="CW73" s="56">
        <v>0</v>
      </c>
      <c r="CX73" s="59"/>
      <c r="CY73" s="56">
        <v>0</v>
      </c>
      <c r="CZ73" s="56"/>
      <c r="DA73" s="56"/>
      <c r="DB73" s="56">
        <v>0</v>
      </c>
      <c r="DC73" s="33">
        <f t="shared" si="24"/>
        <v>29181</v>
      </c>
      <c r="DD73" s="33">
        <f t="shared" si="24"/>
        <v>1814.9</v>
      </c>
      <c r="DE73" s="33">
        <f t="shared" si="26"/>
        <v>1940.795</v>
      </c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9"/>
      <c r="DW73" s="56">
        <v>0</v>
      </c>
      <c r="DX73" s="56"/>
      <c r="DY73" s="56"/>
      <c r="DZ73" s="56"/>
      <c r="EA73" s="56"/>
      <c r="EB73" s="44">
        <f t="shared" si="25"/>
        <v>0</v>
      </c>
      <c r="EC73" s="44">
        <f t="shared" si="25"/>
        <v>0</v>
      </c>
      <c r="ED73" s="44">
        <f t="shared" si="19"/>
        <v>0</v>
      </c>
      <c r="EI73" s="45"/>
      <c r="EJ73" s="45"/>
      <c r="EL73" s="45"/>
    </row>
    <row r="74" spans="1:142" s="47" customFormat="1" ht="23.25" customHeight="1">
      <c r="A74" s="29">
        <v>65</v>
      </c>
      <c r="B74" s="30" t="s">
        <v>127</v>
      </c>
      <c r="C74" s="48"/>
      <c r="D74" s="32"/>
      <c r="E74" s="33">
        <f t="shared" si="27"/>
        <v>51195.7</v>
      </c>
      <c r="F74" s="33">
        <f t="shared" si="27"/>
        <v>2912.8999999999996</v>
      </c>
      <c r="G74" s="33">
        <f t="shared" si="27"/>
        <v>2482.9880000000003</v>
      </c>
      <c r="H74" s="33">
        <f aca="true" t="shared" si="28" ref="H74:H106">G74*100/F74</f>
        <v>85.24109993477292</v>
      </c>
      <c r="I74" s="49">
        <f aca="true" t="shared" si="29" ref="I74:I106">K74-E74</f>
        <v>-11979.399999999994</v>
      </c>
      <c r="J74" s="49">
        <f aca="true" t="shared" si="30" ref="J74:J106">L74-G74</f>
        <v>7310.047</v>
      </c>
      <c r="K74" s="56">
        <v>39216.3</v>
      </c>
      <c r="L74" s="56">
        <v>9793.035</v>
      </c>
      <c r="M74" s="35">
        <f t="shared" si="21"/>
        <v>23365</v>
      </c>
      <c r="N74" s="35">
        <f t="shared" si="21"/>
        <v>593.7</v>
      </c>
      <c r="O74" s="35">
        <f t="shared" si="21"/>
        <v>163.58800000000002</v>
      </c>
      <c r="P74" s="35">
        <f aca="true" t="shared" si="31" ref="P74:P106">O74*100/N74</f>
        <v>27.55398349334681</v>
      </c>
      <c r="Q74" s="51">
        <f t="shared" si="22"/>
        <v>2300</v>
      </c>
      <c r="R74" s="51">
        <f t="shared" si="22"/>
        <v>191.7</v>
      </c>
      <c r="S74" s="51">
        <f t="shared" si="22"/>
        <v>163.58800000000002</v>
      </c>
      <c r="T74" s="52">
        <f aca="true" t="shared" si="32" ref="T74:T106">S74*100/R74</f>
        <v>85.33541992696924</v>
      </c>
      <c r="U74" s="53">
        <v>150</v>
      </c>
      <c r="V74" s="54">
        <v>12.5</v>
      </c>
      <c r="W74" s="56">
        <v>34.288</v>
      </c>
      <c r="X74" s="56">
        <f aca="true" t="shared" si="33" ref="X74:X106">W74*100/V74</f>
        <v>274.304</v>
      </c>
      <c r="Y74" s="46">
        <v>19000</v>
      </c>
      <c r="Z74" s="54">
        <v>230</v>
      </c>
      <c r="AA74" s="56">
        <v>0</v>
      </c>
      <c r="AB74" s="56">
        <f aca="true" t="shared" si="34" ref="AB74:AB106">AA74*100/Z74</f>
        <v>0</v>
      </c>
      <c r="AC74" s="60">
        <v>2150</v>
      </c>
      <c r="AD74" s="54">
        <v>179.2</v>
      </c>
      <c r="AE74" s="56">
        <v>129.3</v>
      </c>
      <c r="AF74" s="56">
        <f aca="true" t="shared" si="35" ref="AF74:AF106">AE74*100/AD74</f>
        <v>72.15401785714288</v>
      </c>
      <c r="AG74" s="56">
        <v>300</v>
      </c>
      <c r="AH74" s="54">
        <v>25</v>
      </c>
      <c r="AI74" s="56">
        <v>0</v>
      </c>
      <c r="AJ74" s="56">
        <f aca="true" t="shared" si="36" ref="AJ74:AJ106">AI74*100/AH74</f>
        <v>0</v>
      </c>
      <c r="AK74" s="56">
        <v>0</v>
      </c>
      <c r="AL74" s="59"/>
      <c r="AM74" s="56">
        <v>0</v>
      </c>
      <c r="AN74" s="56" t="e">
        <f aca="true" t="shared" si="37" ref="AN74:AN106">AM74*100/AL74</f>
        <v>#DIV/0!</v>
      </c>
      <c r="AO74" s="56">
        <v>0</v>
      </c>
      <c r="AP74" s="59"/>
      <c r="AQ74" s="56">
        <v>0</v>
      </c>
      <c r="AR74" s="56"/>
      <c r="AS74" s="56"/>
      <c r="AT74" s="56"/>
      <c r="AU74" s="56">
        <v>27830.7</v>
      </c>
      <c r="AV74" s="54">
        <v>2319.2</v>
      </c>
      <c r="AW74" s="56">
        <v>2319.4</v>
      </c>
      <c r="AX74" s="56"/>
      <c r="AY74" s="61"/>
      <c r="AZ74" s="56"/>
      <c r="BA74" s="56">
        <v>0</v>
      </c>
      <c r="BB74" s="56"/>
      <c r="BC74" s="56"/>
      <c r="BD74" s="56">
        <v>0</v>
      </c>
      <c r="BE74" s="56"/>
      <c r="BF74" s="56"/>
      <c r="BG74" s="35">
        <f t="shared" si="23"/>
        <v>1765</v>
      </c>
      <c r="BH74" s="35">
        <f t="shared" si="23"/>
        <v>147</v>
      </c>
      <c r="BI74" s="35">
        <f t="shared" si="23"/>
        <v>0</v>
      </c>
      <c r="BJ74" s="42">
        <f aca="true" t="shared" si="38" ref="BJ74:BJ106">BI74*100/BH74</f>
        <v>0</v>
      </c>
      <c r="BK74" s="56">
        <v>1765</v>
      </c>
      <c r="BL74" s="54">
        <v>147</v>
      </c>
      <c r="BM74" s="56">
        <v>0</v>
      </c>
      <c r="BN74" s="56"/>
      <c r="BO74" s="59"/>
      <c r="BP74" s="56">
        <v>0</v>
      </c>
      <c r="BQ74" s="56"/>
      <c r="BR74" s="61"/>
      <c r="BS74" s="56"/>
      <c r="BT74" s="56"/>
      <c r="BU74" s="54"/>
      <c r="BV74" s="56">
        <v>0</v>
      </c>
      <c r="BW74" s="56"/>
      <c r="BX74" s="56"/>
      <c r="BY74" s="56"/>
      <c r="BZ74" s="56"/>
      <c r="CA74" s="59"/>
      <c r="CB74" s="56"/>
      <c r="CC74" s="56"/>
      <c r="CD74" s="54"/>
      <c r="CE74" s="56">
        <v>0</v>
      </c>
      <c r="CF74" s="56"/>
      <c r="CG74" s="56"/>
      <c r="CH74" s="56"/>
      <c r="CI74" s="54"/>
      <c r="CJ74" s="56">
        <v>0</v>
      </c>
      <c r="CK74" s="56"/>
      <c r="CL74" s="56"/>
      <c r="CM74" s="56">
        <v>0</v>
      </c>
      <c r="CN74" s="56"/>
      <c r="CO74" s="56"/>
      <c r="CP74" s="56"/>
      <c r="CQ74" s="56">
        <v>0</v>
      </c>
      <c r="CR74" s="56"/>
      <c r="CS74" s="56">
        <v>0</v>
      </c>
      <c r="CT74" s="56"/>
      <c r="CU74" s="56"/>
      <c r="CV74" s="56"/>
      <c r="CW74" s="56">
        <v>0</v>
      </c>
      <c r="CX74" s="59"/>
      <c r="CY74" s="56">
        <v>0</v>
      </c>
      <c r="CZ74" s="56"/>
      <c r="DA74" s="56"/>
      <c r="DB74" s="56">
        <v>0</v>
      </c>
      <c r="DC74" s="33">
        <f t="shared" si="24"/>
        <v>51195.7</v>
      </c>
      <c r="DD74" s="33">
        <f t="shared" si="24"/>
        <v>2912.8999999999996</v>
      </c>
      <c r="DE74" s="33">
        <f t="shared" si="26"/>
        <v>2482.9880000000003</v>
      </c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9"/>
      <c r="DW74" s="56">
        <v>0</v>
      </c>
      <c r="DX74" s="56"/>
      <c r="DY74" s="56"/>
      <c r="DZ74" s="56"/>
      <c r="EA74" s="56"/>
      <c r="EB74" s="44">
        <f t="shared" si="25"/>
        <v>0</v>
      </c>
      <c r="EC74" s="44">
        <f t="shared" si="25"/>
        <v>0</v>
      </c>
      <c r="ED74" s="44">
        <f t="shared" si="19"/>
        <v>0</v>
      </c>
      <c r="EI74" s="45"/>
      <c r="EJ74" s="45"/>
      <c r="EL74" s="45"/>
    </row>
    <row r="75" spans="1:142" s="47" customFormat="1" ht="23.25" customHeight="1">
      <c r="A75" s="29">
        <v>66</v>
      </c>
      <c r="B75" s="30" t="s">
        <v>128</v>
      </c>
      <c r="C75" s="48"/>
      <c r="D75" s="32"/>
      <c r="E75" s="33">
        <f t="shared" si="27"/>
        <v>115838.79999999999</v>
      </c>
      <c r="F75" s="33">
        <f t="shared" si="27"/>
        <v>9653.5</v>
      </c>
      <c r="G75" s="33">
        <f t="shared" si="27"/>
        <v>7214.2029999999995</v>
      </c>
      <c r="H75" s="33">
        <f t="shared" si="28"/>
        <v>74.73147563060029</v>
      </c>
      <c r="I75" s="49">
        <f t="shared" si="29"/>
        <v>-32465.999999999985</v>
      </c>
      <c r="J75" s="49">
        <f t="shared" si="30"/>
        <v>19213.535000000003</v>
      </c>
      <c r="K75" s="56">
        <v>83372.8</v>
      </c>
      <c r="L75" s="56">
        <v>26427.738</v>
      </c>
      <c r="M75" s="35">
        <f t="shared" si="21"/>
        <v>29745</v>
      </c>
      <c r="N75" s="35">
        <f t="shared" si="21"/>
        <v>2479</v>
      </c>
      <c r="O75" s="35">
        <f t="shared" si="21"/>
        <v>40.303000000000004</v>
      </c>
      <c r="P75" s="35">
        <f t="shared" si="31"/>
        <v>1.6257765227914485</v>
      </c>
      <c r="Q75" s="51">
        <f t="shared" si="22"/>
        <v>8545</v>
      </c>
      <c r="R75" s="51">
        <f t="shared" si="22"/>
        <v>712</v>
      </c>
      <c r="S75" s="51">
        <f t="shared" si="22"/>
        <v>29.503</v>
      </c>
      <c r="T75" s="52">
        <f t="shared" si="32"/>
        <v>4.143679775280899</v>
      </c>
      <c r="U75" s="53">
        <v>1060</v>
      </c>
      <c r="V75" s="54">
        <v>88</v>
      </c>
      <c r="W75" s="56">
        <v>28.469</v>
      </c>
      <c r="X75" s="56">
        <f t="shared" si="33"/>
        <v>32.351136363636364</v>
      </c>
      <c r="Y75" s="46">
        <v>19620</v>
      </c>
      <c r="Z75" s="54">
        <v>1635</v>
      </c>
      <c r="AA75" s="56">
        <v>10.8</v>
      </c>
      <c r="AB75" s="56">
        <f t="shared" si="34"/>
        <v>0.6605504587155964</v>
      </c>
      <c r="AC75" s="60">
        <v>7485</v>
      </c>
      <c r="AD75" s="54">
        <v>624</v>
      </c>
      <c r="AE75" s="56">
        <v>1.034</v>
      </c>
      <c r="AF75" s="56">
        <f t="shared" si="35"/>
        <v>0.16570512820512823</v>
      </c>
      <c r="AG75" s="56">
        <v>620</v>
      </c>
      <c r="AH75" s="54">
        <v>52</v>
      </c>
      <c r="AI75" s="56">
        <v>0</v>
      </c>
      <c r="AJ75" s="56">
        <f t="shared" si="36"/>
        <v>0</v>
      </c>
      <c r="AK75" s="56">
        <v>0</v>
      </c>
      <c r="AL75" s="59"/>
      <c r="AM75" s="56">
        <v>0</v>
      </c>
      <c r="AN75" s="56" t="e">
        <f t="shared" si="37"/>
        <v>#DIV/0!</v>
      </c>
      <c r="AO75" s="56">
        <v>0</v>
      </c>
      <c r="AP75" s="59"/>
      <c r="AQ75" s="56">
        <v>0</v>
      </c>
      <c r="AR75" s="56"/>
      <c r="AS75" s="56"/>
      <c r="AT75" s="56"/>
      <c r="AU75" s="56">
        <v>86093.8</v>
      </c>
      <c r="AV75" s="54">
        <v>7174.5</v>
      </c>
      <c r="AW75" s="56">
        <v>7173.9</v>
      </c>
      <c r="AX75" s="56"/>
      <c r="AY75" s="61"/>
      <c r="AZ75" s="56"/>
      <c r="BA75" s="56">
        <v>0</v>
      </c>
      <c r="BB75" s="56"/>
      <c r="BC75" s="56"/>
      <c r="BD75" s="56">
        <v>0</v>
      </c>
      <c r="BE75" s="56"/>
      <c r="BF75" s="56"/>
      <c r="BG75" s="35">
        <f t="shared" si="23"/>
        <v>960</v>
      </c>
      <c r="BH75" s="35">
        <f t="shared" si="23"/>
        <v>80</v>
      </c>
      <c r="BI75" s="35">
        <f t="shared" si="23"/>
        <v>0</v>
      </c>
      <c r="BJ75" s="42">
        <f t="shared" si="38"/>
        <v>0</v>
      </c>
      <c r="BK75" s="56">
        <v>960</v>
      </c>
      <c r="BL75" s="54">
        <v>80</v>
      </c>
      <c r="BM75" s="56">
        <v>0</v>
      </c>
      <c r="BN75" s="56"/>
      <c r="BO75" s="59"/>
      <c r="BP75" s="56">
        <v>0</v>
      </c>
      <c r="BQ75" s="56"/>
      <c r="BR75" s="61"/>
      <c r="BS75" s="56"/>
      <c r="BT75" s="56"/>
      <c r="BU75" s="54"/>
      <c r="BV75" s="56">
        <v>0</v>
      </c>
      <c r="BW75" s="56"/>
      <c r="BX75" s="56"/>
      <c r="BY75" s="56"/>
      <c r="BZ75" s="56"/>
      <c r="CA75" s="59"/>
      <c r="CB75" s="56"/>
      <c r="CC75" s="56"/>
      <c r="CD75" s="54"/>
      <c r="CE75" s="56">
        <v>0</v>
      </c>
      <c r="CF75" s="56"/>
      <c r="CG75" s="56"/>
      <c r="CH75" s="56"/>
      <c r="CI75" s="54"/>
      <c r="CJ75" s="56">
        <v>0</v>
      </c>
      <c r="CK75" s="56"/>
      <c r="CL75" s="56"/>
      <c r="CM75" s="56">
        <v>0</v>
      </c>
      <c r="CN75" s="56"/>
      <c r="CO75" s="56"/>
      <c r="CP75" s="56"/>
      <c r="CQ75" s="56">
        <v>0</v>
      </c>
      <c r="CR75" s="56"/>
      <c r="CS75" s="56">
        <v>0</v>
      </c>
      <c r="CT75" s="56"/>
      <c r="CU75" s="56"/>
      <c r="CV75" s="56"/>
      <c r="CW75" s="56">
        <v>0</v>
      </c>
      <c r="CX75" s="59"/>
      <c r="CY75" s="56">
        <v>0</v>
      </c>
      <c r="CZ75" s="56"/>
      <c r="DA75" s="56"/>
      <c r="DB75" s="56">
        <v>0</v>
      </c>
      <c r="DC75" s="33">
        <f t="shared" si="24"/>
        <v>115838.8</v>
      </c>
      <c r="DD75" s="33">
        <f t="shared" si="24"/>
        <v>9653.5</v>
      </c>
      <c r="DE75" s="33">
        <f t="shared" si="26"/>
        <v>7214.2029999999995</v>
      </c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>
        <v>16500</v>
      </c>
      <c r="DV75" s="59">
        <v>2000</v>
      </c>
      <c r="DW75" s="56">
        <v>0</v>
      </c>
      <c r="DX75" s="56"/>
      <c r="DY75" s="56"/>
      <c r="DZ75" s="56"/>
      <c r="EA75" s="56"/>
      <c r="EB75" s="44">
        <f t="shared" si="25"/>
        <v>16500</v>
      </c>
      <c r="EC75" s="44">
        <f t="shared" si="25"/>
        <v>2000</v>
      </c>
      <c r="ED75" s="44">
        <f aca="true" t="shared" si="39" ref="ED75:ED106">DH75+DK75+DN75+DQ75+DT75+DW75+EA75+DZ75</f>
        <v>0</v>
      </c>
      <c r="EI75" s="45"/>
      <c r="EJ75" s="45"/>
      <c r="EL75" s="45"/>
    </row>
    <row r="76" spans="1:142" s="47" customFormat="1" ht="31.5" customHeight="1">
      <c r="A76" s="29">
        <v>67</v>
      </c>
      <c r="B76" s="30" t="s">
        <v>129</v>
      </c>
      <c r="C76" s="48"/>
      <c r="D76" s="32"/>
      <c r="E76" s="33">
        <f t="shared" si="27"/>
        <v>32709</v>
      </c>
      <c r="F76" s="33">
        <f t="shared" si="27"/>
        <v>2620.8</v>
      </c>
      <c r="G76" s="33">
        <f t="shared" si="27"/>
        <v>1996.8890000000001</v>
      </c>
      <c r="H76" s="33">
        <f t="shared" si="28"/>
        <v>76.1938721001221</v>
      </c>
      <c r="I76" s="49">
        <f t="shared" si="29"/>
        <v>-9069</v>
      </c>
      <c r="J76" s="49">
        <f t="shared" si="30"/>
        <v>5725.499</v>
      </c>
      <c r="K76" s="56">
        <v>23640</v>
      </c>
      <c r="L76" s="56">
        <v>7722.388</v>
      </c>
      <c r="M76" s="35">
        <f t="shared" si="21"/>
        <v>10655.2</v>
      </c>
      <c r="N76" s="35">
        <f t="shared" si="21"/>
        <v>783</v>
      </c>
      <c r="O76" s="35">
        <f t="shared" si="21"/>
        <v>159.189</v>
      </c>
      <c r="P76" s="35">
        <f t="shared" si="31"/>
        <v>20.33065134099617</v>
      </c>
      <c r="Q76" s="51">
        <f t="shared" si="22"/>
        <v>2651.2</v>
      </c>
      <c r="R76" s="51">
        <f t="shared" si="22"/>
        <v>220</v>
      </c>
      <c r="S76" s="51">
        <f t="shared" si="22"/>
        <v>139.189</v>
      </c>
      <c r="T76" s="52">
        <f t="shared" si="32"/>
        <v>63.26772727272727</v>
      </c>
      <c r="U76" s="53">
        <v>10.7</v>
      </c>
      <c r="V76" s="54"/>
      <c r="W76" s="56">
        <v>0.189</v>
      </c>
      <c r="X76" s="56" t="e">
        <f t="shared" si="33"/>
        <v>#DIV/0!</v>
      </c>
      <c r="Y76" s="46">
        <v>7240</v>
      </c>
      <c r="Z76" s="54">
        <v>500</v>
      </c>
      <c r="AA76" s="56">
        <v>0</v>
      </c>
      <c r="AB76" s="56">
        <f t="shared" si="34"/>
        <v>0</v>
      </c>
      <c r="AC76" s="60">
        <v>2640.5</v>
      </c>
      <c r="AD76" s="54">
        <v>220</v>
      </c>
      <c r="AE76" s="56">
        <v>139</v>
      </c>
      <c r="AF76" s="56">
        <f t="shared" si="35"/>
        <v>63.18181818181818</v>
      </c>
      <c r="AG76" s="56">
        <v>75</v>
      </c>
      <c r="AH76" s="54">
        <v>6</v>
      </c>
      <c r="AI76" s="56">
        <v>0</v>
      </c>
      <c r="AJ76" s="56">
        <f t="shared" si="36"/>
        <v>0</v>
      </c>
      <c r="AK76" s="56">
        <v>0</v>
      </c>
      <c r="AL76" s="59"/>
      <c r="AM76" s="56">
        <v>0</v>
      </c>
      <c r="AN76" s="56" t="e">
        <f t="shared" si="37"/>
        <v>#DIV/0!</v>
      </c>
      <c r="AO76" s="56">
        <v>0</v>
      </c>
      <c r="AP76" s="59"/>
      <c r="AQ76" s="56">
        <v>0</v>
      </c>
      <c r="AR76" s="56"/>
      <c r="AS76" s="56"/>
      <c r="AT76" s="56"/>
      <c r="AU76" s="56">
        <v>22053.8</v>
      </c>
      <c r="AV76" s="54">
        <v>1837.8</v>
      </c>
      <c r="AW76" s="56">
        <v>1837.7</v>
      </c>
      <c r="AX76" s="56"/>
      <c r="AY76" s="61"/>
      <c r="AZ76" s="56"/>
      <c r="BA76" s="56">
        <v>0</v>
      </c>
      <c r="BB76" s="56"/>
      <c r="BC76" s="56"/>
      <c r="BD76" s="56">
        <v>0</v>
      </c>
      <c r="BE76" s="56"/>
      <c r="BF76" s="56"/>
      <c r="BG76" s="35">
        <f t="shared" si="23"/>
        <v>689</v>
      </c>
      <c r="BH76" s="35">
        <f t="shared" si="23"/>
        <v>57</v>
      </c>
      <c r="BI76" s="35">
        <f t="shared" si="23"/>
        <v>0</v>
      </c>
      <c r="BJ76" s="42">
        <f t="shared" si="38"/>
        <v>0</v>
      </c>
      <c r="BK76" s="56">
        <v>689</v>
      </c>
      <c r="BL76" s="54">
        <v>57</v>
      </c>
      <c r="BM76" s="56">
        <v>0</v>
      </c>
      <c r="BN76" s="56"/>
      <c r="BO76" s="59"/>
      <c r="BP76" s="56">
        <v>0</v>
      </c>
      <c r="BQ76" s="56"/>
      <c r="BR76" s="61"/>
      <c r="BS76" s="56"/>
      <c r="BT76" s="56"/>
      <c r="BU76" s="54"/>
      <c r="BV76" s="56">
        <v>0</v>
      </c>
      <c r="BW76" s="56"/>
      <c r="BX76" s="56"/>
      <c r="BY76" s="56"/>
      <c r="BZ76" s="56"/>
      <c r="CA76" s="59"/>
      <c r="CB76" s="56"/>
      <c r="CC76" s="56"/>
      <c r="CD76" s="54"/>
      <c r="CE76" s="56">
        <v>0</v>
      </c>
      <c r="CF76" s="56"/>
      <c r="CG76" s="56"/>
      <c r="CH76" s="56"/>
      <c r="CI76" s="54"/>
      <c r="CJ76" s="56">
        <v>20</v>
      </c>
      <c r="CK76" s="56"/>
      <c r="CL76" s="56"/>
      <c r="CM76" s="56">
        <v>0</v>
      </c>
      <c r="CN76" s="56"/>
      <c r="CO76" s="56"/>
      <c r="CP76" s="56"/>
      <c r="CQ76" s="56">
        <v>0</v>
      </c>
      <c r="CR76" s="56"/>
      <c r="CS76" s="56">
        <v>0</v>
      </c>
      <c r="CT76" s="56"/>
      <c r="CU76" s="56"/>
      <c r="CV76" s="56"/>
      <c r="CW76" s="56">
        <v>0</v>
      </c>
      <c r="CX76" s="59"/>
      <c r="CY76" s="56">
        <v>0</v>
      </c>
      <c r="CZ76" s="56"/>
      <c r="DA76" s="56"/>
      <c r="DB76" s="56">
        <v>0</v>
      </c>
      <c r="DC76" s="33">
        <f t="shared" si="24"/>
        <v>32709</v>
      </c>
      <c r="DD76" s="33">
        <f t="shared" si="24"/>
        <v>2620.8</v>
      </c>
      <c r="DE76" s="33">
        <f t="shared" si="26"/>
        <v>1996.8890000000001</v>
      </c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9"/>
      <c r="DW76" s="56">
        <v>0</v>
      </c>
      <c r="DX76" s="56"/>
      <c r="DY76" s="56"/>
      <c r="DZ76" s="56"/>
      <c r="EA76" s="56"/>
      <c r="EB76" s="44">
        <f t="shared" si="25"/>
        <v>0</v>
      </c>
      <c r="EC76" s="44">
        <f t="shared" si="25"/>
        <v>0</v>
      </c>
      <c r="ED76" s="44">
        <f t="shared" si="39"/>
        <v>0</v>
      </c>
      <c r="EI76" s="45"/>
      <c r="EJ76" s="45"/>
      <c r="EL76" s="45"/>
    </row>
    <row r="77" spans="1:142" s="47" customFormat="1" ht="23.25" customHeight="1">
      <c r="A77" s="29">
        <v>68</v>
      </c>
      <c r="B77" s="30" t="s">
        <v>130</v>
      </c>
      <c r="C77" s="48"/>
      <c r="D77" s="32"/>
      <c r="E77" s="33">
        <f t="shared" si="27"/>
        <v>38883.4</v>
      </c>
      <c r="F77" s="33">
        <f t="shared" si="27"/>
        <v>2120.7</v>
      </c>
      <c r="G77" s="33">
        <f t="shared" si="27"/>
        <v>1967.466</v>
      </c>
      <c r="H77" s="33">
        <f t="shared" si="28"/>
        <v>92.77436695430754</v>
      </c>
      <c r="I77" s="49">
        <f t="shared" si="29"/>
        <v>-8797.400000000001</v>
      </c>
      <c r="J77" s="49">
        <f t="shared" si="30"/>
        <v>5465.749</v>
      </c>
      <c r="K77" s="56">
        <v>30086</v>
      </c>
      <c r="L77" s="56">
        <v>7433.215</v>
      </c>
      <c r="M77" s="35">
        <f t="shared" si="21"/>
        <v>15307</v>
      </c>
      <c r="N77" s="35">
        <f t="shared" si="21"/>
        <v>156</v>
      </c>
      <c r="O77" s="35">
        <f t="shared" si="21"/>
        <v>2.666</v>
      </c>
      <c r="P77" s="35">
        <f t="shared" si="31"/>
        <v>1.7089743589743587</v>
      </c>
      <c r="Q77" s="51">
        <f t="shared" si="22"/>
        <v>6314</v>
      </c>
      <c r="R77" s="51">
        <f t="shared" si="22"/>
        <v>120</v>
      </c>
      <c r="S77" s="51">
        <f t="shared" si="22"/>
        <v>1.043</v>
      </c>
      <c r="T77" s="52">
        <f t="shared" si="32"/>
        <v>0.8691666666666666</v>
      </c>
      <c r="U77" s="53">
        <v>3820</v>
      </c>
      <c r="V77" s="54">
        <v>20</v>
      </c>
      <c r="W77" s="56">
        <v>1.043</v>
      </c>
      <c r="X77" s="56">
        <f t="shared" si="33"/>
        <v>5.215</v>
      </c>
      <c r="Y77" s="46">
        <v>8500</v>
      </c>
      <c r="Z77" s="54">
        <v>20</v>
      </c>
      <c r="AA77" s="56">
        <v>1.623</v>
      </c>
      <c r="AB77" s="56">
        <f t="shared" si="34"/>
        <v>8.115</v>
      </c>
      <c r="AC77" s="60">
        <v>2494</v>
      </c>
      <c r="AD77" s="54">
        <v>100</v>
      </c>
      <c r="AE77" s="56">
        <v>0</v>
      </c>
      <c r="AF77" s="56">
        <f t="shared" si="35"/>
        <v>0</v>
      </c>
      <c r="AG77" s="56">
        <v>248</v>
      </c>
      <c r="AH77" s="54">
        <v>10</v>
      </c>
      <c r="AI77" s="56">
        <v>0</v>
      </c>
      <c r="AJ77" s="56">
        <f t="shared" si="36"/>
        <v>0</v>
      </c>
      <c r="AK77" s="56">
        <v>0</v>
      </c>
      <c r="AL77" s="59"/>
      <c r="AM77" s="56">
        <v>0</v>
      </c>
      <c r="AN77" s="56" t="e">
        <f t="shared" si="37"/>
        <v>#DIV/0!</v>
      </c>
      <c r="AO77" s="56">
        <v>0</v>
      </c>
      <c r="AP77" s="59"/>
      <c r="AQ77" s="56">
        <v>0</v>
      </c>
      <c r="AR77" s="56"/>
      <c r="AS77" s="56"/>
      <c r="AT77" s="56"/>
      <c r="AU77" s="56">
        <v>23576.4</v>
      </c>
      <c r="AV77" s="54">
        <v>1964.7</v>
      </c>
      <c r="AW77" s="56">
        <v>1964.8</v>
      </c>
      <c r="AX77" s="56"/>
      <c r="AY77" s="61"/>
      <c r="AZ77" s="56"/>
      <c r="BA77" s="56">
        <v>0</v>
      </c>
      <c r="BB77" s="56"/>
      <c r="BC77" s="56"/>
      <c r="BD77" s="56">
        <v>0</v>
      </c>
      <c r="BE77" s="56"/>
      <c r="BF77" s="56"/>
      <c r="BG77" s="35">
        <f t="shared" si="23"/>
        <v>240</v>
      </c>
      <c r="BH77" s="35">
        <f t="shared" si="23"/>
        <v>5</v>
      </c>
      <c r="BI77" s="35">
        <f t="shared" si="23"/>
        <v>0</v>
      </c>
      <c r="BJ77" s="42">
        <f t="shared" si="38"/>
        <v>0</v>
      </c>
      <c r="BK77" s="56">
        <v>240</v>
      </c>
      <c r="BL77" s="54">
        <v>5</v>
      </c>
      <c r="BM77" s="56">
        <v>0</v>
      </c>
      <c r="BN77" s="56"/>
      <c r="BO77" s="59"/>
      <c r="BP77" s="56">
        <v>0</v>
      </c>
      <c r="BQ77" s="56"/>
      <c r="BR77" s="61"/>
      <c r="BS77" s="56"/>
      <c r="BT77" s="56"/>
      <c r="BU77" s="54"/>
      <c r="BV77" s="56">
        <v>0</v>
      </c>
      <c r="BW77" s="56"/>
      <c r="BX77" s="56"/>
      <c r="BY77" s="56"/>
      <c r="BZ77" s="56"/>
      <c r="CA77" s="59"/>
      <c r="CB77" s="56"/>
      <c r="CC77" s="56"/>
      <c r="CD77" s="54"/>
      <c r="CE77" s="56">
        <v>0</v>
      </c>
      <c r="CF77" s="56"/>
      <c r="CG77" s="56"/>
      <c r="CH77" s="56"/>
      <c r="CI77" s="54"/>
      <c r="CJ77" s="56">
        <v>0</v>
      </c>
      <c r="CK77" s="56"/>
      <c r="CL77" s="56"/>
      <c r="CM77" s="56">
        <v>0</v>
      </c>
      <c r="CN77" s="56"/>
      <c r="CO77" s="56">
        <v>1</v>
      </c>
      <c r="CP77" s="56"/>
      <c r="CQ77" s="56">
        <v>5</v>
      </c>
      <c r="CR77" s="56"/>
      <c r="CS77" s="56">
        <v>0</v>
      </c>
      <c r="CT77" s="56"/>
      <c r="CU77" s="56"/>
      <c r="CV77" s="56"/>
      <c r="CW77" s="56">
        <v>0</v>
      </c>
      <c r="CX77" s="59"/>
      <c r="CY77" s="56">
        <v>0</v>
      </c>
      <c r="CZ77" s="56"/>
      <c r="DA77" s="56"/>
      <c r="DB77" s="56">
        <v>0</v>
      </c>
      <c r="DC77" s="33">
        <f t="shared" si="24"/>
        <v>38883.4</v>
      </c>
      <c r="DD77" s="33">
        <f t="shared" si="24"/>
        <v>2120.7</v>
      </c>
      <c r="DE77" s="33">
        <f t="shared" si="26"/>
        <v>1967.466</v>
      </c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9"/>
      <c r="DW77" s="56">
        <v>0</v>
      </c>
      <c r="DX77" s="56"/>
      <c r="DY77" s="56"/>
      <c r="DZ77" s="56"/>
      <c r="EA77" s="56"/>
      <c r="EB77" s="44">
        <f t="shared" si="25"/>
        <v>0</v>
      </c>
      <c r="EC77" s="44">
        <f t="shared" si="25"/>
        <v>0</v>
      </c>
      <c r="ED77" s="44">
        <f t="shared" si="39"/>
        <v>0</v>
      </c>
      <c r="EI77" s="45"/>
      <c r="EJ77" s="45"/>
      <c r="EL77" s="45"/>
    </row>
    <row r="78" spans="1:142" s="47" customFormat="1" ht="23.25" customHeight="1">
      <c r="A78" s="29">
        <v>69</v>
      </c>
      <c r="B78" s="30" t="s">
        <v>131</v>
      </c>
      <c r="C78" s="48"/>
      <c r="D78" s="32"/>
      <c r="E78" s="33">
        <f t="shared" si="27"/>
        <v>32000</v>
      </c>
      <c r="F78" s="33">
        <f t="shared" si="27"/>
        <v>2666.6</v>
      </c>
      <c r="G78" s="33">
        <f t="shared" si="27"/>
        <v>1785.9299999999998</v>
      </c>
      <c r="H78" s="33">
        <f t="shared" si="28"/>
        <v>66.97404935123377</v>
      </c>
      <c r="I78" s="49">
        <f t="shared" si="29"/>
        <v>-6752.4000000000015</v>
      </c>
      <c r="J78" s="49">
        <f t="shared" si="30"/>
        <v>4810.938</v>
      </c>
      <c r="K78" s="56">
        <v>25247.6</v>
      </c>
      <c r="L78" s="56">
        <v>6596.868</v>
      </c>
      <c r="M78" s="35">
        <f t="shared" si="21"/>
        <v>10673.5</v>
      </c>
      <c r="N78" s="35">
        <f t="shared" si="21"/>
        <v>889.4</v>
      </c>
      <c r="O78" s="35">
        <f t="shared" si="21"/>
        <v>8.83</v>
      </c>
      <c r="P78" s="35">
        <f t="shared" si="31"/>
        <v>0.992804137620868</v>
      </c>
      <c r="Q78" s="51">
        <f t="shared" si="22"/>
        <v>2187</v>
      </c>
      <c r="R78" s="51">
        <f t="shared" si="22"/>
        <v>182.2</v>
      </c>
      <c r="S78" s="51">
        <f t="shared" si="22"/>
        <v>4.3154</v>
      </c>
      <c r="T78" s="52">
        <f t="shared" si="32"/>
        <v>2.3684961580680572</v>
      </c>
      <c r="U78" s="53">
        <v>87</v>
      </c>
      <c r="V78" s="54">
        <v>7.2</v>
      </c>
      <c r="W78" s="56">
        <v>4.3154</v>
      </c>
      <c r="X78" s="56">
        <f t="shared" si="33"/>
        <v>59.93611111111111</v>
      </c>
      <c r="Y78" s="46">
        <v>5000</v>
      </c>
      <c r="Z78" s="54">
        <v>416.7</v>
      </c>
      <c r="AA78" s="56">
        <v>4.5146</v>
      </c>
      <c r="AB78" s="56">
        <f t="shared" si="34"/>
        <v>1.083417326613871</v>
      </c>
      <c r="AC78" s="60">
        <v>2100</v>
      </c>
      <c r="AD78" s="54">
        <v>175</v>
      </c>
      <c r="AE78" s="56">
        <v>0</v>
      </c>
      <c r="AF78" s="56">
        <f t="shared" si="35"/>
        <v>0</v>
      </c>
      <c r="AG78" s="56">
        <v>96</v>
      </c>
      <c r="AH78" s="54">
        <v>8</v>
      </c>
      <c r="AI78" s="56">
        <v>0</v>
      </c>
      <c r="AJ78" s="56">
        <f t="shared" si="36"/>
        <v>0</v>
      </c>
      <c r="AK78" s="56">
        <v>0</v>
      </c>
      <c r="AL78" s="59"/>
      <c r="AM78" s="56">
        <v>0</v>
      </c>
      <c r="AN78" s="56" t="e">
        <f t="shared" si="37"/>
        <v>#DIV/0!</v>
      </c>
      <c r="AO78" s="56">
        <v>0</v>
      </c>
      <c r="AP78" s="59"/>
      <c r="AQ78" s="56">
        <v>0</v>
      </c>
      <c r="AR78" s="56"/>
      <c r="AS78" s="56"/>
      <c r="AT78" s="56"/>
      <c r="AU78" s="56">
        <v>21326.5</v>
      </c>
      <c r="AV78" s="54">
        <v>1777.2</v>
      </c>
      <c r="AW78" s="56">
        <v>1777.1</v>
      </c>
      <c r="AX78" s="56"/>
      <c r="AY78" s="61"/>
      <c r="AZ78" s="56"/>
      <c r="BA78" s="56">
        <v>0</v>
      </c>
      <c r="BB78" s="56"/>
      <c r="BC78" s="56"/>
      <c r="BD78" s="56">
        <v>0</v>
      </c>
      <c r="BE78" s="56"/>
      <c r="BF78" s="56"/>
      <c r="BG78" s="35">
        <f t="shared" si="23"/>
        <v>1500</v>
      </c>
      <c r="BH78" s="35">
        <f t="shared" si="23"/>
        <v>125</v>
      </c>
      <c r="BI78" s="35">
        <f t="shared" si="23"/>
        <v>0</v>
      </c>
      <c r="BJ78" s="42">
        <f t="shared" si="38"/>
        <v>0</v>
      </c>
      <c r="BK78" s="56">
        <v>1500</v>
      </c>
      <c r="BL78" s="54">
        <v>125</v>
      </c>
      <c r="BM78" s="56">
        <v>0</v>
      </c>
      <c r="BN78" s="56"/>
      <c r="BO78" s="59"/>
      <c r="BP78" s="56">
        <v>0</v>
      </c>
      <c r="BQ78" s="56"/>
      <c r="BR78" s="61"/>
      <c r="BS78" s="56"/>
      <c r="BT78" s="56"/>
      <c r="BU78" s="54"/>
      <c r="BV78" s="56">
        <v>0</v>
      </c>
      <c r="BW78" s="56"/>
      <c r="BX78" s="56"/>
      <c r="BY78" s="56"/>
      <c r="BZ78" s="56"/>
      <c r="CA78" s="59"/>
      <c r="CB78" s="56"/>
      <c r="CC78" s="56"/>
      <c r="CD78" s="54"/>
      <c r="CE78" s="56">
        <v>0</v>
      </c>
      <c r="CF78" s="56"/>
      <c r="CG78" s="56"/>
      <c r="CH78" s="56">
        <v>1500</v>
      </c>
      <c r="CI78" s="54">
        <v>125</v>
      </c>
      <c r="CJ78" s="56">
        <v>0</v>
      </c>
      <c r="CK78" s="56"/>
      <c r="CL78" s="56"/>
      <c r="CM78" s="56">
        <v>0</v>
      </c>
      <c r="CN78" s="56"/>
      <c r="CO78" s="56"/>
      <c r="CP78" s="56"/>
      <c r="CQ78" s="56">
        <v>0</v>
      </c>
      <c r="CR78" s="56"/>
      <c r="CS78" s="56">
        <v>0</v>
      </c>
      <c r="CT78" s="56"/>
      <c r="CU78" s="56"/>
      <c r="CV78" s="56"/>
      <c r="CW78" s="56">
        <v>390.5</v>
      </c>
      <c r="CX78" s="59">
        <v>32.5</v>
      </c>
      <c r="CY78" s="56">
        <v>0</v>
      </c>
      <c r="CZ78" s="56"/>
      <c r="DA78" s="56"/>
      <c r="DB78" s="56">
        <v>0</v>
      </c>
      <c r="DC78" s="33">
        <f t="shared" si="24"/>
        <v>32000</v>
      </c>
      <c r="DD78" s="33">
        <f t="shared" si="24"/>
        <v>2666.6</v>
      </c>
      <c r="DE78" s="33">
        <f t="shared" si="26"/>
        <v>1785.9299999999998</v>
      </c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9"/>
      <c r="DW78" s="56">
        <v>0</v>
      </c>
      <c r="DX78" s="56"/>
      <c r="DY78" s="56"/>
      <c r="DZ78" s="56"/>
      <c r="EA78" s="56"/>
      <c r="EB78" s="44">
        <f t="shared" si="25"/>
        <v>0</v>
      </c>
      <c r="EC78" s="44">
        <f t="shared" si="25"/>
        <v>0</v>
      </c>
      <c r="ED78" s="44">
        <f t="shared" si="39"/>
        <v>0</v>
      </c>
      <c r="EI78" s="45"/>
      <c r="EJ78" s="45"/>
      <c r="EL78" s="45"/>
    </row>
    <row r="79" spans="1:142" s="47" customFormat="1" ht="23.25" customHeight="1">
      <c r="A79" s="29">
        <v>70</v>
      </c>
      <c r="B79" s="30" t="s">
        <v>132</v>
      </c>
      <c r="C79" s="48"/>
      <c r="D79" s="32"/>
      <c r="E79" s="33">
        <f aca="true" t="shared" si="40" ref="E79:G106">DC79+EB79-DU79</f>
        <v>126000</v>
      </c>
      <c r="F79" s="33">
        <f t="shared" si="40"/>
        <v>10500.2</v>
      </c>
      <c r="G79" s="33">
        <f t="shared" si="40"/>
        <v>9051.282</v>
      </c>
      <c r="H79" s="33">
        <f t="shared" si="28"/>
        <v>86.20104378964209</v>
      </c>
      <c r="I79" s="49">
        <f t="shared" si="29"/>
        <v>-31639.199999999997</v>
      </c>
      <c r="J79" s="49">
        <f t="shared" si="30"/>
        <v>20714.442</v>
      </c>
      <c r="K79" s="56">
        <v>94360.8</v>
      </c>
      <c r="L79" s="56">
        <v>29765.724</v>
      </c>
      <c r="M79" s="35">
        <f t="shared" si="21"/>
        <v>34016.6</v>
      </c>
      <c r="N79" s="35">
        <f t="shared" si="21"/>
        <v>2834.8999999999996</v>
      </c>
      <c r="O79" s="35">
        <f t="shared" si="21"/>
        <v>1386.582</v>
      </c>
      <c r="P79" s="35">
        <f t="shared" si="31"/>
        <v>48.91114325020284</v>
      </c>
      <c r="Q79" s="51">
        <f t="shared" si="22"/>
        <v>10775.1</v>
      </c>
      <c r="R79" s="51">
        <f t="shared" si="22"/>
        <v>898</v>
      </c>
      <c r="S79" s="51">
        <f t="shared" si="22"/>
        <v>1332.844</v>
      </c>
      <c r="T79" s="52">
        <f t="shared" si="32"/>
        <v>148.42360801781737</v>
      </c>
      <c r="U79" s="53">
        <v>1367.7</v>
      </c>
      <c r="V79" s="54">
        <v>114</v>
      </c>
      <c r="W79" s="56">
        <v>50.944</v>
      </c>
      <c r="X79" s="56">
        <f t="shared" si="33"/>
        <v>44.68771929824562</v>
      </c>
      <c r="Y79" s="46">
        <v>21221.5</v>
      </c>
      <c r="Z79" s="54">
        <v>1768.5</v>
      </c>
      <c r="AA79" s="56">
        <v>3.838</v>
      </c>
      <c r="AB79" s="56">
        <f t="shared" si="34"/>
        <v>0.21702007350862312</v>
      </c>
      <c r="AC79" s="60">
        <v>9407.4</v>
      </c>
      <c r="AD79" s="54">
        <v>784</v>
      </c>
      <c r="AE79" s="56">
        <v>1281.9</v>
      </c>
      <c r="AF79" s="56">
        <f t="shared" si="35"/>
        <v>163.50765306122452</v>
      </c>
      <c r="AG79" s="56">
        <v>420</v>
      </c>
      <c r="AH79" s="54">
        <v>35</v>
      </c>
      <c r="AI79" s="56">
        <v>0</v>
      </c>
      <c r="AJ79" s="56">
        <f t="shared" si="36"/>
        <v>0</v>
      </c>
      <c r="AK79" s="56">
        <v>0</v>
      </c>
      <c r="AL79" s="59"/>
      <c r="AM79" s="56">
        <v>0</v>
      </c>
      <c r="AN79" s="56" t="e">
        <f t="shared" si="37"/>
        <v>#DIV/0!</v>
      </c>
      <c r="AO79" s="56">
        <v>0</v>
      </c>
      <c r="AP79" s="59"/>
      <c r="AQ79" s="56">
        <v>0</v>
      </c>
      <c r="AR79" s="56"/>
      <c r="AS79" s="56"/>
      <c r="AT79" s="56"/>
      <c r="AU79" s="56">
        <v>91983.4</v>
      </c>
      <c r="AV79" s="54">
        <v>7665.3</v>
      </c>
      <c r="AW79" s="56">
        <v>7664.7</v>
      </c>
      <c r="AX79" s="56"/>
      <c r="AY79" s="61"/>
      <c r="AZ79" s="56"/>
      <c r="BA79" s="56">
        <v>0</v>
      </c>
      <c r="BB79" s="56"/>
      <c r="BC79" s="56"/>
      <c r="BD79" s="56">
        <v>0</v>
      </c>
      <c r="BE79" s="56"/>
      <c r="BF79" s="56"/>
      <c r="BG79" s="35">
        <f t="shared" si="23"/>
        <v>1550</v>
      </c>
      <c r="BH79" s="35">
        <f t="shared" si="23"/>
        <v>129.2</v>
      </c>
      <c r="BI79" s="35">
        <f t="shared" si="23"/>
        <v>49.9</v>
      </c>
      <c r="BJ79" s="42">
        <f t="shared" si="38"/>
        <v>38.62229102167183</v>
      </c>
      <c r="BK79" s="56">
        <v>1550</v>
      </c>
      <c r="BL79" s="54">
        <v>129.2</v>
      </c>
      <c r="BM79" s="56">
        <v>49.9</v>
      </c>
      <c r="BN79" s="56"/>
      <c r="BO79" s="59"/>
      <c r="BP79" s="56">
        <v>0</v>
      </c>
      <c r="BQ79" s="56"/>
      <c r="BR79" s="61"/>
      <c r="BS79" s="56"/>
      <c r="BT79" s="56"/>
      <c r="BU79" s="54"/>
      <c r="BV79" s="56">
        <v>0</v>
      </c>
      <c r="BW79" s="56"/>
      <c r="BX79" s="56"/>
      <c r="BY79" s="56"/>
      <c r="BZ79" s="56"/>
      <c r="CA79" s="59"/>
      <c r="CB79" s="56"/>
      <c r="CC79" s="56"/>
      <c r="CD79" s="54"/>
      <c r="CE79" s="56">
        <v>0</v>
      </c>
      <c r="CF79" s="56"/>
      <c r="CG79" s="56"/>
      <c r="CH79" s="56"/>
      <c r="CI79" s="54"/>
      <c r="CJ79" s="56">
        <v>0</v>
      </c>
      <c r="CK79" s="56"/>
      <c r="CL79" s="56"/>
      <c r="CM79" s="56">
        <v>0</v>
      </c>
      <c r="CN79" s="56"/>
      <c r="CO79" s="56"/>
      <c r="CP79" s="56"/>
      <c r="CQ79" s="56">
        <v>0</v>
      </c>
      <c r="CR79" s="56"/>
      <c r="CS79" s="56">
        <v>0</v>
      </c>
      <c r="CT79" s="56"/>
      <c r="CU79" s="56"/>
      <c r="CV79" s="56"/>
      <c r="CW79" s="56">
        <v>50</v>
      </c>
      <c r="CX79" s="59">
        <v>4.2</v>
      </c>
      <c r="CY79" s="56">
        <v>0</v>
      </c>
      <c r="CZ79" s="56"/>
      <c r="DA79" s="56"/>
      <c r="DB79" s="56">
        <v>0</v>
      </c>
      <c r="DC79" s="33">
        <f t="shared" si="24"/>
        <v>126000</v>
      </c>
      <c r="DD79" s="33">
        <f t="shared" si="24"/>
        <v>10500.2</v>
      </c>
      <c r="DE79" s="33">
        <f t="shared" si="26"/>
        <v>9051.282</v>
      </c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9"/>
      <c r="DW79" s="56">
        <v>0</v>
      </c>
      <c r="DX79" s="56"/>
      <c r="DY79" s="56"/>
      <c r="DZ79" s="56"/>
      <c r="EA79" s="56"/>
      <c r="EB79" s="44">
        <f t="shared" si="25"/>
        <v>0</v>
      </c>
      <c r="EC79" s="44">
        <f t="shared" si="25"/>
        <v>0</v>
      </c>
      <c r="ED79" s="44">
        <f t="shared" si="39"/>
        <v>0</v>
      </c>
      <c r="EI79" s="45"/>
      <c r="EJ79" s="45"/>
      <c r="EL79" s="45"/>
    </row>
    <row r="80" spans="1:142" s="47" customFormat="1" ht="23.25" customHeight="1">
      <c r="A80" s="29">
        <v>71</v>
      </c>
      <c r="B80" s="30" t="s">
        <v>133</v>
      </c>
      <c r="C80" s="48"/>
      <c r="D80" s="32"/>
      <c r="E80" s="33">
        <f t="shared" si="40"/>
        <v>78410</v>
      </c>
      <c r="F80" s="33">
        <f t="shared" si="40"/>
        <v>6532</v>
      </c>
      <c r="G80" s="33">
        <f t="shared" si="40"/>
        <v>3965.585</v>
      </c>
      <c r="H80" s="33">
        <f t="shared" si="28"/>
        <v>60.710119412124925</v>
      </c>
      <c r="I80" s="49">
        <f t="shared" si="29"/>
        <v>5706.699999999997</v>
      </c>
      <c r="J80" s="49">
        <f t="shared" si="30"/>
        <v>21089.14</v>
      </c>
      <c r="K80" s="56">
        <v>84116.7</v>
      </c>
      <c r="L80" s="56">
        <v>25054.725</v>
      </c>
      <c r="M80" s="35">
        <f t="shared" si="21"/>
        <v>30914.1</v>
      </c>
      <c r="N80" s="35">
        <f t="shared" si="21"/>
        <v>2575</v>
      </c>
      <c r="O80" s="35">
        <f t="shared" si="21"/>
        <v>7.985</v>
      </c>
      <c r="P80" s="35">
        <f t="shared" si="31"/>
        <v>0.3100970873786408</v>
      </c>
      <c r="Q80" s="51">
        <f t="shared" si="22"/>
        <v>4114.1</v>
      </c>
      <c r="R80" s="51">
        <f t="shared" si="22"/>
        <v>342</v>
      </c>
      <c r="S80" s="51">
        <f t="shared" si="22"/>
        <v>6.033</v>
      </c>
      <c r="T80" s="52">
        <f t="shared" si="32"/>
        <v>1.7640350877192985</v>
      </c>
      <c r="U80" s="53">
        <v>50</v>
      </c>
      <c r="V80" s="54">
        <v>4</v>
      </c>
      <c r="W80" s="56">
        <v>6.033</v>
      </c>
      <c r="X80" s="56">
        <f t="shared" si="33"/>
        <v>150.82500000000002</v>
      </c>
      <c r="Y80" s="46">
        <v>24700</v>
      </c>
      <c r="Z80" s="54">
        <v>2058</v>
      </c>
      <c r="AA80" s="56">
        <v>1.952</v>
      </c>
      <c r="AB80" s="56">
        <f t="shared" si="34"/>
        <v>0.09484936831875607</v>
      </c>
      <c r="AC80" s="60">
        <v>4064.1</v>
      </c>
      <c r="AD80" s="54">
        <v>338</v>
      </c>
      <c r="AE80" s="56">
        <v>0</v>
      </c>
      <c r="AF80" s="56">
        <f t="shared" si="35"/>
        <v>0</v>
      </c>
      <c r="AG80" s="56">
        <v>300</v>
      </c>
      <c r="AH80" s="54">
        <v>25</v>
      </c>
      <c r="AI80" s="56">
        <v>0</v>
      </c>
      <c r="AJ80" s="56">
        <f t="shared" si="36"/>
        <v>0</v>
      </c>
      <c r="AK80" s="56">
        <v>0</v>
      </c>
      <c r="AL80" s="59"/>
      <c r="AM80" s="56">
        <v>0</v>
      </c>
      <c r="AN80" s="56" t="e">
        <f t="shared" si="37"/>
        <v>#DIV/0!</v>
      </c>
      <c r="AO80" s="56">
        <v>0</v>
      </c>
      <c r="AP80" s="59"/>
      <c r="AQ80" s="56">
        <v>0</v>
      </c>
      <c r="AR80" s="56"/>
      <c r="AS80" s="56"/>
      <c r="AT80" s="56"/>
      <c r="AU80" s="56">
        <v>47495.9</v>
      </c>
      <c r="AV80" s="54">
        <v>3957</v>
      </c>
      <c r="AW80" s="56">
        <v>3957.6</v>
      </c>
      <c r="AX80" s="56"/>
      <c r="AY80" s="61"/>
      <c r="AZ80" s="56"/>
      <c r="BA80" s="56">
        <v>0</v>
      </c>
      <c r="BB80" s="56"/>
      <c r="BC80" s="56"/>
      <c r="BD80" s="56">
        <v>0</v>
      </c>
      <c r="BE80" s="56"/>
      <c r="BF80" s="56"/>
      <c r="BG80" s="35">
        <f t="shared" si="23"/>
        <v>300</v>
      </c>
      <c r="BH80" s="35">
        <f t="shared" si="23"/>
        <v>25</v>
      </c>
      <c r="BI80" s="35">
        <f t="shared" si="23"/>
        <v>0</v>
      </c>
      <c r="BJ80" s="42">
        <f t="shared" si="38"/>
        <v>0</v>
      </c>
      <c r="BK80" s="56">
        <v>300</v>
      </c>
      <c r="BL80" s="54">
        <v>25</v>
      </c>
      <c r="BM80" s="56">
        <v>0</v>
      </c>
      <c r="BN80" s="56"/>
      <c r="BO80" s="59"/>
      <c r="BP80" s="56">
        <v>0</v>
      </c>
      <c r="BQ80" s="56"/>
      <c r="BR80" s="61"/>
      <c r="BS80" s="56"/>
      <c r="BT80" s="56"/>
      <c r="BU80" s="54"/>
      <c r="BV80" s="56">
        <v>0</v>
      </c>
      <c r="BW80" s="56"/>
      <c r="BX80" s="56"/>
      <c r="BY80" s="56"/>
      <c r="BZ80" s="56"/>
      <c r="CA80" s="59"/>
      <c r="CB80" s="56"/>
      <c r="CC80" s="56">
        <v>1500</v>
      </c>
      <c r="CD80" s="54">
        <v>125</v>
      </c>
      <c r="CE80" s="56">
        <v>0</v>
      </c>
      <c r="CF80" s="56"/>
      <c r="CG80" s="56"/>
      <c r="CH80" s="56"/>
      <c r="CI80" s="54"/>
      <c r="CJ80" s="56">
        <v>0</v>
      </c>
      <c r="CK80" s="56"/>
      <c r="CL80" s="56"/>
      <c r="CM80" s="56">
        <v>0</v>
      </c>
      <c r="CN80" s="56"/>
      <c r="CO80" s="56"/>
      <c r="CP80" s="56"/>
      <c r="CQ80" s="56">
        <v>0</v>
      </c>
      <c r="CR80" s="56"/>
      <c r="CS80" s="56">
        <v>0</v>
      </c>
      <c r="CT80" s="56"/>
      <c r="CU80" s="56"/>
      <c r="CV80" s="56"/>
      <c r="CW80" s="56">
        <v>0</v>
      </c>
      <c r="CX80" s="59"/>
      <c r="CY80" s="56">
        <v>0</v>
      </c>
      <c r="CZ80" s="56"/>
      <c r="DA80" s="56"/>
      <c r="DB80" s="56">
        <v>0</v>
      </c>
      <c r="DC80" s="33">
        <f t="shared" si="24"/>
        <v>78410</v>
      </c>
      <c r="DD80" s="33">
        <f t="shared" si="24"/>
        <v>6532</v>
      </c>
      <c r="DE80" s="33">
        <f t="shared" si="26"/>
        <v>3965.585</v>
      </c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9"/>
      <c r="DW80" s="56">
        <v>0</v>
      </c>
      <c r="DX80" s="56"/>
      <c r="DY80" s="56"/>
      <c r="DZ80" s="56"/>
      <c r="EA80" s="56"/>
      <c r="EB80" s="44">
        <f t="shared" si="25"/>
        <v>0</v>
      </c>
      <c r="EC80" s="44">
        <f t="shared" si="25"/>
        <v>0</v>
      </c>
      <c r="ED80" s="44">
        <f t="shared" si="39"/>
        <v>0</v>
      </c>
      <c r="EI80" s="45"/>
      <c r="EJ80" s="45"/>
      <c r="EL80" s="45"/>
    </row>
    <row r="81" spans="1:142" s="47" customFormat="1" ht="23.25" customHeight="1">
      <c r="A81" s="29">
        <v>72</v>
      </c>
      <c r="B81" s="30" t="s">
        <v>134</v>
      </c>
      <c r="C81" s="48"/>
      <c r="D81" s="32"/>
      <c r="E81" s="33">
        <f t="shared" si="40"/>
        <v>38214.8</v>
      </c>
      <c r="F81" s="33">
        <f t="shared" si="40"/>
        <v>2360.5</v>
      </c>
      <c r="G81" s="33">
        <f t="shared" si="40"/>
        <v>2360.125</v>
      </c>
      <c r="H81" s="33">
        <f t="shared" si="28"/>
        <v>99.98411353526795</v>
      </c>
      <c r="I81" s="49">
        <f t="shared" si="29"/>
        <v>-8205.400000000001</v>
      </c>
      <c r="J81" s="49">
        <f t="shared" si="30"/>
        <v>6081.746999999999</v>
      </c>
      <c r="K81" s="56">
        <v>30009.4</v>
      </c>
      <c r="L81" s="56">
        <v>8441.872</v>
      </c>
      <c r="M81" s="35">
        <f t="shared" si="21"/>
        <v>12420</v>
      </c>
      <c r="N81" s="35">
        <f t="shared" si="21"/>
        <v>211</v>
      </c>
      <c r="O81" s="35">
        <f t="shared" si="21"/>
        <v>210.725</v>
      </c>
      <c r="P81" s="35">
        <f t="shared" si="31"/>
        <v>99.8696682464455</v>
      </c>
      <c r="Q81" s="51">
        <f t="shared" si="22"/>
        <v>2800</v>
      </c>
      <c r="R81" s="51">
        <f t="shared" si="22"/>
        <v>150</v>
      </c>
      <c r="S81" s="51">
        <f t="shared" si="22"/>
        <v>144.92499999999998</v>
      </c>
      <c r="T81" s="52">
        <f t="shared" si="32"/>
        <v>96.61666666666666</v>
      </c>
      <c r="U81" s="53">
        <v>700</v>
      </c>
      <c r="V81" s="54">
        <v>50</v>
      </c>
      <c r="W81" s="56">
        <v>0.325</v>
      </c>
      <c r="X81" s="56">
        <f t="shared" si="33"/>
        <v>0.65</v>
      </c>
      <c r="Y81" s="46">
        <v>8700</v>
      </c>
      <c r="Z81" s="54">
        <v>50</v>
      </c>
      <c r="AA81" s="56">
        <v>65.8</v>
      </c>
      <c r="AB81" s="56">
        <f t="shared" si="34"/>
        <v>131.6</v>
      </c>
      <c r="AC81" s="60">
        <v>2100</v>
      </c>
      <c r="AD81" s="54">
        <v>100</v>
      </c>
      <c r="AE81" s="56">
        <v>144.6</v>
      </c>
      <c r="AF81" s="56">
        <f t="shared" si="35"/>
        <v>144.6</v>
      </c>
      <c r="AG81" s="56">
        <v>100</v>
      </c>
      <c r="AH81" s="54">
        <v>1</v>
      </c>
      <c r="AI81" s="56">
        <v>0</v>
      </c>
      <c r="AJ81" s="56">
        <f t="shared" si="36"/>
        <v>0</v>
      </c>
      <c r="AK81" s="56">
        <v>0</v>
      </c>
      <c r="AL81" s="59"/>
      <c r="AM81" s="56">
        <v>0</v>
      </c>
      <c r="AN81" s="56" t="e">
        <f t="shared" si="37"/>
        <v>#DIV/0!</v>
      </c>
      <c r="AO81" s="56">
        <v>0</v>
      </c>
      <c r="AP81" s="59"/>
      <c r="AQ81" s="56">
        <v>0</v>
      </c>
      <c r="AR81" s="56"/>
      <c r="AS81" s="56"/>
      <c r="AT81" s="56"/>
      <c r="AU81" s="56">
        <v>25794.8</v>
      </c>
      <c r="AV81" s="54">
        <v>2149.5</v>
      </c>
      <c r="AW81" s="56">
        <v>2149.4</v>
      </c>
      <c r="AX81" s="56"/>
      <c r="AY81" s="61"/>
      <c r="AZ81" s="56"/>
      <c r="BA81" s="56">
        <v>0</v>
      </c>
      <c r="BB81" s="56"/>
      <c r="BC81" s="56"/>
      <c r="BD81" s="56">
        <v>0</v>
      </c>
      <c r="BE81" s="56"/>
      <c r="BF81" s="56"/>
      <c r="BG81" s="35">
        <f t="shared" si="23"/>
        <v>320</v>
      </c>
      <c r="BH81" s="35">
        <f t="shared" si="23"/>
        <v>10</v>
      </c>
      <c r="BI81" s="35">
        <f t="shared" si="23"/>
        <v>0</v>
      </c>
      <c r="BJ81" s="42">
        <f t="shared" si="38"/>
        <v>0</v>
      </c>
      <c r="BK81" s="56">
        <v>320</v>
      </c>
      <c r="BL81" s="54">
        <v>10</v>
      </c>
      <c r="BM81" s="56">
        <v>0</v>
      </c>
      <c r="BN81" s="56"/>
      <c r="BO81" s="59"/>
      <c r="BP81" s="56">
        <v>0</v>
      </c>
      <c r="BQ81" s="56"/>
      <c r="BR81" s="61"/>
      <c r="BS81" s="56"/>
      <c r="BT81" s="56"/>
      <c r="BU81" s="54"/>
      <c r="BV81" s="56">
        <v>0</v>
      </c>
      <c r="BW81" s="56"/>
      <c r="BX81" s="56"/>
      <c r="BY81" s="56"/>
      <c r="BZ81" s="56"/>
      <c r="CA81" s="59"/>
      <c r="CB81" s="56"/>
      <c r="CC81" s="56">
        <v>500</v>
      </c>
      <c r="CD81" s="54"/>
      <c r="CE81" s="56">
        <v>0</v>
      </c>
      <c r="CF81" s="56"/>
      <c r="CG81" s="56"/>
      <c r="CH81" s="56"/>
      <c r="CI81" s="54"/>
      <c r="CJ81" s="56">
        <v>0</v>
      </c>
      <c r="CK81" s="56"/>
      <c r="CL81" s="56"/>
      <c r="CM81" s="56">
        <v>0</v>
      </c>
      <c r="CN81" s="56"/>
      <c r="CO81" s="56"/>
      <c r="CP81" s="56"/>
      <c r="CQ81" s="56">
        <v>0</v>
      </c>
      <c r="CR81" s="56"/>
      <c r="CS81" s="56">
        <v>0</v>
      </c>
      <c r="CT81" s="56"/>
      <c r="CU81" s="56"/>
      <c r="CV81" s="56"/>
      <c r="CW81" s="56">
        <v>0</v>
      </c>
      <c r="CX81" s="59"/>
      <c r="CY81" s="56">
        <v>0</v>
      </c>
      <c r="CZ81" s="56"/>
      <c r="DA81" s="56"/>
      <c r="DB81" s="56">
        <v>0</v>
      </c>
      <c r="DC81" s="33">
        <f t="shared" si="24"/>
        <v>38214.8</v>
      </c>
      <c r="DD81" s="33">
        <f t="shared" si="24"/>
        <v>2360.5</v>
      </c>
      <c r="DE81" s="33">
        <f t="shared" si="26"/>
        <v>2360.125</v>
      </c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>
        <v>1200</v>
      </c>
      <c r="DV81" s="59"/>
      <c r="DW81" s="56">
        <v>0</v>
      </c>
      <c r="DX81" s="56"/>
      <c r="DY81" s="56"/>
      <c r="DZ81" s="56"/>
      <c r="EA81" s="56"/>
      <c r="EB81" s="44">
        <f t="shared" si="25"/>
        <v>1200</v>
      </c>
      <c r="EC81" s="44">
        <f t="shared" si="25"/>
        <v>0</v>
      </c>
      <c r="ED81" s="44">
        <f t="shared" si="39"/>
        <v>0</v>
      </c>
      <c r="EI81" s="45"/>
      <c r="EJ81" s="45"/>
      <c r="EL81" s="45"/>
    </row>
    <row r="82" spans="1:142" s="47" customFormat="1" ht="23.25" customHeight="1">
      <c r="A82" s="29">
        <v>73</v>
      </c>
      <c r="B82" s="30" t="s">
        <v>135</v>
      </c>
      <c r="C82" s="48"/>
      <c r="D82" s="32"/>
      <c r="E82" s="33">
        <f t="shared" si="40"/>
        <v>38426.8</v>
      </c>
      <c r="F82" s="33">
        <f t="shared" si="40"/>
        <v>3202.2000000000007</v>
      </c>
      <c r="G82" s="33">
        <f t="shared" si="40"/>
        <v>2288.665</v>
      </c>
      <c r="H82" s="33">
        <f t="shared" si="28"/>
        <v>71.47164449441007</v>
      </c>
      <c r="I82" s="49">
        <f t="shared" si="29"/>
        <v>-8594.300000000003</v>
      </c>
      <c r="J82" s="49">
        <f t="shared" si="30"/>
        <v>6283.938999999999</v>
      </c>
      <c r="K82" s="56">
        <v>29832.5</v>
      </c>
      <c r="L82" s="56">
        <v>8572.604</v>
      </c>
      <c r="M82" s="35">
        <f t="shared" si="21"/>
        <v>13930</v>
      </c>
      <c r="N82" s="35">
        <f t="shared" si="21"/>
        <v>1160.8</v>
      </c>
      <c r="O82" s="35">
        <f t="shared" si="21"/>
        <v>247.565</v>
      </c>
      <c r="P82" s="35">
        <f t="shared" si="31"/>
        <v>21.32710199862164</v>
      </c>
      <c r="Q82" s="51">
        <f t="shared" si="22"/>
        <v>2200</v>
      </c>
      <c r="R82" s="51">
        <f t="shared" si="22"/>
        <v>183.39999999999998</v>
      </c>
      <c r="S82" s="51">
        <f t="shared" si="22"/>
        <v>247.565</v>
      </c>
      <c r="T82" s="52">
        <f t="shared" si="32"/>
        <v>134.98636859323884</v>
      </c>
      <c r="U82" s="53">
        <v>200</v>
      </c>
      <c r="V82" s="54">
        <v>16.7</v>
      </c>
      <c r="W82" s="56">
        <v>15.625</v>
      </c>
      <c r="X82" s="56">
        <f t="shared" si="33"/>
        <v>93.562874251497</v>
      </c>
      <c r="Y82" s="46">
        <v>8500</v>
      </c>
      <c r="Z82" s="54">
        <v>708.3</v>
      </c>
      <c r="AA82" s="56">
        <v>0</v>
      </c>
      <c r="AB82" s="56">
        <f t="shared" si="34"/>
        <v>0</v>
      </c>
      <c r="AC82" s="60">
        <v>2000</v>
      </c>
      <c r="AD82" s="54">
        <v>166.7</v>
      </c>
      <c r="AE82" s="56">
        <v>231.94</v>
      </c>
      <c r="AF82" s="56">
        <f t="shared" si="35"/>
        <v>139.13617276544693</v>
      </c>
      <c r="AG82" s="56">
        <v>180</v>
      </c>
      <c r="AH82" s="54">
        <v>15</v>
      </c>
      <c r="AI82" s="56">
        <v>0</v>
      </c>
      <c r="AJ82" s="56">
        <f t="shared" si="36"/>
        <v>0</v>
      </c>
      <c r="AK82" s="56">
        <v>0</v>
      </c>
      <c r="AL82" s="59"/>
      <c r="AM82" s="56">
        <v>0</v>
      </c>
      <c r="AN82" s="56" t="e">
        <f t="shared" si="37"/>
        <v>#DIV/0!</v>
      </c>
      <c r="AO82" s="56">
        <v>0</v>
      </c>
      <c r="AP82" s="59"/>
      <c r="AQ82" s="56">
        <v>0</v>
      </c>
      <c r="AR82" s="56"/>
      <c r="AS82" s="56"/>
      <c r="AT82" s="56"/>
      <c r="AU82" s="56">
        <v>24496.8</v>
      </c>
      <c r="AV82" s="54">
        <v>2041.4</v>
      </c>
      <c r="AW82" s="56">
        <v>2041.1</v>
      </c>
      <c r="AX82" s="56"/>
      <c r="AY82" s="61"/>
      <c r="AZ82" s="56"/>
      <c r="BA82" s="56">
        <v>0</v>
      </c>
      <c r="BB82" s="56"/>
      <c r="BC82" s="56"/>
      <c r="BD82" s="56">
        <v>0</v>
      </c>
      <c r="BE82" s="56"/>
      <c r="BF82" s="56"/>
      <c r="BG82" s="35">
        <f t="shared" si="23"/>
        <v>1300</v>
      </c>
      <c r="BH82" s="35">
        <f t="shared" si="23"/>
        <v>108.3</v>
      </c>
      <c r="BI82" s="35">
        <f t="shared" si="23"/>
        <v>0</v>
      </c>
      <c r="BJ82" s="42">
        <f t="shared" si="38"/>
        <v>0</v>
      </c>
      <c r="BK82" s="56">
        <v>1300</v>
      </c>
      <c r="BL82" s="54">
        <v>108.3</v>
      </c>
      <c r="BM82" s="56">
        <v>0</v>
      </c>
      <c r="BN82" s="56"/>
      <c r="BO82" s="59"/>
      <c r="BP82" s="56">
        <v>0</v>
      </c>
      <c r="BQ82" s="56"/>
      <c r="BR82" s="61"/>
      <c r="BS82" s="56"/>
      <c r="BT82" s="56"/>
      <c r="BU82" s="54"/>
      <c r="BV82" s="56">
        <v>0</v>
      </c>
      <c r="BW82" s="56"/>
      <c r="BX82" s="56"/>
      <c r="BY82" s="56"/>
      <c r="BZ82" s="56"/>
      <c r="CA82" s="59"/>
      <c r="CB82" s="56"/>
      <c r="CC82" s="56">
        <v>1750</v>
      </c>
      <c r="CD82" s="54">
        <v>145.8</v>
      </c>
      <c r="CE82" s="56">
        <v>0</v>
      </c>
      <c r="CF82" s="56"/>
      <c r="CG82" s="56"/>
      <c r="CH82" s="56"/>
      <c r="CI82" s="54"/>
      <c r="CJ82" s="56">
        <v>0</v>
      </c>
      <c r="CK82" s="56"/>
      <c r="CL82" s="56"/>
      <c r="CM82" s="56">
        <v>0</v>
      </c>
      <c r="CN82" s="56"/>
      <c r="CO82" s="56"/>
      <c r="CP82" s="56"/>
      <c r="CQ82" s="56">
        <v>0</v>
      </c>
      <c r="CR82" s="56"/>
      <c r="CS82" s="56">
        <v>0</v>
      </c>
      <c r="CT82" s="56"/>
      <c r="CU82" s="56"/>
      <c r="CV82" s="56"/>
      <c r="CW82" s="56">
        <v>0</v>
      </c>
      <c r="CX82" s="59"/>
      <c r="CY82" s="56">
        <v>0</v>
      </c>
      <c r="CZ82" s="56"/>
      <c r="DA82" s="56"/>
      <c r="DB82" s="56">
        <v>0</v>
      </c>
      <c r="DC82" s="33">
        <f t="shared" si="24"/>
        <v>38426.8</v>
      </c>
      <c r="DD82" s="33">
        <f t="shared" si="24"/>
        <v>3202.2000000000007</v>
      </c>
      <c r="DE82" s="33">
        <f t="shared" si="26"/>
        <v>2288.665</v>
      </c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9"/>
      <c r="DW82" s="56">
        <v>0</v>
      </c>
      <c r="DX82" s="56"/>
      <c r="DY82" s="56"/>
      <c r="DZ82" s="56"/>
      <c r="EA82" s="56"/>
      <c r="EB82" s="44">
        <f t="shared" si="25"/>
        <v>0</v>
      </c>
      <c r="EC82" s="44">
        <f t="shared" si="25"/>
        <v>0</v>
      </c>
      <c r="ED82" s="44">
        <f t="shared" si="39"/>
        <v>0</v>
      </c>
      <c r="EI82" s="45"/>
      <c r="EJ82" s="45"/>
      <c r="EL82" s="45"/>
    </row>
    <row r="83" spans="1:142" s="47" customFormat="1" ht="23.25" customHeight="1">
      <c r="A83" s="29">
        <v>74</v>
      </c>
      <c r="B83" s="30" t="s">
        <v>136</v>
      </c>
      <c r="C83" s="48"/>
      <c r="D83" s="32"/>
      <c r="E83" s="33">
        <f t="shared" si="40"/>
        <v>43834.600000000006</v>
      </c>
      <c r="F83" s="33">
        <f t="shared" si="40"/>
        <v>3595.7</v>
      </c>
      <c r="G83" s="33">
        <f t="shared" si="40"/>
        <v>2614.218</v>
      </c>
      <c r="H83" s="33">
        <f t="shared" si="28"/>
        <v>72.70400756459104</v>
      </c>
      <c r="I83" s="49">
        <f t="shared" si="29"/>
        <v>-8245.800000000003</v>
      </c>
      <c r="J83" s="49">
        <f t="shared" si="30"/>
        <v>7765.666</v>
      </c>
      <c r="K83" s="56">
        <v>35588.8</v>
      </c>
      <c r="L83" s="56">
        <v>10379.884</v>
      </c>
      <c r="M83" s="35">
        <f t="shared" si="21"/>
        <v>19183.2</v>
      </c>
      <c r="N83" s="35">
        <f t="shared" si="21"/>
        <v>1541.5</v>
      </c>
      <c r="O83" s="35">
        <f t="shared" si="21"/>
        <v>560.1179999999999</v>
      </c>
      <c r="P83" s="35">
        <f t="shared" si="31"/>
        <v>36.33590658449562</v>
      </c>
      <c r="Q83" s="51">
        <f t="shared" si="22"/>
        <v>1931.2</v>
      </c>
      <c r="R83" s="51">
        <f t="shared" si="22"/>
        <v>157.5</v>
      </c>
      <c r="S83" s="51">
        <f t="shared" si="22"/>
        <v>103.018</v>
      </c>
      <c r="T83" s="52">
        <f t="shared" si="32"/>
        <v>65.40825396825396</v>
      </c>
      <c r="U83" s="53">
        <v>93</v>
      </c>
      <c r="V83" s="54">
        <v>7.5</v>
      </c>
      <c r="W83" s="56">
        <v>0.168</v>
      </c>
      <c r="X83" s="56">
        <f t="shared" si="33"/>
        <v>2.24</v>
      </c>
      <c r="Y83" s="46">
        <v>4956</v>
      </c>
      <c r="Z83" s="54">
        <v>400</v>
      </c>
      <c r="AA83" s="56">
        <v>79.1</v>
      </c>
      <c r="AB83" s="56">
        <f t="shared" si="34"/>
        <v>19.775</v>
      </c>
      <c r="AC83" s="60">
        <v>1838.2</v>
      </c>
      <c r="AD83" s="54">
        <v>150</v>
      </c>
      <c r="AE83" s="56">
        <v>102.85</v>
      </c>
      <c r="AF83" s="56">
        <f t="shared" si="35"/>
        <v>68.56666666666666</v>
      </c>
      <c r="AG83" s="56">
        <v>96</v>
      </c>
      <c r="AH83" s="54">
        <v>8</v>
      </c>
      <c r="AI83" s="56">
        <v>0</v>
      </c>
      <c r="AJ83" s="56">
        <f t="shared" si="36"/>
        <v>0</v>
      </c>
      <c r="AK83" s="56">
        <v>0</v>
      </c>
      <c r="AL83" s="59"/>
      <c r="AM83" s="56">
        <v>0</v>
      </c>
      <c r="AN83" s="56" t="e">
        <f t="shared" si="37"/>
        <v>#DIV/0!</v>
      </c>
      <c r="AO83" s="56">
        <v>0</v>
      </c>
      <c r="AP83" s="59"/>
      <c r="AQ83" s="56">
        <v>0</v>
      </c>
      <c r="AR83" s="56"/>
      <c r="AS83" s="56"/>
      <c r="AT83" s="56"/>
      <c r="AU83" s="56">
        <v>24651.4</v>
      </c>
      <c r="AV83" s="54">
        <v>2054.2</v>
      </c>
      <c r="AW83" s="56">
        <v>2054.1</v>
      </c>
      <c r="AX83" s="56"/>
      <c r="AY83" s="61"/>
      <c r="AZ83" s="56"/>
      <c r="BA83" s="56">
        <v>0</v>
      </c>
      <c r="BB83" s="56"/>
      <c r="BC83" s="56"/>
      <c r="BD83" s="56">
        <v>0</v>
      </c>
      <c r="BE83" s="56"/>
      <c r="BF83" s="56"/>
      <c r="BG83" s="35">
        <f aca="true" t="shared" si="41" ref="BG83:BI106">BK83+BN83+BQ83+BT83</f>
        <v>10000</v>
      </c>
      <c r="BH83" s="35">
        <f t="shared" si="41"/>
        <v>800</v>
      </c>
      <c r="BI83" s="35">
        <f t="shared" si="41"/>
        <v>302.5</v>
      </c>
      <c r="BJ83" s="42">
        <f t="shared" si="38"/>
        <v>37.8125</v>
      </c>
      <c r="BK83" s="56">
        <v>10000</v>
      </c>
      <c r="BL83" s="54">
        <v>800</v>
      </c>
      <c r="BM83" s="56">
        <v>302.5</v>
      </c>
      <c r="BN83" s="56"/>
      <c r="BO83" s="59"/>
      <c r="BP83" s="56">
        <v>0</v>
      </c>
      <c r="BQ83" s="56"/>
      <c r="BR83" s="61"/>
      <c r="BS83" s="56"/>
      <c r="BT83" s="56"/>
      <c r="BU83" s="54"/>
      <c r="BV83" s="56">
        <v>0</v>
      </c>
      <c r="BW83" s="56"/>
      <c r="BX83" s="56"/>
      <c r="BY83" s="56"/>
      <c r="BZ83" s="56"/>
      <c r="CA83" s="59"/>
      <c r="CB83" s="56"/>
      <c r="CC83" s="56">
        <v>2000</v>
      </c>
      <c r="CD83" s="54">
        <v>160</v>
      </c>
      <c r="CE83" s="56">
        <v>75.5</v>
      </c>
      <c r="CF83" s="56"/>
      <c r="CG83" s="56"/>
      <c r="CH83" s="56">
        <v>200</v>
      </c>
      <c r="CI83" s="54">
        <v>16</v>
      </c>
      <c r="CJ83" s="56">
        <v>0</v>
      </c>
      <c r="CK83" s="56"/>
      <c r="CL83" s="56"/>
      <c r="CM83" s="56">
        <v>0</v>
      </c>
      <c r="CN83" s="56"/>
      <c r="CO83" s="56"/>
      <c r="CP83" s="56"/>
      <c r="CQ83" s="56">
        <v>0</v>
      </c>
      <c r="CR83" s="56"/>
      <c r="CS83" s="56">
        <v>0</v>
      </c>
      <c r="CT83" s="56"/>
      <c r="CU83" s="56"/>
      <c r="CV83" s="56"/>
      <c r="CW83" s="56">
        <v>0</v>
      </c>
      <c r="CX83" s="59"/>
      <c r="CY83" s="56">
        <v>0</v>
      </c>
      <c r="CZ83" s="56"/>
      <c r="DA83" s="56"/>
      <c r="DB83" s="56">
        <v>0</v>
      </c>
      <c r="DC83" s="33">
        <f t="shared" si="24"/>
        <v>43834.600000000006</v>
      </c>
      <c r="DD83" s="33">
        <f t="shared" si="24"/>
        <v>3595.7</v>
      </c>
      <c r="DE83" s="33">
        <f t="shared" si="26"/>
        <v>2614.218</v>
      </c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9"/>
      <c r="DW83" s="56">
        <v>0</v>
      </c>
      <c r="DX83" s="56"/>
      <c r="DY83" s="56"/>
      <c r="DZ83" s="56"/>
      <c r="EA83" s="56"/>
      <c r="EB83" s="44">
        <f t="shared" si="25"/>
        <v>0</v>
      </c>
      <c r="EC83" s="44">
        <f t="shared" si="25"/>
        <v>0</v>
      </c>
      <c r="ED83" s="44">
        <f t="shared" si="39"/>
        <v>0</v>
      </c>
      <c r="EI83" s="45"/>
      <c r="EJ83" s="45"/>
      <c r="EL83" s="45"/>
    </row>
    <row r="84" spans="1:142" s="47" customFormat="1" ht="23.25" customHeight="1">
      <c r="A84" s="29">
        <v>75</v>
      </c>
      <c r="B84" s="30" t="s">
        <v>137</v>
      </c>
      <c r="C84" s="48"/>
      <c r="D84" s="32"/>
      <c r="E84" s="33">
        <f t="shared" si="40"/>
        <v>45740</v>
      </c>
      <c r="F84" s="33">
        <f t="shared" si="40"/>
        <v>3809</v>
      </c>
      <c r="G84" s="33">
        <f t="shared" si="40"/>
        <v>2640.708</v>
      </c>
      <c r="H84" s="33">
        <f t="shared" si="28"/>
        <v>69.32811761617222</v>
      </c>
      <c r="I84" s="49">
        <f t="shared" si="29"/>
        <v>-7629.5</v>
      </c>
      <c r="J84" s="49">
        <f t="shared" si="30"/>
        <v>7778.779999999999</v>
      </c>
      <c r="K84" s="56">
        <v>38110.5</v>
      </c>
      <c r="L84" s="56">
        <v>10419.488</v>
      </c>
      <c r="M84" s="35">
        <f t="shared" si="21"/>
        <v>16858</v>
      </c>
      <c r="N84" s="35">
        <f t="shared" si="21"/>
        <v>1403</v>
      </c>
      <c r="O84" s="35">
        <f t="shared" si="21"/>
        <v>234.108</v>
      </c>
      <c r="P84" s="35">
        <f t="shared" si="31"/>
        <v>16.686243763364217</v>
      </c>
      <c r="Q84" s="51">
        <f t="shared" si="22"/>
        <v>9143</v>
      </c>
      <c r="R84" s="51">
        <f t="shared" si="22"/>
        <v>761</v>
      </c>
      <c r="S84" s="51">
        <f t="shared" si="22"/>
        <v>234.108</v>
      </c>
      <c r="T84" s="52">
        <f t="shared" si="32"/>
        <v>30.763206307490144</v>
      </c>
      <c r="U84" s="53">
        <v>2873</v>
      </c>
      <c r="V84" s="54">
        <v>239</v>
      </c>
      <c r="W84" s="56">
        <v>19.108</v>
      </c>
      <c r="X84" s="56">
        <f t="shared" si="33"/>
        <v>7.994979079497908</v>
      </c>
      <c r="Y84" s="46">
        <v>7215</v>
      </c>
      <c r="Z84" s="54">
        <v>601</v>
      </c>
      <c r="AA84" s="56">
        <v>0</v>
      </c>
      <c r="AB84" s="56">
        <f t="shared" si="34"/>
        <v>0</v>
      </c>
      <c r="AC84" s="60">
        <v>6270</v>
      </c>
      <c r="AD84" s="54">
        <v>522</v>
      </c>
      <c r="AE84" s="56">
        <v>215</v>
      </c>
      <c r="AF84" s="56">
        <f t="shared" si="35"/>
        <v>41.18773946360153</v>
      </c>
      <c r="AG84" s="56">
        <v>500</v>
      </c>
      <c r="AH84" s="54">
        <v>41</v>
      </c>
      <c r="AI84" s="56">
        <v>0</v>
      </c>
      <c r="AJ84" s="56">
        <f t="shared" si="36"/>
        <v>0</v>
      </c>
      <c r="AK84" s="56">
        <v>0</v>
      </c>
      <c r="AL84" s="59"/>
      <c r="AM84" s="56">
        <v>0</v>
      </c>
      <c r="AN84" s="56" t="e">
        <f t="shared" si="37"/>
        <v>#DIV/0!</v>
      </c>
      <c r="AO84" s="56">
        <v>0</v>
      </c>
      <c r="AP84" s="59"/>
      <c r="AQ84" s="56">
        <v>0</v>
      </c>
      <c r="AR84" s="56"/>
      <c r="AS84" s="56"/>
      <c r="AT84" s="56"/>
      <c r="AU84" s="56">
        <v>28882</v>
      </c>
      <c r="AV84" s="54">
        <v>2406</v>
      </c>
      <c r="AW84" s="56">
        <v>2406.6</v>
      </c>
      <c r="AX84" s="56"/>
      <c r="AY84" s="61"/>
      <c r="AZ84" s="56"/>
      <c r="BA84" s="56">
        <v>0</v>
      </c>
      <c r="BB84" s="56"/>
      <c r="BC84" s="56"/>
      <c r="BD84" s="56">
        <v>0</v>
      </c>
      <c r="BE84" s="56"/>
      <c r="BF84" s="56"/>
      <c r="BG84" s="35">
        <f t="shared" si="41"/>
        <v>0</v>
      </c>
      <c r="BH84" s="35">
        <f t="shared" si="41"/>
        <v>0</v>
      </c>
      <c r="BI84" s="35">
        <f t="shared" si="41"/>
        <v>0</v>
      </c>
      <c r="BJ84" s="42" t="e">
        <f t="shared" si="38"/>
        <v>#DIV/0!</v>
      </c>
      <c r="BK84" s="56"/>
      <c r="BL84" s="54"/>
      <c r="BM84" s="56">
        <v>0</v>
      </c>
      <c r="BN84" s="56"/>
      <c r="BO84" s="59"/>
      <c r="BP84" s="56">
        <v>0</v>
      </c>
      <c r="BQ84" s="56"/>
      <c r="BR84" s="61"/>
      <c r="BS84" s="56"/>
      <c r="BT84" s="56"/>
      <c r="BU84" s="54"/>
      <c r="BV84" s="56">
        <v>0</v>
      </c>
      <c r="BW84" s="56"/>
      <c r="BX84" s="56"/>
      <c r="BY84" s="56"/>
      <c r="BZ84" s="56"/>
      <c r="CA84" s="59"/>
      <c r="CB84" s="56"/>
      <c r="CC84" s="56"/>
      <c r="CD84" s="54"/>
      <c r="CE84" s="56">
        <v>0</v>
      </c>
      <c r="CF84" s="56"/>
      <c r="CG84" s="56"/>
      <c r="CH84" s="56"/>
      <c r="CI84" s="54"/>
      <c r="CJ84" s="56">
        <v>0</v>
      </c>
      <c r="CK84" s="56"/>
      <c r="CL84" s="56"/>
      <c r="CM84" s="56">
        <v>0</v>
      </c>
      <c r="CN84" s="56"/>
      <c r="CO84" s="56"/>
      <c r="CP84" s="56"/>
      <c r="CQ84" s="56">
        <v>0</v>
      </c>
      <c r="CR84" s="56"/>
      <c r="CS84" s="56">
        <v>0</v>
      </c>
      <c r="CT84" s="56"/>
      <c r="CU84" s="56"/>
      <c r="CV84" s="56"/>
      <c r="CW84" s="56">
        <v>0</v>
      </c>
      <c r="CX84" s="59"/>
      <c r="CY84" s="56">
        <v>0</v>
      </c>
      <c r="CZ84" s="56"/>
      <c r="DA84" s="56"/>
      <c r="DB84" s="56">
        <v>0</v>
      </c>
      <c r="DC84" s="33">
        <f t="shared" si="24"/>
        <v>45740</v>
      </c>
      <c r="DD84" s="33">
        <f t="shared" si="24"/>
        <v>3809</v>
      </c>
      <c r="DE84" s="33">
        <f t="shared" si="26"/>
        <v>2640.708</v>
      </c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9"/>
      <c r="DW84" s="56">
        <v>0</v>
      </c>
      <c r="DX84" s="56"/>
      <c r="DY84" s="56"/>
      <c r="DZ84" s="56"/>
      <c r="EA84" s="56"/>
      <c r="EB84" s="44">
        <f t="shared" si="25"/>
        <v>0</v>
      </c>
      <c r="EC84" s="44">
        <f t="shared" si="25"/>
        <v>0</v>
      </c>
      <c r="ED84" s="44">
        <f t="shared" si="39"/>
        <v>0</v>
      </c>
      <c r="EI84" s="45"/>
      <c r="EJ84" s="45"/>
      <c r="EL84" s="45"/>
    </row>
    <row r="85" spans="1:142" s="47" customFormat="1" ht="23.25" customHeight="1">
      <c r="A85" s="29">
        <v>76</v>
      </c>
      <c r="B85" s="30" t="s">
        <v>138</v>
      </c>
      <c r="C85" s="48"/>
      <c r="D85" s="32"/>
      <c r="E85" s="33">
        <f t="shared" si="40"/>
        <v>24165.3</v>
      </c>
      <c r="F85" s="33">
        <f t="shared" si="40"/>
        <v>2018.1999999999998</v>
      </c>
      <c r="G85" s="33">
        <f t="shared" si="40"/>
        <v>1993.8600000000001</v>
      </c>
      <c r="H85" s="33">
        <f t="shared" si="28"/>
        <v>98.7939748290556</v>
      </c>
      <c r="I85" s="49">
        <f t="shared" si="29"/>
        <v>-4068.899999999998</v>
      </c>
      <c r="J85" s="49">
        <f t="shared" si="30"/>
        <v>4654.6</v>
      </c>
      <c r="K85" s="56">
        <v>20096.4</v>
      </c>
      <c r="L85" s="56">
        <v>6648.46</v>
      </c>
      <c r="M85" s="35">
        <f t="shared" si="21"/>
        <v>6686</v>
      </c>
      <c r="N85" s="35">
        <f t="shared" si="21"/>
        <v>561.5999999999999</v>
      </c>
      <c r="O85" s="35">
        <f t="shared" si="21"/>
        <v>537.36</v>
      </c>
      <c r="P85" s="35">
        <f t="shared" si="31"/>
        <v>95.6837606837607</v>
      </c>
      <c r="Q85" s="51">
        <f aca="true" t="shared" si="42" ref="Q85:S106">U85+AC85</f>
        <v>1650</v>
      </c>
      <c r="R85" s="51">
        <f t="shared" si="42"/>
        <v>125</v>
      </c>
      <c r="S85" s="51">
        <f t="shared" si="42"/>
        <v>301.36</v>
      </c>
      <c r="T85" s="52">
        <f t="shared" si="32"/>
        <v>241.088</v>
      </c>
      <c r="U85" s="53">
        <v>450</v>
      </c>
      <c r="V85" s="54">
        <v>40</v>
      </c>
      <c r="W85" s="56">
        <v>1.36</v>
      </c>
      <c r="X85" s="56">
        <f t="shared" si="33"/>
        <v>3.4</v>
      </c>
      <c r="Y85" s="46">
        <v>4500</v>
      </c>
      <c r="Z85" s="54">
        <v>392</v>
      </c>
      <c r="AA85" s="56">
        <v>200</v>
      </c>
      <c r="AB85" s="56">
        <f t="shared" si="34"/>
        <v>51.02040816326531</v>
      </c>
      <c r="AC85" s="60">
        <v>1200</v>
      </c>
      <c r="AD85" s="54">
        <v>85</v>
      </c>
      <c r="AE85" s="56">
        <v>300</v>
      </c>
      <c r="AF85" s="56">
        <f t="shared" si="35"/>
        <v>352.94117647058823</v>
      </c>
      <c r="AG85" s="56">
        <v>160</v>
      </c>
      <c r="AH85" s="54">
        <v>13.3</v>
      </c>
      <c r="AI85" s="56">
        <v>36</v>
      </c>
      <c r="AJ85" s="56">
        <f t="shared" si="36"/>
        <v>270.6766917293233</v>
      </c>
      <c r="AK85" s="56">
        <v>0</v>
      </c>
      <c r="AL85" s="59"/>
      <c r="AM85" s="56">
        <v>0</v>
      </c>
      <c r="AN85" s="56" t="e">
        <f t="shared" si="37"/>
        <v>#DIV/0!</v>
      </c>
      <c r="AO85" s="56">
        <v>0</v>
      </c>
      <c r="AP85" s="59"/>
      <c r="AQ85" s="56">
        <v>0</v>
      </c>
      <c r="AR85" s="56"/>
      <c r="AS85" s="56"/>
      <c r="AT85" s="56"/>
      <c r="AU85" s="56">
        <v>17479.3</v>
      </c>
      <c r="AV85" s="54">
        <v>1456.6</v>
      </c>
      <c r="AW85" s="56">
        <v>1456.5</v>
      </c>
      <c r="AX85" s="56"/>
      <c r="AY85" s="61"/>
      <c r="AZ85" s="56"/>
      <c r="BA85" s="56">
        <v>0</v>
      </c>
      <c r="BB85" s="56"/>
      <c r="BC85" s="56"/>
      <c r="BD85" s="56">
        <v>0</v>
      </c>
      <c r="BE85" s="56"/>
      <c r="BF85" s="56"/>
      <c r="BG85" s="35">
        <f t="shared" si="41"/>
        <v>376</v>
      </c>
      <c r="BH85" s="35">
        <f t="shared" si="41"/>
        <v>31.3</v>
      </c>
      <c r="BI85" s="35">
        <f t="shared" si="41"/>
        <v>0</v>
      </c>
      <c r="BJ85" s="42">
        <f t="shared" si="38"/>
        <v>0</v>
      </c>
      <c r="BK85" s="56">
        <v>376</v>
      </c>
      <c r="BL85" s="54">
        <v>31.3</v>
      </c>
      <c r="BM85" s="56">
        <v>0</v>
      </c>
      <c r="BN85" s="56"/>
      <c r="BO85" s="59"/>
      <c r="BP85" s="56">
        <v>0</v>
      </c>
      <c r="BQ85" s="56"/>
      <c r="BR85" s="61"/>
      <c r="BS85" s="56"/>
      <c r="BT85" s="56"/>
      <c r="BU85" s="54"/>
      <c r="BV85" s="56">
        <v>0</v>
      </c>
      <c r="BW85" s="56"/>
      <c r="BX85" s="56"/>
      <c r="BY85" s="56"/>
      <c r="BZ85" s="56"/>
      <c r="CA85" s="59"/>
      <c r="CB85" s="56"/>
      <c r="CC85" s="56"/>
      <c r="CD85" s="54"/>
      <c r="CE85" s="56">
        <v>0</v>
      </c>
      <c r="CF85" s="56"/>
      <c r="CG85" s="56"/>
      <c r="CH85" s="56"/>
      <c r="CI85" s="54"/>
      <c r="CJ85" s="56">
        <v>0</v>
      </c>
      <c r="CK85" s="56"/>
      <c r="CL85" s="56"/>
      <c r="CM85" s="56">
        <v>0</v>
      </c>
      <c r="CN85" s="56"/>
      <c r="CO85" s="56"/>
      <c r="CP85" s="56"/>
      <c r="CQ85" s="56">
        <v>0</v>
      </c>
      <c r="CR85" s="56"/>
      <c r="CS85" s="56">
        <v>0</v>
      </c>
      <c r="CT85" s="56"/>
      <c r="CU85" s="56"/>
      <c r="CV85" s="56"/>
      <c r="CW85" s="56">
        <v>0</v>
      </c>
      <c r="CX85" s="59"/>
      <c r="CY85" s="56">
        <v>0</v>
      </c>
      <c r="CZ85" s="56"/>
      <c r="DA85" s="56"/>
      <c r="DB85" s="56">
        <v>0</v>
      </c>
      <c r="DC85" s="33">
        <f t="shared" si="24"/>
        <v>24165.3</v>
      </c>
      <c r="DD85" s="33">
        <f t="shared" si="24"/>
        <v>2018.1999999999998</v>
      </c>
      <c r="DE85" s="33">
        <f t="shared" si="26"/>
        <v>1993.8600000000001</v>
      </c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9"/>
      <c r="DW85" s="56">
        <v>0</v>
      </c>
      <c r="DX85" s="56"/>
      <c r="DY85" s="56"/>
      <c r="DZ85" s="56"/>
      <c r="EA85" s="56"/>
      <c r="EB85" s="44">
        <f t="shared" si="25"/>
        <v>0</v>
      </c>
      <c r="EC85" s="44">
        <f t="shared" si="25"/>
        <v>0</v>
      </c>
      <c r="ED85" s="44">
        <f t="shared" si="39"/>
        <v>0</v>
      </c>
      <c r="EI85" s="45"/>
      <c r="EJ85" s="45"/>
      <c r="EL85" s="45"/>
    </row>
    <row r="86" spans="1:142" s="47" customFormat="1" ht="23.25" customHeight="1">
      <c r="A86" s="29">
        <v>77</v>
      </c>
      <c r="B86" s="30" t="s">
        <v>139</v>
      </c>
      <c r="C86" s="48"/>
      <c r="D86" s="32"/>
      <c r="E86" s="33">
        <f t="shared" si="40"/>
        <v>39375.8</v>
      </c>
      <c r="F86" s="33">
        <f t="shared" si="40"/>
        <v>1762.5</v>
      </c>
      <c r="G86" s="33">
        <f t="shared" si="40"/>
        <v>1595.546</v>
      </c>
      <c r="H86" s="33">
        <f t="shared" si="28"/>
        <v>90.52743262411347</v>
      </c>
      <c r="I86" s="49">
        <f t="shared" si="29"/>
        <v>-10262.800000000003</v>
      </c>
      <c r="J86" s="49">
        <f t="shared" si="30"/>
        <v>3502.2999999999993</v>
      </c>
      <c r="K86" s="56">
        <v>29113</v>
      </c>
      <c r="L86" s="56">
        <v>5097.846</v>
      </c>
      <c r="M86" s="35">
        <f t="shared" si="21"/>
        <v>21885.8</v>
      </c>
      <c r="N86" s="35">
        <f t="shared" si="21"/>
        <v>305</v>
      </c>
      <c r="O86" s="35">
        <f t="shared" si="21"/>
        <v>138.246</v>
      </c>
      <c r="P86" s="35">
        <f t="shared" si="31"/>
        <v>45.326557377049184</v>
      </c>
      <c r="Q86" s="51">
        <f t="shared" si="42"/>
        <v>3035.8</v>
      </c>
      <c r="R86" s="51">
        <f t="shared" si="42"/>
        <v>205</v>
      </c>
      <c r="S86" s="51">
        <f t="shared" si="42"/>
        <v>16.666</v>
      </c>
      <c r="T86" s="52">
        <f t="shared" si="32"/>
        <v>8.129756097560977</v>
      </c>
      <c r="U86" s="53">
        <v>232</v>
      </c>
      <c r="V86" s="54">
        <v>5</v>
      </c>
      <c r="W86" s="56">
        <v>16.666</v>
      </c>
      <c r="X86" s="56">
        <f t="shared" si="33"/>
        <v>333.32000000000005</v>
      </c>
      <c r="Y86" s="46">
        <v>17040</v>
      </c>
      <c r="Z86" s="54">
        <v>100</v>
      </c>
      <c r="AA86" s="56">
        <v>6.58</v>
      </c>
      <c r="AB86" s="56">
        <f t="shared" si="34"/>
        <v>6.58</v>
      </c>
      <c r="AC86" s="60">
        <v>2803.8</v>
      </c>
      <c r="AD86" s="54">
        <v>200</v>
      </c>
      <c r="AE86" s="56">
        <v>0</v>
      </c>
      <c r="AF86" s="56">
        <f t="shared" si="35"/>
        <v>0</v>
      </c>
      <c r="AG86" s="56">
        <v>110</v>
      </c>
      <c r="AH86" s="54"/>
      <c r="AI86" s="56">
        <v>0</v>
      </c>
      <c r="AJ86" s="56" t="e">
        <f t="shared" si="36"/>
        <v>#DIV/0!</v>
      </c>
      <c r="AK86" s="56">
        <v>0</v>
      </c>
      <c r="AL86" s="59"/>
      <c r="AM86" s="56">
        <v>0</v>
      </c>
      <c r="AN86" s="56" t="e">
        <f t="shared" si="37"/>
        <v>#DIV/0!</v>
      </c>
      <c r="AO86" s="56">
        <v>0</v>
      </c>
      <c r="AP86" s="59"/>
      <c r="AQ86" s="56">
        <v>0</v>
      </c>
      <c r="AR86" s="56"/>
      <c r="AS86" s="56"/>
      <c r="AT86" s="56"/>
      <c r="AU86" s="56">
        <v>17490</v>
      </c>
      <c r="AV86" s="54">
        <v>1457.5</v>
      </c>
      <c r="AW86" s="56">
        <v>1457.3</v>
      </c>
      <c r="AX86" s="56"/>
      <c r="AY86" s="61"/>
      <c r="AZ86" s="56"/>
      <c r="BA86" s="56">
        <v>0</v>
      </c>
      <c r="BB86" s="56"/>
      <c r="BC86" s="56"/>
      <c r="BD86" s="56">
        <v>0</v>
      </c>
      <c r="BE86" s="56"/>
      <c r="BF86" s="56"/>
      <c r="BG86" s="35">
        <f t="shared" si="41"/>
        <v>1700</v>
      </c>
      <c r="BH86" s="35">
        <f t="shared" si="41"/>
        <v>0</v>
      </c>
      <c r="BI86" s="35">
        <f t="shared" si="41"/>
        <v>115</v>
      </c>
      <c r="BJ86" s="42" t="e">
        <f t="shared" si="38"/>
        <v>#DIV/0!</v>
      </c>
      <c r="BK86" s="56">
        <v>1700</v>
      </c>
      <c r="BL86" s="54"/>
      <c r="BM86" s="56">
        <v>115</v>
      </c>
      <c r="BN86" s="56"/>
      <c r="BO86" s="59"/>
      <c r="BP86" s="56">
        <v>0</v>
      </c>
      <c r="BQ86" s="56"/>
      <c r="BR86" s="61"/>
      <c r="BS86" s="56"/>
      <c r="BT86" s="56"/>
      <c r="BU86" s="54"/>
      <c r="BV86" s="56">
        <v>0</v>
      </c>
      <c r="BW86" s="56"/>
      <c r="BX86" s="56"/>
      <c r="BY86" s="56"/>
      <c r="BZ86" s="56"/>
      <c r="CA86" s="59"/>
      <c r="CB86" s="56"/>
      <c r="CC86" s="56"/>
      <c r="CD86" s="54"/>
      <c r="CE86" s="56">
        <v>0</v>
      </c>
      <c r="CF86" s="56"/>
      <c r="CG86" s="56"/>
      <c r="CH86" s="56"/>
      <c r="CI86" s="54"/>
      <c r="CJ86" s="56">
        <v>0</v>
      </c>
      <c r="CK86" s="56"/>
      <c r="CL86" s="56"/>
      <c r="CM86" s="56">
        <v>0</v>
      </c>
      <c r="CN86" s="56"/>
      <c r="CO86" s="56"/>
      <c r="CP86" s="56"/>
      <c r="CQ86" s="56">
        <v>0</v>
      </c>
      <c r="CR86" s="56"/>
      <c r="CS86" s="56">
        <v>0</v>
      </c>
      <c r="CT86" s="56"/>
      <c r="CU86" s="56"/>
      <c r="CV86" s="56"/>
      <c r="CW86" s="56">
        <v>0</v>
      </c>
      <c r="CX86" s="59"/>
      <c r="CY86" s="56">
        <v>0</v>
      </c>
      <c r="CZ86" s="56"/>
      <c r="DA86" s="56"/>
      <c r="DB86" s="56">
        <v>0</v>
      </c>
      <c r="DC86" s="33">
        <f t="shared" si="24"/>
        <v>39375.8</v>
      </c>
      <c r="DD86" s="33">
        <f t="shared" si="24"/>
        <v>1762.5</v>
      </c>
      <c r="DE86" s="33">
        <f t="shared" si="26"/>
        <v>1595.546</v>
      </c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>
        <v>5000</v>
      </c>
      <c r="DV86" s="59"/>
      <c r="DW86" s="56">
        <v>0</v>
      </c>
      <c r="DX86" s="56"/>
      <c r="DY86" s="56"/>
      <c r="DZ86" s="56"/>
      <c r="EA86" s="56"/>
      <c r="EB86" s="44">
        <f t="shared" si="25"/>
        <v>5000</v>
      </c>
      <c r="EC86" s="44">
        <f t="shared" si="25"/>
        <v>0</v>
      </c>
      <c r="ED86" s="44">
        <f t="shared" si="39"/>
        <v>0</v>
      </c>
      <c r="EI86" s="45"/>
      <c r="EJ86" s="45"/>
      <c r="EL86" s="45"/>
    </row>
    <row r="87" spans="1:142" s="47" customFormat="1" ht="23.25" customHeight="1">
      <c r="A87" s="29">
        <v>78</v>
      </c>
      <c r="B87" s="30" t="s">
        <v>140</v>
      </c>
      <c r="C87" s="48"/>
      <c r="D87" s="32"/>
      <c r="E87" s="33">
        <f t="shared" si="40"/>
        <v>67065.8</v>
      </c>
      <c r="F87" s="33">
        <f t="shared" si="40"/>
        <v>4738.7</v>
      </c>
      <c r="G87" s="33">
        <f t="shared" si="40"/>
        <v>5524.0483</v>
      </c>
      <c r="H87" s="33">
        <f t="shared" si="28"/>
        <v>116.57307489395828</v>
      </c>
      <c r="I87" s="49">
        <f t="shared" si="29"/>
        <v>-15404.800000000003</v>
      </c>
      <c r="J87" s="49">
        <f t="shared" si="30"/>
        <v>8357.501699999999</v>
      </c>
      <c r="K87" s="56">
        <v>51661</v>
      </c>
      <c r="L87" s="56">
        <v>13881.55</v>
      </c>
      <c r="M87" s="35">
        <f t="shared" si="21"/>
        <v>19680.7</v>
      </c>
      <c r="N87" s="35">
        <f t="shared" si="21"/>
        <v>790</v>
      </c>
      <c r="O87" s="35">
        <f t="shared" si="21"/>
        <v>1575.5483</v>
      </c>
      <c r="P87" s="35">
        <f t="shared" si="31"/>
        <v>199.43649367088605</v>
      </c>
      <c r="Q87" s="51">
        <f t="shared" si="42"/>
        <v>6850</v>
      </c>
      <c r="R87" s="51">
        <f t="shared" si="42"/>
        <v>530</v>
      </c>
      <c r="S87" s="51">
        <f t="shared" si="42"/>
        <v>1555.351</v>
      </c>
      <c r="T87" s="52">
        <f t="shared" si="32"/>
        <v>293.4624528301887</v>
      </c>
      <c r="U87" s="53">
        <v>350</v>
      </c>
      <c r="V87" s="54">
        <v>30</v>
      </c>
      <c r="W87" s="56">
        <v>0.351</v>
      </c>
      <c r="X87" s="56">
        <f t="shared" si="33"/>
        <v>1.1699999999999997</v>
      </c>
      <c r="Y87" s="46">
        <v>11890.7</v>
      </c>
      <c r="Z87" s="54">
        <v>200</v>
      </c>
      <c r="AA87" s="56">
        <v>20.1973</v>
      </c>
      <c r="AB87" s="56">
        <f t="shared" si="34"/>
        <v>10.09865</v>
      </c>
      <c r="AC87" s="60">
        <v>6500</v>
      </c>
      <c r="AD87" s="54">
        <v>500</v>
      </c>
      <c r="AE87" s="56">
        <v>1555</v>
      </c>
      <c r="AF87" s="56">
        <f t="shared" si="35"/>
        <v>311</v>
      </c>
      <c r="AG87" s="56">
        <v>340</v>
      </c>
      <c r="AH87" s="54">
        <v>10</v>
      </c>
      <c r="AI87" s="56">
        <v>0</v>
      </c>
      <c r="AJ87" s="56">
        <f t="shared" si="36"/>
        <v>0</v>
      </c>
      <c r="AK87" s="56">
        <v>0</v>
      </c>
      <c r="AL87" s="59"/>
      <c r="AM87" s="56">
        <v>0</v>
      </c>
      <c r="AN87" s="56" t="e">
        <f t="shared" si="37"/>
        <v>#DIV/0!</v>
      </c>
      <c r="AO87" s="56">
        <v>0</v>
      </c>
      <c r="AP87" s="59"/>
      <c r="AQ87" s="56">
        <v>0</v>
      </c>
      <c r="AR87" s="56"/>
      <c r="AS87" s="56"/>
      <c r="AT87" s="56"/>
      <c r="AU87" s="56">
        <v>47385.1</v>
      </c>
      <c r="AV87" s="54">
        <v>3948.7</v>
      </c>
      <c r="AW87" s="56">
        <v>3948.5</v>
      </c>
      <c r="AX87" s="56"/>
      <c r="AY87" s="61"/>
      <c r="AZ87" s="56"/>
      <c r="BA87" s="56">
        <v>0</v>
      </c>
      <c r="BB87" s="56"/>
      <c r="BC87" s="56"/>
      <c r="BD87" s="56">
        <v>0</v>
      </c>
      <c r="BE87" s="56"/>
      <c r="BF87" s="56"/>
      <c r="BG87" s="35">
        <f t="shared" si="41"/>
        <v>350</v>
      </c>
      <c r="BH87" s="35">
        <f t="shared" si="41"/>
        <v>20</v>
      </c>
      <c r="BI87" s="35">
        <f t="shared" si="41"/>
        <v>0</v>
      </c>
      <c r="BJ87" s="42">
        <f t="shared" si="38"/>
        <v>0</v>
      </c>
      <c r="BK87" s="56">
        <v>350</v>
      </c>
      <c r="BL87" s="54">
        <v>20</v>
      </c>
      <c r="BM87" s="56">
        <v>0</v>
      </c>
      <c r="BN87" s="56"/>
      <c r="BO87" s="59"/>
      <c r="BP87" s="56">
        <v>0</v>
      </c>
      <c r="BQ87" s="56"/>
      <c r="BR87" s="61"/>
      <c r="BS87" s="56"/>
      <c r="BT87" s="56"/>
      <c r="BU87" s="54"/>
      <c r="BV87" s="56">
        <v>0</v>
      </c>
      <c r="BW87" s="56"/>
      <c r="BX87" s="56"/>
      <c r="BY87" s="56"/>
      <c r="BZ87" s="56"/>
      <c r="CA87" s="59"/>
      <c r="CB87" s="56"/>
      <c r="CC87" s="56"/>
      <c r="CD87" s="54"/>
      <c r="CE87" s="56">
        <v>0</v>
      </c>
      <c r="CF87" s="56"/>
      <c r="CG87" s="56"/>
      <c r="CH87" s="56">
        <v>50</v>
      </c>
      <c r="CI87" s="54">
        <v>10</v>
      </c>
      <c r="CJ87" s="56">
        <v>0</v>
      </c>
      <c r="CK87" s="56"/>
      <c r="CL87" s="56"/>
      <c r="CM87" s="56">
        <v>0</v>
      </c>
      <c r="CN87" s="56">
        <v>200</v>
      </c>
      <c r="CO87" s="56">
        <v>20</v>
      </c>
      <c r="CP87" s="56"/>
      <c r="CQ87" s="56">
        <v>0</v>
      </c>
      <c r="CR87" s="56"/>
      <c r="CS87" s="56">
        <v>0</v>
      </c>
      <c r="CT87" s="56"/>
      <c r="CU87" s="56"/>
      <c r="CV87" s="56"/>
      <c r="CW87" s="56">
        <v>0</v>
      </c>
      <c r="CX87" s="59"/>
      <c r="CY87" s="56">
        <v>0</v>
      </c>
      <c r="CZ87" s="56"/>
      <c r="DA87" s="56"/>
      <c r="DB87" s="56">
        <v>0</v>
      </c>
      <c r="DC87" s="33">
        <f t="shared" si="24"/>
        <v>67065.8</v>
      </c>
      <c r="DD87" s="33">
        <f t="shared" si="24"/>
        <v>4738.7</v>
      </c>
      <c r="DE87" s="33">
        <f t="shared" si="26"/>
        <v>5524.0483</v>
      </c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9"/>
      <c r="DW87" s="56">
        <v>0</v>
      </c>
      <c r="DX87" s="56"/>
      <c r="DY87" s="56"/>
      <c r="DZ87" s="56"/>
      <c r="EA87" s="56"/>
      <c r="EB87" s="44">
        <f t="shared" si="25"/>
        <v>0</v>
      </c>
      <c r="EC87" s="44">
        <f t="shared" si="25"/>
        <v>0</v>
      </c>
      <c r="ED87" s="44">
        <f t="shared" si="39"/>
        <v>0</v>
      </c>
      <c r="EI87" s="45"/>
      <c r="EJ87" s="45"/>
      <c r="EL87" s="45"/>
    </row>
    <row r="88" spans="1:142" s="47" customFormat="1" ht="23.25" customHeight="1">
      <c r="A88" s="29">
        <v>79</v>
      </c>
      <c r="B88" s="30" t="s">
        <v>141</v>
      </c>
      <c r="C88" s="48"/>
      <c r="D88" s="32"/>
      <c r="E88" s="33">
        <f t="shared" si="40"/>
        <v>18788.800000000003</v>
      </c>
      <c r="F88" s="33">
        <f t="shared" si="40"/>
        <v>1356.7</v>
      </c>
      <c r="G88" s="33">
        <f t="shared" si="40"/>
        <v>33.178999999999974</v>
      </c>
      <c r="H88" s="33">
        <f t="shared" si="28"/>
        <v>2.445566447998819</v>
      </c>
      <c r="I88" s="49">
        <f t="shared" si="29"/>
        <v>-4325.000000000004</v>
      </c>
      <c r="J88" s="49">
        <f t="shared" si="30"/>
        <v>1673.5482000000002</v>
      </c>
      <c r="K88" s="56">
        <v>14463.8</v>
      </c>
      <c r="L88" s="56">
        <v>1706.7272</v>
      </c>
      <c r="M88" s="35">
        <f t="shared" si="21"/>
        <v>8592.6</v>
      </c>
      <c r="N88" s="35">
        <f t="shared" si="21"/>
        <v>507</v>
      </c>
      <c r="O88" s="35">
        <f t="shared" si="21"/>
        <v>0.097</v>
      </c>
      <c r="P88" s="35">
        <f t="shared" si="31"/>
        <v>0.019132149901380673</v>
      </c>
      <c r="Q88" s="51">
        <f t="shared" si="42"/>
        <v>997</v>
      </c>
      <c r="R88" s="51">
        <f t="shared" si="42"/>
        <v>202</v>
      </c>
      <c r="S88" s="51">
        <f t="shared" si="42"/>
        <v>0.097</v>
      </c>
      <c r="T88" s="52">
        <f t="shared" si="32"/>
        <v>0.04801980198019803</v>
      </c>
      <c r="U88" s="53">
        <v>20</v>
      </c>
      <c r="V88" s="54">
        <v>2</v>
      </c>
      <c r="W88" s="56">
        <v>0.097</v>
      </c>
      <c r="X88" s="56">
        <f t="shared" si="33"/>
        <v>4.8500000000000005</v>
      </c>
      <c r="Y88" s="46">
        <v>7071.6</v>
      </c>
      <c r="Z88" s="54">
        <v>300</v>
      </c>
      <c r="AA88" s="56">
        <v>0</v>
      </c>
      <c r="AB88" s="56">
        <f t="shared" si="34"/>
        <v>0</v>
      </c>
      <c r="AC88" s="60">
        <v>977</v>
      </c>
      <c r="AD88" s="54">
        <v>200</v>
      </c>
      <c r="AE88" s="56">
        <v>0</v>
      </c>
      <c r="AF88" s="56">
        <f t="shared" si="35"/>
        <v>0</v>
      </c>
      <c r="AG88" s="56">
        <v>24</v>
      </c>
      <c r="AH88" s="54"/>
      <c r="AI88" s="56">
        <v>0</v>
      </c>
      <c r="AJ88" s="56" t="e">
        <f t="shared" si="36"/>
        <v>#DIV/0!</v>
      </c>
      <c r="AK88" s="56">
        <v>0</v>
      </c>
      <c r="AL88" s="59"/>
      <c r="AM88" s="56">
        <v>0</v>
      </c>
      <c r="AN88" s="56" t="e">
        <f t="shared" si="37"/>
        <v>#DIV/0!</v>
      </c>
      <c r="AO88" s="56">
        <v>0</v>
      </c>
      <c r="AP88" s="59"/>
      <c r="AQ88" s="56">
        <v>0</v>
      </c>
      <c r="AR88" s="56"/>
      <c r="AS88" s="56"/>
      <c r="AT88" s="56"/>
      <c r="AU88" s="56">
        <v>10196.2</v>
      </c>
      <c r="AV88" s="54">
        <v>849.7</v>
      </c>
      <c r="AW88" s="56">
        <v>849.6</v>
      </c>
      <c r="AX88" s="56"/>
      <c r="AY88" s="61"/>
      <c r="AZ88" s="56"/>
      <c r="BA88" s="56">
        <v>0</v>
      </c>
      <c r="BB88" s="56"/>
      <c r="BC88" s="56"/>
      <c r="BD88" s="56">
        <v>0</v>
      </c>
      <c r="BE88" s="56"/>
      <c r="BF88" s="56"/>
      <c r="BG88" s="35">
        <f t="shared" si="41"/>
        <v>500</v>
      </c>
      <c r="BH88" s="35">
        <f t="shared" si="41"/>
        <v>5</v>
      </c>
      <c r="BI88" s="35">
        <f t="shared" si="41"/>
        <v>0</v>
      </c>
      <c r="BJ88" s="42">
        <f t="shared" si="38"/>
        <v>0</v>
      </c>
      <c r="BK88" s="56">
        <v>500</v>
      </c>
      <c r="BL88" s="54">
        <v>5</v>
      </c>
      <c r="BM88" s="56">
        <v>0</v>
      </c>
      <c r="BN88" s="56"/>
      <c r="BO88" s="59"/>
      <c r="BP88" s="56">
        <v>0</v>
      </c>
      <c r="BQ88" s="56"/>
      <c r="BR88" s="61"/>
      <c r="BS88" s="56"/>
      <c r="BT88" s="56"/>
      <c r="BU88" s="54"/>
      <c r="BV88" s="56">
        <v>0</v>
      </c>
      <c r="BW88" s="56"/>
      <c r="BX88" s="56"/>
      <c r="BY88" s="56"/>
      <c r="BZ88" s="56"/>
      <c r="CA88" s="59"/>
      <c r="CB88" s="56"/>
      <c r="CC88" s="56"/>
      <c r="CD88" s="54"/>
      <c r="CE88" s="56">
        <v>0</v>
      </c>
      <c r="CF88" s="56"/>
      <c r="CG88" s="56"/>
      <c r="CH88" s="56"/>
      <c r="CI88" s="54"/>
      <c r="CJ88" s="56">
        <v>0</v>
      </c>
      <c r="CK88" s="56"/>
      <c r="CL88" s="56"/>
      <c r="CM88" s="56">
        <v>0</v>
      </c>
      <c r="CN88" s="56"/>
      <c r="CO88" s="56"/>
      <c r="CP88" s="56"/>
      <c r="CQ88" s="56">
        <v>0</v>
      </c>
      <c r="CR88" s="56"/>
      <c r="CS88" s="56">
        <v>0</v>
      </c>
      <c r="CT88" s="56"/>
      <c r="CU88" s="56"/>
      <c r="CV88" s="56"/>
      <c r="CW88" s="56"/>
      <c r="CX88" s="59"/>
      <c r="CY88" s="56">
        <v>0</v>
      </c>
      <c r="CZ88" s="56"/>
      <c r="DA88" s="56"/>
      <c r="DB88" s="56">
        <v>-816.518</v>
      </c>
      <c r="DC88" s="33">
        <f t="shared" si="24"/>
        <v>18788.800000000003</v>
      </c>
      <c r="DD88" s="33">
        <f t="shared" si="24"/>
        <v>1356.7</v>
      </c>
      <c r="DE88" s="33">
        <f t="shared" si="26"/>
        <v>33.178999999999974</v>
      </c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9"/>
      <c r="DW88" s="56">
        <v>0</v>
      </c>
      <c r="DX88" s="56"/>
      <c r="DY88" s="56"/>
      <c r="DZ88" s="56"/>
      <c r="EA88" s="56"/>
      <c r="EB88" s="44">
        <f t="shared" si="25"/>
        <v>0</v>
      </c>
      <c r="EC88" s="44">
        <f t="shared" si="25"/>
        <v>0</v>
      </c>
      <c r="ED88" s="44">
        <f t="shared" si="39"/>
        <v>0</v>
      </c>
      <c r="EI88" s="45"/>
      <c r="EJ88" s="45"/>
      <c r="EL88" s="45"/>
    </row>
    <row r="89" spans="1:142" s="47" customFormat="1" ht="29.25" customHeight="1">
      <c r="A89" s="29">
        <v>80</v>
      </c>
      <c r="B89" s="30" t="s">
        <v>142</v>
      </c>
      <c r="C89" s="48"/>
      <c r="D89" s="32"/>
      <c r="E89" s="33">
        <f t="shared" si="40"/>
        <v>41953.600000000006</v>
      </c>
      <c r="F89" s="33">
        <f t="shared" si="40"/>
        <v>3495.9999999999995</v>
      </c>
      <c r="G89" s="33">
        <f t="shared" si="40"/>
        <v>4704.045</v>
      </c>
      <c r="H89" s="33">
        <f t="shared" si="28"/>
        <v>134.5550629290618</v>
      </c>
      <c r="I89" s="49">
        <f t="shared" si="29"/>
        <v>-11577.600000000006</v>
      </c>
      <c r="J89" s="49">
        <f t="shared" si="30"/>
        <v>4457.599</v>
      </c>
      <c r="K89" s="56">
        <v>30376</v>
      </c>
      <c r="L89" s="56">
        <v>9161.644</v>
      </c>
      <c r="M89" s="35">
        <f t="shared" si="21"/>
        <v>12635.2</v>
      </c>
      <c r="N89" s="35">
        <f t="shared" si="21"/>
        <v>1052.8000000000002</v>
      </c>
      <c r="O89" s="35">
        <f t="shared" si="21"/>
        <v>2261.045</v>
      </c>
      <c r="P89" s="35">
        <f t="shared" si="31"/>
        <v>214.76491261398172</v>
      </c>
      <c r="Q89" s="51">
        <f t="shared" si="42"/>
        <v>4940</v>
      </c>
      <c r="R89" s="51">
        <f t="shared" si="42"/>
        <v>411.59999999999997</v>
      </c>
      <c r="S89" s="51">
        <f t="shared" si="42"/>
        <v>1037.295</v>
      </c>
      <c r="T89" s="52">
        <f t="shared" si="32"/>
        <v>252.015306122449</v>
      </c>
      <c r="U89" s="53">
        <v>248.3</v>
      </c>
      <c r="V89" s="54">
        <v>20.7</v>
      </c>
      <c r="W89" s="56">
        <v>94.445</v>
      </c>
      <c r="X89" s="56">
        <f t="shared" si="33"/>
        <v>456.256038647343</v>
      </c>
      <c r="Y89" s="46">
        <v>7035.2</v>
      </c>
      <c r="Z89" s="54">
        <v>586.2</v>
      </c>
      <c r="AA89" s="56">
        <v>1183.75</v>
      </c>
      <c r="AB89" s="56">
        <f t="shared" si="34"/>
        <v>201.93619924940293</v>
      </c>
      <c r="AC89" s="60">
        <v>4691.7</v>
      </c>
      <c r="AD89" s="54">
        <v>390.9</v>
      </c>
      <c r="AE89" s="56">
        <v>942.85</v>
      </c>
      <c r="AF89" s="56">
        <f t="shared" si="35"/>
        <v>241.19979534407778</v>
      </c>
      <c r="AG89" s="56">
        <v>100</v>
      </c>
      <c r="AH89" s="54">
        <v>8.3</v>
      </c>
      <c r="AI89" s="56">
        <v>40</v>
      </c>
      <c r="AJ89" s="56">
        <f t="shared" si="36"/>
        <v>481.92771084337346</v>
      </c>
      <c r="AK89" s="56">
        <v>0</v>
      </c>
      <c r="AL89" s="59"/>
      <c r="AM89" s="56">
        <v>0</v>
      </c>
      <c r="AN89" s="56" t="e">
        <f t="shared" si="37"/>
        <v>#DIV/0!</v>
      </c>
      <c r="AO89" s="56">
        <v>0</v>
      </c>
      <c r="AP89" s="59"/>
      <c r="AQ89" s="56">
        <v>0</v>
      </c>
      <c r="AR89" s="56"/>
      <c r="AS89" s="56"/>
      <c r="AT89" s="56"/>
      <c r="AU89" s="56">
        <v>29318.4</v>
      </c>
      <c r="AV89" s="54">
        <v>2443.2</v>
      </c>
      <c r="AW89" s="56">
        <v>2443</v>
      </c>
      <c r="AX89" s="56"/>
      <c r="AY89" s="61"/>
      <c r="AZ89" s="56"/>
      <c r="BA89" s="56">
        <v>0</v>
      </c>
      <c r="BB89" s="56"/>
      <c r="BC89" s="56"/>
      <c r="BD89" s="56">
        <v>0</v>
      </c>
      <c r="BE89" s="56"/>
      <c r="BF89" s="56"/>
      <c r="BG89" s="35">
        <f t="shared" si="41"/>
        <v>0</v>
      </c>
      <c r="BH89" s="35">
        <f t="shared" si="41"/>
        <v>0</v>
      </c>
      <c r="BI89" s="35">
        <f t="shared" si="41"/>
        <v>0</v>
      </c>
      <c r="BJ89" s="42" t="e">
        <f t="shared" si="38"/>
        <v>#DIV/0!</v>
      </c>
      <c r="BK89" s="56"/>
      <c r="BL89" s="54"/>
      <c r="BM89" s="56">
        <v>0</v>
      </c>
      <c r="BN89" s="56"/>
      <c r="BO89" s="59"/>
      <c r="BP89" s="56">
        <v>0</v>
      </c>
      <c r="BQ89" s="56"/>
      <c r="BR89" s="61"/>
      <c r="BS89" s="56"/>
      <c r="BT89" s="56"/>
      <c r="BU89" s="54"/>
      <c r="BV89" s="56">
        <v>0</v>
      </c>
      <c r="BW89" s="56"/>
      <c r="BX89" s="56"/>
      <c r="BY89" s="56"/>
      <c r="BZ89" s="56"/>
      <c r="CA89" s="59"/>
      <c r="CB89" s="56"/>
      <c r="CC89" s="56">
        <v>80</v>
      </c>
      <c r="CD89" s="54">
        <v>6.7</v>
      </c>
      <c r="CE89" s="56">
        <v>0</v>
      </c>
      <c r="CF89" s="56"/>
      <c r="CG89" s="56"/>
      <c r="CH89" s="56"/>
      <c r="CI89" s="54"/>
      <c r="CJ89" s="56">
        <v>0</v>
      </c>
      <c r="CK89" s="56"/>
      <c r="CL89" s="56"/>
      <c r="CM89" s="56">
        <v>0</v>
      </c>
      <c r="CN89" s="56"/>
      <c r="CO89" s="56"/>
      <c r="CP89" s="56"/>
      <c r="CQ89" s="56">
        <v>0</v>
      </c>
      <c r="CR89" s="56"/>
      <c r="CS89" s="56">
        <v>0</v>
      </c>
      <c r="CT89" s="56"/>
      <c r="CU89" s="56"/>
      <c r="CV89" s="56"/>
      <c r="CW89" s="56">
        <v>480</v>
      </c>
      <c r="CX89" s="59">
        <v>40</v>
      </c>
      <c r="CY89" s="56">
        <v>0</v>
      </c>
      <c r="CZ89" s="56"/>
      <c r="DA89" s="56"/>
      <c r="DB89" s="56">
        <v>0</v>
      </c>
      <c r="DC89" s="33">
        <f t="shared" si="24"/>
        <v>41953.600000000006</v>
      </c>
      <c r="DD89" s="33">
        <f t="shared" si="24"/>
        <v>3495.9999999999995</v>
      </c>
      <c r="DE89" s="33">
        <f t="shared" si="26"/>
        <v>4704.045</v>
      </c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9"/>
      <c r="DW89" s="56">
        <v>0</v>
      </c>
      <c r="DX89" s="56"/>
      <c r="DY89" s="56"/>
      <c r="DZ89" s="56"/>
      <c r="EA89" s="56"/>
      <c r="EB89" s="44">
        <f t="shared" si="25"/>
        <v>0</v>
      </c>
      <c r="EC89" s="44">
        <f t="shared" si="25"/>
        <v>0</v>
      </c>
      <c r="ED89" s="44">
        <f t="shared" si="39"/>
        <v>0</v>
      </c>
      <c r="EI89" s="45"/>
      <c r="EJ89" s="45"/>
      <c r="EL89" s="45"/>
    </row>
    <row r="90" spans="1:142" s="47" customFormat="1" ht="23.25" customHeight="1">
      <c r="A90" s="29">
        <v>81</v>
      </c>
      <c r="B90" s="30" t="s">
        <v>143</v>
      </c>
      <c r="C90" s="48"/>
      <c r="D90" s="32"/>
      <c r="E90" s="33">
        <f t="shared" si="40"/>
        <v>44121.5</v>
      </c>
      <c r="F90" s="33">
        <f t="shared" si="40"/>
        <v>3247.9</v>
      </c>
      <c r="G90" s="33">
        <f t="shared" si="40"/>
        <v>2653.1969999999997</v>
      </c>
      <c r="H90" s="33">
        <f t="shared" si="28"/>
        <v>81.68961482804272</v>
      </c>
      <c r="I90" s="49">
        <f t="shared" si="29"/>
        <v>-9071.599999999999</v>
      </c>
      <c r="J90" s="49">
        <f t="shared" si="30"/>
        <v>7499.066000000001</v>
      </c>
      <c r="K90" s="56">
        <v>35049.9</v>
      </c>
      <c r="L90" s="56">
        <v>10152.263</v>
      </c>
      <c r="M90" s="35">
        <f t="shared" si="21"/>
        <v>14987</v>
      </c>
      <c r="N90" s="35">
        <f t="shared" si="21"/>
        <v>820</v>
      </c>
      <c r="O90" s="35">
        <f t="shared" si="21"/>
        <v>225.497</v>
      </c>
      <c r="P90" s="35">
        <f t="shared" si="31"/>
        <v>27.499634146341464</v>
      </c>
      <c r="Q90" s="51">
        <f t="shared" si="42"/>
        <v>3187</v>
      </c>
      <c r="R90" s="51">
        <f t="shared" si="42"/>
        <v>275</v>
      </c>
      <c r="S90" s="51">
        <f t="shared" si="42"/>
        <v>223.57600000000002</v>
      </c>
      <c r="T90" s="52">
        <f t="shared" si="32"/>
        <v>81.30036363636364</v>
      </c>
      <c r="U90" s="53">
        <v>287</v>
      </c>
      <c r="V90" s="54">
        <v>25</v>
      </c>
      <c r="W90" s="56">
        <v>16.776</v>
      </c>
      <c r="X90" s="56">
        <f t="shared" si="33"/>
        <v>67.104</v>
      </c>
      <c r="Y90" s="46">
        <v>8100</v>
      </c>
      <c r="Z90" s="54">
        <v>300</v>
      </c>
      <c r="AA90" s="56">
        <v>1.921</v>
      </c>
      <c r="AB90" s="56">
        <f t="shared" si="34"/>
        <v>0.6403333333333333</v>
      </c>
      <c r="AC90" s="60">
        <v>2900</v>
      </c>
      <c r="AD90" s="54">
        <v>250</v>
      </c>
      <c r="AE90" s="56">
        <v>206.8</v>
      </c>
      <c r="AF90" s="56">
        <f t="shared" si="35"/>
        <v>82.72</v>
      </c>
      <c r="AG90" s="56">
        <v>400</v>
      </c>
      <c r="AH90" s="54">
        <v>25</v>
      </c>
      <c r="AI90" s="56">
        <v>0</v>
      </c>
      <c r="AJ90" s="56">
        <f t="shared" si="36"/>
        <v>0</v>
      </c>
      <c r="AK90" s="56">
        <v>0</v>
      </c>
      <c r="AL90" s="59"/>
      <c r="AM90" s="56">
        <v>0</v>
      </c>
      <c r="AN90" s="56" t="e">
        <f t="shared" si="37"/>
        <v>#DIV/0!</v>
      </c>
      <c r="AO90" s="56">
        <v>0</v>
      </c>
      <c r="AP90" s="59"/>
      <c r="AQ90" s="56">
        <v>0</v>
      </c>
      <c r="AR90" s="56"/>
      <c r="AS90" s="56"/>
      <c r="AT90" s="56"/>
      <c r="AU90" s="56">
        <v>29134.5</v>
      </c>
      <c r="AV90" s="54">
        <v>2427.9</v>
      </c>
      <c r="AW90" s="56">
        <v>2427.7</v>
      </c>
      <c r="AX90" s="56"/>
      <c r="AY90" s="61"/>
      <c r="AZ90" s="56"/>
      <c r="BA90" s="56">
        <v>0</v>
      </c>
      <c r="BB90" s="56"/>
      <c r="BC90" s="56"/>
      <c r="BD90" s="56">
        <v>0</v>
      </c>
      <c r="BE90" s="56"/>
      <c r="BF90" s="56"/>
      <c r="BG90" s="35">
        <f t="shared" si="41"/>
        <v>1800</v>
      </c>
      <c r="BH90" s="35">
        <f t="shared" si="41"/>
        <v>100</v>
      </c>
      <c r="BI90" s="35">
        <f t="shared" si="41"/>
        <v>0</v>
      </c>
      <c r="BJ90" s="42">
        <f t="shared" si="38"/>
        <v>0</v>
      </c>
      <c r="BK90" s="56">
        <v>1800</v>
      </c>
      <c r="BL90" s="54">
        <v>100</v>
      </c>
      <c r="BM90" s="56">
        <v>0</v>
      </c>
      <c r="BN90" s="56"/>
      <c r="BO90" s="59"/>
      <c r="BP90" s="56">
        <v>0</v>
      </c>
      <c r="BQ90" s="56"/>
      <c r="BR90" s="61"/>
      <c r="BS90" s="56"/>
      <c r="BT90" s="56"/>
      <c r="BU90" s="54"/>
      <c r="BV90" s="56">
        <v>0</v>
      </c>
      <c r="BW90" s="56"/>
      <c r="BX90" s="56"/>
      <c r="BY90" s="56"/>
      <c r="BZ90" s="56"/>
      <c r="CA90" s="59"/>
      <c r="CB90" s="56"/>
      <c r="CC90" s="56">
        <v>1500</v>
      </c>
      <c r="CD90" s="54">
        <v>120</v>
      </c>
      <c r="CE90" s="56">
        <v>0</v>
      </c>
      <c r="CF90" s="56"/>
      <c r="CG90" s="56"/>
      <c r="CH90" s="56"/>
      <c r="CI90" s="54"/>
      <c r="CJ90" s="56">
        <v>0</v>
      </c>
      <c r="CK90" s="56"/>
      <c r="CL90" s="56"/>
      <c r="CM90" s="56">
        <v>0</v>
      </c>
      <c r="CN90" s="56"/>
      <c r="CO90" s="56"/>
      <c r="CP90" s="56"/>
      <c r="CQ90" s="56">
        <v>0</v>
      </c>
      <c r="CR90" s="56"/>
      <c r="CS90" s="56">
        <v>0</v>
      </c>
      <c r="CT90" s="56"/>
      <c r="CU90" s="56"/>
      <c r="CV90" s="56"/>
      <c r="CW90" s="56">
        <v>0</v>
      </c>
      <c r="CX90" s="59"/>
      <c r="CY90" s="56">
        <v>0</v>
      </c>
      <c r="CZ90" s="56"/>
      <c r="DA90" s="56"/>
      <c r="DB90" s="56">
        <v>0</v>
      </c>
      <c r="DC90" s="33">
        <f t="shared" si="24"/>
        <v>44121.5</v>
      </c>
      <c r="DD90" s="33">
        <f t="shared" si="24"/>
        <v>3247.9</v>
      </c>
      <c r="DE90" s="33">
        <f t="shared" si="26"/>
        <v>2653.1969999999997</v>
      </c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9"/>
      <c r="DW90" s="56">
        <v>0</v>
      </c>
      <c r="DX90" s="56"/>
      <c r="DY90" s="56"/>
      <c r="DZ90" s="56"/>
      <c r="EA90" s="56"/>
      <c r="EB90" s="44">
        <f t="shared" si="25"/>
        <v>0</v>
      </c>
      <c r="EC90" s="44">
        <f t="shared" si="25"/>
        <v>0</v>
      </c>
      <c r="ED90" s="44">
        <f t="shared" si="39"/>
        <v>0</v>
      </c>
      <c r="EE90" s="62"/>
      <c r="EI90" s="45"/>
      <c r="EJ90" s="45"/>
      <c r="EL90" s="45"/>
    </row>
    <row r="91" spans="1:142" s="47" customFormat="1" ht="23.25" customHeight="1">
      <c r="A91" s="29">
        <v>82</v>
      </c>
      <c r="B91" s="30" t="s">
        <v>144</v>
      </c>
      <c r="C91" s="48"/>
      <c r="D91" s="32"/>
      <c r="E91" s="33">
        <f t="shared" si="40"/>
        <v>49262.2</v>
      </c>
      <c r="F91" s="33">
        <f t="shared" si="40"/>
        <v>4105.1</v>
      </c>
      <c r="G91" s="33">
        <f t="shared" si="40"/>
        <v>4353.8652</v>
      </c>
      <c r="H91" s="33">
        <f t="shared" si="28"/>
        <v>106.0599059706219</v>
      </c>
      <c r="I91" s="49">
        <f t="shared" si="29"/>
        <v>-9293.399999999994</v>
      </c>
      <c r="J91" s="49">
        <f t="shared" si="30"/>
        <v>8843.7958</v>
      </c>
      <c r="K91" s="56">
        <v>39968.8</v>
      </c>
      <c r="L91" s="56">
        <v>13197.661</v>
      </c>
      <c r="M91" s="35">
        <f t="shared" si="21"/>
        <v>8151</v>
      </c>
      <c r="N91" s="35">
        <f t="shared" si="21"/>
        <v>679.2</v>
      </c>
      <c r="O91" s="35">
        <f t="shared" si="21"/>
        <v>928.1652</v>
      </c>
      <c r="P91" s="35">
        <f t="shared" si="31"/>
        <v>136.65565371024735</v>
      </c>
      <c r="Q91" s="51">
        <f t="shared" si="42"/>
        <v>2010</v>
      </c>
      <c r="R91" s="51">
        <f t="shared" si="42"/>
        <v>167.5</v>
      </c>
      <c r="S91" s="51">
        <f t="shared" si="42"/>
        <v>177.201</v>
      </c>
      <c r="T91" s="52">
        <f t="shared" si="32"/>
        <v>105.79164179104477</v>
      </c>
      <c r="U91" s="53">
        <v>10</v>
      </c>
      <c r="V91" s="54">
        <v>0.8</v>
      </c>
      <c r="W91" s="56">
        <v>2.701</v>
      </c>
      <c r="X91" s="56">
        <f t="shared" si="33"/>
        <v>337.625</v>
      </c>
      <c r="Y91" s="46">
        <v>5141</v>
      </c>
      <c r="Z91" s="54">
        <v>428.4</v>
      </c>
      <c r="AA91" s="56">
        <v>750.9642</v>
      </c>
      <c r="AB91" s="56">
        <f t="shared" si="34"/>
        <v>175.2950980392157</v>
      </c>
      <c r="AC91" s="60">
        <v>2000</v>
      </c>
      <c r="AD91" s="54">
        <v>166.7</v>
      </c>
      <c r="AE91" s="56">
        <v>174.5</v>
      </c>
      <c r="AF91" s="56">
        <f t="shared" si="35"/>
        <v>104.67906418716258</v>
      </c>
      <c r="AG91" s="56">
        <v>50</v>
      </c>
      <c r="AH91" s="54">
        <v>4.2</v>
      </c>
      <c r="AI91" s="56">
        <v>0</v>
      </c>
      <c r="AJ91" s="56">
        <f t="shared" si="36"/>
        <v>0</v>
      </c>
      <c r="AK91" s="56">
        <v>0</v>
      </c>
      <c r="AL91" s="59"/>
      <c r="AM91" s="56">
        <v>0</v>
      </c>
      <c r="AN91" s="56" t="e">
        <f t="shared" si="37"/>
        <v>#DIV/0!</v>
      </c>
      <c r="AO91" s="56">
        <v>0</v>
      </c>
      <c r="AP91" s="59"/>
      <c r="AQ91" s="56">
        <v>0</v>
      </c>
      <c r="AR91" s="56"/>
      <c r="AS91" s="56"/>
      <c r="AT91" s="56"/>
      <c r="AU91" s="56">
        <v>41111.2</v>
      </c>
      <c r="AV91" s="54">
        <v>3425.9</v>
      </c>
      <c r="AW91" s="56">
        <v>3425.7</v>
      </c>
      <c r="AX91" s="56"/>
      <c r="AY91" s="61"/>
      <c r="AZ91" s="56"/>
      <c r="BA91" s="56">
        <v>0</v>
      </c>
      <c r="BB91" s="56"/>
      <c r="BC91" s="56"/>
      <c r="BD91" s="56">
        <v>0</v>
      </c>
      <c r="BE91" s="56"/>
      <c r="BF91" s="56"/>
      <c r="BG91" s="35">
        <f t="shared" si="41"/>
        <v>150</v>
      </c>
      <c r="BH91" s="35">
        <f t="shared" si="41"/>
        <v>12.5</v>
      </c>
      <c r="BI91" s="35">
        <f t="shared" si="41"/>
        <v>0</v>
      </c>
      <c r="BJ91" s="42">
        <f t="shared" si="38"/>
        <v>0</v>
      </c>
      <c r="BK91" s="56">
        <v>150</v>
      </c>
      <c r="BL91" s="54">
        <v>12.5</v>
      </c>
      <c r="BM91" s="56">
        <v>0</v>
      </c>
      <c r="BN91" s="56"/>
      <c r="BO91" s="59"/>
      <c r="BP91" s="56">
        <v>0</v>
      </c>
      <c r="BQ91" s="56"/>
      <c r="BR91" s="61"/>
      <c r="BS91" s="56"/>
      <c r="BT91" s="56"/>
      <c r="BU91" s="54"/>
      <c r="BV91" s="56">
        <v>0</v>
      </c>
      <c r="BW91" s="56"/>
      <c r="BX91" s="56"/>
      <c r="BY91" s="56"/>
      <c r="BZ91" s="56"/>
      <c r="CA91" s="59"/>
      <c r="CB91" s="56"/>
      <c r="CC91" s="56">
        <v>800</v>
      </c>
      <c r="CD91" s="54">
        <v>66.6</v>
      </c>
      <c r="CE91" s="56">
        <v>0</v>
      </c>
      <c r="CF91" s="56"/>
      <c r="CG91" s="56"/>
      <c r="CH91" s="56"/>
      <c r="CI91" s="54"/>
      <c r="CJ91" s="56">
        <v>0</v>
      </c>
      <c r="CK91" s="56"/>
      <c r="CL91" s="56"/>
      <c r="CM91" s="56">
        <v>0</v>
      </c>
      <c r="CN91" s="56"/>
      <c r="CO91" s="56"/>
      <c r="CP91" s="56"/>
      <c r="CQ91" s="56">
        <v>0</v>
      </c>
      <c r="CR91" s="56"/>
      <c r="CS91" s="56">
        <v>0</v>
      </c>
      <c r="CT91" s="56"/>
      <c r="CU91" s="56"/>
      <c r="CV91" s="56"/>
      <c r="CW91" s="56">
        <v>0</v>
      </c>
      <c r="CX91" s="59"/>
      <c r="CY91" s="56">
        <v>0</v>
      </c>
      <c r="CZ91" s="56"/>
      <c r="DA91" s="56"/>
      <c r="DB91" s="56">
        <v>0</v>
      </c>
      <c r="DC91" s="33">
        <f t="shared" si="24"/>
        <v>49262.2</v>
      </c>
      <c r="DD91" s="33">
        <f t="shared" si="24"/>
        <v>4105.1</v>
      </c>
      <c r="DE91" s="33">
        <f t="shared" si="26"/>
        <v>4353.8652</v>
      </c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9"/>
      <c r="DW91" s="56">
        <v>0</v>
      </c>
      <c r="DX91" s="56"/>
      <c r="DY91" s="56"/>
      <c r="DZ91" s="56"/>
      <c r="EA91" s="56"/>
      <c r="EB91" s="44">
        <f t="shared" si="25"/>
        <v>0</v>
      </c>
      <c r="EC91" s="44">
        <f t="shared" si="25"/>
        <v>0</v>
      </c>
      <c r="ED91" s="44">
        <f t="shared" si="39"/>
        <v>0</v>
      </c>
      <c r="EI91" s="45"/>
      <c r="EJ91" s="45"/>
      <c r="EL91" s="45"/>
    </row>
    <row r="92" spans="1:142" s="62" customFormat="1" ht="23.25" customHeight="1">
      <c r="A92" s="29">
        <v>83</v>
      </c>
      <c r="B92" s="30" t="s">
        <v>145</v>
      </c>
      <c r="C92" s="48"/>
      <c r="D92" s="32"/>
      <c r="E92" s="33">
        <f t="shared" si="40"/>
        <v>83783.3</v>
      </c>
      <c r="F92" s="33">
        <f>DD92+EC92-DV92</f>
        <v>6990.6</v>
      </c>
      <c r="G92" s="33">
        <f>DE92+ED92-DW92</f>
        <v>7900.939</v>
      </c>
      <c r="H92" s="33">
        <f>G92*100/F92</f>
        <v>113.02232998598117</v>
      </c>
      <c r="I92" s="49">
        <f t="shared" si="29"/>
        <v>-43814.5</v>
      </c>
      <c r="J92" s="49">
        <f>L92-G92</f>
        <v>5296.722</v>
      </c>
      <c r="K92" s="56">
        <v>39968.8</v>
      </c>
      <c r="L92" s="56">
        <v>13197.661</v>
      </c>
      <c r="M92" s="35">
        <f>U92+Y92+AC92+AG92+AK92+AO92+BD92+BK92+BN92+BQ92+BT92+BW92+CC92+CH92+CN92+CQ92+CW92</f>
        <v>15850</v>
      </c>
      <c r="N92" s="35">
        <f>V92+Z92+AD92+AH92+AL92+AP92+BE92+BL92+BO92+BR92+BU92+BX92+CD92+CI92+CO92+CR92+CX92</f>
        <v>1765</v>
      </c>
      <c r="O92" s="35">
        <f>W92+AA92+AE92+AI92+AM92+AQ92+BF92+BM92+BP92+BS92+BV92+BY92+CE92+CJ92+CP92+CS92+CY92</f>
        <v>2240.239</v>
      </c>
      <c r="P92" s="35">
        <f>O92*100/N92</f>
        <v>126.9257223796034</v>
      </c>
      <c r="Q92" s="51">
        <f>U92+AC92</f>
        <v>4382</v>
      </c>
      <c r="R92" s="51">
        <f>V92+AD92</f>
        <v>900</v>
      </c>
      <c r="S92" s="51">
        <f>W92+AE92</f>
        <v>1381.028</v>
      </c>
      <c r="T92" s="52">
        <f>S92*100/R92</f>
        <v>153.44755555555554</v>
      </c>
      <c r="U92" s="53">
        <v>182</v>
      </c>
      <c r="V92" s="64"/>
      <c r="W92" s="55">
        <v>367.168</v>
      </c>
      <c r="X92" s="55" t="e">
        <f t="shared" si="33"/>
        <v>#DIV/0!</v>
      </c>
      <c r="Y92" s="57">
        <v>8700</v>
      </c>
      <c r="Z92" s="64">
        <v>700</v>
      </c>
      <c r="AA92" s="55">
        <v>754.011</v>
      </c>
      <c r="AB92" s="55">
        <f t="shared" si="34"/>
        <v>107.71585714285713</v>
      </c>
      <c r="AC92" s="58">
        <v>4200</v>
      </c>
      <c r="AD92" s="64">
        <v>900</v>
      </c>
      <c r="AE92" s="55">
        <v>1013.86</v>
      </c>
      <c r="AF92" s="55">
        <f t="shared" si="35"/>
        <v>112.6511111111111</v>
      </c>
      <c r="AG92" s="55">
        <v>1148</v>
      </c>
      <c r="AH92" s="64">
        <v>30</v>
      </c>
      <c r="AI92" s="55">
        <v>25.2</v>
      </c>
      <c r="AJ92" s="55">
        <f t="shared" si="36"/>
        <v>84</v>
      </c>
      <c r="AK92" s="55">
        <v>0</v>
      </c>
      <c r="AL92" s="59"/>
      <c r="AM92" s="55">
        <v>0</v>
      </c>
      <c r="AN92" s="55" t="e">
        <f t="shared" si="37"/>
        <v>#DIV/0!</v>
      </c>
      <c r="AO92" s="55">
        <v>0</v>
      </c>
      <c r="AP92" s="59"/>
      <c r="AQ92" s="55">
        <v>0</v>
      </c>
      <c r="AR92" s="55"/>
      <c r="AS92" s="55"/>
      <c r="AT92" s="55"/>
      <c r="AU92" s="55">
        <v>67933.3</v>
      </c>
      <c r="AV92" s="64">
        <v>5225.6</v>
      </c>
      <c r="AW92" s="55">
        <v>5660.7</v>
      </c>
      <c r="AX92" s="55"/>
      <c r="AY92" s="59"/>
      <c r="AZ92" s="55"/>
      <c r="BA92" s="55">
        <v>0</v>
      </c>
      <c r="BB92" s="55"/>
      <c r="BC92" s="55"/>
      <c r="BD92" s="55">
        <v>0</v>
      </c>
      <c r="BE92" s="55"/>
      <c r="BF92" s="55"/>
      <c r="BG92" s="35">
        <f>BK92+BN92+BQ92+BT92</f>
        <v>1620</v>
      </c>
      <c r="BH92" s="35">
        <f>BL92+BO92+BR92+BU92</f>
        <v>135</v>
      </c>
      <c r="BI92" s="35">
        <f>BM92+BP92+BS92+BV92</f>
        <v>80</v>
      </c>
      <c r="BJ92" s="42">
        <f>BI92*100/BH92</f>
        <v>59.25925925925926</v>
      </c>
      <c r="BK92" s="55">
        <v>660</v>
      </c>
      <c r="BL92" s="64">
        <v>55</v>
      </c>
      <c r="BM92" s="55">
        <v>0</v>
      </c>
      <c r="BN92" s="55"/>
      <c r="BO92" s="59"/>
      <c r="BP92" s="55">
        <v>0</v>
      </c>
      <c r="BQ92" s="55"/>
      <c r="BR92" s="59"/>
      <c r="BS92" s="55"/>
      <c r="BT92" s="55">
        <v>960</v>
      </c>
      <c r="BU92" s="64">
        <v>80</v>
      </c>
      <c r="BV92" s="55">
        <v>80</v>
      </c>
      <c r="BW92" s="55"/>
      <c r="BX92" s="55"/>
      <c r="BY92" s="55"/>
      <c r="BZ92" s="55"/>
      <c r="CA92" s="59"/>
      <c r="CB92" s="55"/>
      <c r="CC92" s="55"/>
      <c r="CD92" s="64"/>
      <c r="CE92" s="55">
        <v>0</v>
      </c>
      <c r="CF92" s="55"/>
      <c r="CG92" s="55"/>
      <c r="CH92" s="55"/>
      <c r="CI92" s="64"/>
      <c r="CJ92" s="55">
        <v>0</v>
      </c>
      <c r="CK92" s="55"/>
      <c r="CL92" s="55"/>
      <c r="CM92" s="55">
        <v>0</v>
      </c>
      <c r="CN92" s="55"/>
      <c r="CO92" s="55"/>
      <c r="CP92" s="55"/>
      <c r="CQ92" s="55">
        <v>0</v>
      </c>
      <c r="CR92" s="55"/>
      <c r="CS92" s="55">
        <v>0</v>
      </c>
      <c r="CT92" s="55"/>
      <c r="CU92" s="55"/>
      <c r="CV92" s="55"/>
      <c r="CW92" s="55">
        <v>0</v>
      </c>
      <c r="CX92" s="59"/>
      <c r="CY92" s="55">
        <v>0</v>
      </c>
      <c r="CZ92" s="55"/>
      <c r="DA92" s="55"/>
      <c r="DB92" s="55">
        <v>0</v>
      </c>
      <c r="DC92" s="33">
        <f>U92+Y92+AC92+AG92+AK92+AO92+AR92+AU92+AX92+BA92+BD92+BK92+BN92+BQ92+BT92+BW92+BZ92+CC92+CH92+CN92+CQ92+CT92+CW92</f>
        <v>83783.3</v>
      </c>
      <c r="DD92" s="33">
        <f>V92+Z92+AD92+AH92+AL92+AP92+AS92+AV92+AY92+BB92+BE92+BL92+BO92+BR92+BU92+BX92+CA92+CD92+CI92+CO92+CR92+CU92+CX92</f>
        <v>6990.6</v>
      </c>
      <c r="DE92" s="33">
        <f>W92+AA92+AE92+AI92+AM92+AQ92+AT92+AW92+AZ92+BC92+BF92+BM92+BP92+BS92+BV92+BY92+CB92+CE92+CJ92+CP92+CS92+CV92+CY92+DB92</f>
        <v>7900.939</v>
      </c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9"/>
      <c r="DW92" s="55">
        <v>0</v>
      </c>
      <c r="DX92" s="55"/>
      <c r="DY92" s="55"/>
      <c r="DZ92" s="55"/>
      <c r="EA92" s="55"/>
      <c r="EB92" s="65">
        <f t="shared" si="25"/>
        <v>0</v>
      </c>
      <c r="EC92" s="65">
        <f t="shared" si="25"/>
        <v>0</v>
      </c>
      <c r="ED92" s="65">
        <f t="shared" si="39"/>
        <v>0</v>
      </c>
      <c r="EI92" s="66"/>
      <c r="EJ92" s="66"/>
      <c r="EL92" s="66"/>
    </row>
    <row r="93" spans="1:142" s="47" customFormat="1" ht="32.25" customHeight="1">
      <c r="A93" s="29">
        <v>84</v>
      </c>
      <c r="B93" s="30" t="s">
        <v>146</v>
      </c>
      <c r="C93" s="48">
        <v>1745.2</v>
      </c>
      <c r="D93" s="32"/>
      <c r="E93" s="33">
        <f t="shared" si="40"/>
        <v>23645</v>
      </c>
      <c r="F93" s="33">
        <f t="shared" si="40"/>
        <v>1959.2</v>
      </c>
      <c r="G93" s="33">
        <f t="shared" si="40"/>
        <v>2035.791</v>
      </c>
      <c r="H93" s="33">
        <f t="shared" si="28"/>
        <v>103.90929971416905</v>
      </c>
      <c r="I93" s="49">
        <f t="shared" si="29"/>
        <v>-583.5999999999985</v>
      </c>
      <c r="J93" s="49">
        <f t="shared" si="30"/>
        <v>4680.514</v>
      </c>
      <c r="K93" s="56">
        <v>23061.4</v>
      </c>
      <c r="L93" s="56">
        <v>6716.305</v>
      </c>
      <c r="M93" s="35">
        <f aca="true" t="shared" si="43" ref="M93:O106">U93+Y93+AC93+AG93+AK93+AO93+BD93+BK93+BN93+BQ93+BT93+BW93+CC93+CH93+CN93+CQ93+CW93</f>
        <v>8775.1</v>
      </c>
      <c r="N93" s="35">
        <f t="shared" si="43"/>
        <v>720</v>
      </c>
      <c r="O93" s="35">
        <f t="shared" si="43"/>
        <v>796.691</v>
      </c>
      <c r="P93" s="35">
        <f t="shared" si="31"/>
        <v>110.65152777777779</v>
      </c>
      <c r="Q93" s="51">
        <f t="shared" si="42"/>
        <v>1330</v>
      </c>
      <c r="R93" s="51">
        <f t="shared" si="42"/>
        <v>110</v>
      </c>
      <c r="S93" s="51">
        <f t="shared" si="42"/>
        <v>171.388</v>
      </c>
      <c r="T93" s="52">
        <f t="shared" si="32"/>
        <v>155.80727272727273</v>
      </c>
      <c r="U93" s="53">
        <v>180</v>
      </c>
      <c r="V93" s="54">
        <v>15</v>
      </c>
      <c r="W93" s="56">
        <v>72.998</v>
      </c>
      <c r="X93" s="56">
        <f t="shared" si="33"/>
        <v>486.65333333333336</v>
      </c>
      <c r="Y93" s="46">
        <v>4250</v>
      </c>
      <c r="Z93" s="54">
        <v>350</v>
      </c>
      <c r="AA93" s="56">
        <v>584.703</v>
      </c>
      <c r="AB93" s="56">
        <f t="shared" si="34"/>
        <v>167.058</v>
      </c>
      <c r="AC93" s="60">
        <v>1150</v>
      </c>
      <c r="AD93" s="54">
        <v>95</v>
      </c>
      <c r="AE93" s="56">
        <v>98.39</v>
      </c>
      <c r="AF93" s="56">
        <f t="shared" si="35"/>
        <v>103.56842105263158</v>
      </c>
      <c r="AG93" s="56">
        <v>80</v>
      </c>
      <c r="AH93" s="54">
        <v>5</v>
      </c>
      <c r="AI93" s="56">
        <v>0</v>
      </c>
      <c r="AJ93" s="56">
        <f t="shared" si="36"/>
        <v>0</v>
      </c>
      <c r="AK93" s="56">
        <v>1200</v>
      </c>
      <c r="AL93" s="59">
        <v>100</v>
      </c>
      <c r="AM93" s="56">
        <v>40.6</v>
      </c>
      <c r="AN93" s="56">
        <f t="shared" si="37"/>
        <v>40.6</v>
      </c>
      <c r="AO93" s="56">
        <v>0</v>
      </c>
      <c r="AP93" s="59"/>
      <c r="AQ93" s="56">
        <v>0</v>
      </c>
      <c r="AR93" s="56"/>
      <c r="AS93" s="56"/>
      <c r="AT93" s="56"/>
      <c r="AU93" s="56">
        <v>14869.9</v>
      </c>
      <c r="AV93" s="54">
        <v>1239.2</v>
      </c>
      <c r="AW93" s="56">
        <v>1239.1</v>
      </c>
      <c r="AX93" s="56"/>
      <c r="AY93" s="59"/>
      <c r="AZ93" s="56"/>
      <c r="BA93" s="56">
        <v>0</v>
      </c>
      <c r="BB93" s="56"/>
      <c r="BC93" s="56"/>
      <c r="BD93" s="56">
        <v>0</v>
      </c>
      <c r="BE93" s="56"/>
      <c r="BF93" s="56"/>
      <c r="BG93" s="35">
        <f t="shared" si="41"/>
        <v>1500</v>
      </c>
      <c r="BH93" s="35">
        <f t="shared" si="41"/>
        <v>125</v>
      </c>
      <c r="BI93" s="35">
        <f t="shared" si="41"/>
        <v>0</v>
      </c>
      <c r="BJ93" s="42">
        <f t="shared" si="38"/>
        <v>0</v>
      </c>
      <c r="BK93" s="56">
        <v>1500</v>
      </c>
      <c r="BL93" s="54">
        <v>125</v>
      </c>
      <c r="BM93" s="56">
        <v>0</v>
      </c>
      <c r="BN93" s="56"/>
      <c r="BO93" s="59"/>
      <c r="BP93" s="56">
        <v>0</v>
      </c>
      <c r="BQ93" s="56"/>
      <c r="BR93" s="59"/>
      <c r="BS93" s="56"/>
      <c r="BT93" s="56"/>
      <c r="BU93" s="54"/>
      <c r="BV93" s="56">
        <v>0</v>
      </c>
      <c r="BW93" s="56"/>
      <c r="BX93" s="56"/>
      <c r="BY93" s="56"/>
      <c r="BZ93" s="56"/>
      <c r="CA93" s="59"/>
      <c r="CB93" s="56"/>
      <c r="CC93" s="56">
        <v>200</v>
      </c>
      <c r="CD93" s="54">
        <v>15</v>
      </c>
      <c r="CE93" s="56">
        <v>0</v>
      </c>
      <c r="CF93" s="56"/>
      <c r="CG93" s="56"/>
      <c r="CH93" s="56"/>
      <c r="CI93" s="54"/>
      <c r="CJ93" s="56">
        <v>0</v>
      </c>
      <c r="CK93" s="56"/>
      <c r="CL93" s="56"/>
      <c r="CM93" s="56">
        <v>0</v>
      </c>
      <c r="CN93" s="56"/>
      <c r="CO93" s="56"/>
      <c r="CP93" s="56"/>
      <c r="CQ93" s="56">
        <v>0</v>
      </c>
      <c r="CR93" s="56"/>
      <c r="CS93" s="56">
        <v>0</v>
      </c>
      <c r="CT93" s="56"/>
      <c r="CU93" s="56"/>
      <c r="CV93" s="56"/>
      <c r="CW93" s="56">
        <v>215.1</v>
      </c>
      <c r="CX93" s="59">
        <v>15</v>
      </c>
      <c r="CY93" s="56">
        <v>0</v>
      </c>
      <c r="CZ93" s="56"/>
      <c r="DA93" s="56"/>
      <c r="DB93" s="56">
        <v>0</v>
      </c>
      <c r="DC93" s="33">
        <f t="shared" si="24"/>
        <v>23645</v>
      </c>
      <c r="DD93" s="33">
        <f t="shared" si="24"/>
        <v>1959.2</v>
      </c>
      <c r="DE93" s="33">
        <f t="shared" si="26"/>
        <v>2035.791</v>
      </c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9"/>
      <c r="DW93" s="56">
        <v>0</v>
      </c>
      <c r="DX93" s="56"/>
      <c r="DY93" s="56"/>
      <c r="DZ93" s="56"/>
      <c r="EA93" s="56"/>
      <c r="EB93" s="44">
        <f t="shared" si="25"/>
        <v>0</v>
      </c>
      <c r="EC93" s="44">
        <f t="shared" si="25"/>
        <v>0</v>
      </c>
      <c r="ED93" s="44">
        <f t="shared" si="39"/>
        <v>0</v>
      </c>
      <c r="EI93" s="45"/>
      <c r="EJ93" s="45"/>
      <c r="EL93" s="45"/>
    </row>
    <row r="94" spans="1:142" s="47" customFormat="1" ht="23.25" customHeight="1">
      <c r="A94" s="29">
        <v>85</v>
      </c>
      <c r="B94" s="30" t="s">
        <v>147</v>
      </c>
      <c r="C94" s="48"/>
      <c r="D94" s="32"/>
      <c r="E94" s="33">
        <f t="shared" si="40"/>
        <v>84172.2</v>
      </c>
      <c r="F94" s="33">
        <f t="shared" si="40"/>
        <v>6103.1</v>
      </c>
      <c r="G94" s="33">
        <f t="shared" si="40"/>
        <v>5658.466</v>
      </c>
      <c r="H94" s="33">
        <f t="shared" si="28"/>
        <v>92.7146204387934</v>
      </c>
      <c r="I94" s="49">
        <f t="shared" si="29"/>
        <v>-24425.799999999996</v>
      </c>
      <c r="J94" s="49">
        <f t="shared" si="30"/>
        <v>15319.675</v>
      </c>
      <c r="K94" s="56">
        <v>59746.4</v>
      </c>
      <c r="L94" s="56">
        <v>20978.141</v>
      </c>
      <c r="M94" s="35">
        <f t="shared" si="43"/>
        <v>16625.600000000002</v>
      </c>
      <c r="N94" s="35">
        <f t="shared" si="43"/>
        <v>474.3</v>
      </c>
      <c r="O94" s="35">
        <f t="shared" si="43"/>
        <v>29.966</v>
      </c>
      <c r="P94" s="35">
        <f t="shared" si="31"/>
        <v>6.317942230655703</v>
      </c>
      <c r="Q94" s="51">
        <f t="shared" si="42"/>
        <v>4290.2</v>
      </c>
      <c r="R94" s="51">
        <f t="shared" si="42"/>
        <v>214.4</v>
      </c>
      <c r="S94" s="51">
        <f t="shared" si="42"/>
        <v>29.966</v>
      </c>
      <c r="T94" s="52">
        <f t="shared" si="32"/>
        <v>13.976679104477611</v>
      </c>
      <c r="U94" s="53">
        <v>0.7</v>
      </c>
      <c r="V94" s="54"/>
      <c r="W94" s="56">
        <v>0.366</v>
      </c>
      <c r="X94" s="56" t="e">
        <f t="shared" si="33"/>
        <v>#DIV/0!</v>
      </c>
      <c r="Y94" s="46">
        <v>11910.7</v>
      </c>
      <c r="Z94" s="54">
        <v>238.2</v>
      </c>
      <c r="AA94" s="56">
        <v>0</v>
      </c>
      <c r="AB94" s="56">
        <f t="shared" si="34"/>
        <v>0</v>
      </c>
      <c r="AC94" s="60">
        <v>4289.5</v>
      </c>
      <c r="AD94" s="54">
        <v>214.4</v>
      </c>
      <c r="AE94" s="56">
        <v>29.6</v>
      </c>
      <c r="AF94" s="56">
        <f t="shared" si="35"/>
        <v>13.805970149253731</v>
      </c>
      <c r="AG94" s="56">
        <v>410</v>
      </c>
      <c r="AH94" s="54">
        <v>20.5</v>
      </c>
      <c r="AI94" s="56">
        <v>0</v>
      </c>
      <c r="AJ94" s="56">
        <f t="shared" si="36"/>
        <v>0</v>
      </c>
      <c r="AK94" s="56">
        <v>0</v>
      </c>
      <c r="AL94" s="59"/>
      <c r="AM94" s="56">
        <v>0</v>
      </c>
      <c r="AN94" s="56" t="e">
        <f t="shared" si="37"/>
        <v>#DIV/0!</v>
      </c>
      <c r="AO94" s="56">
        <v>0</v>
      </c>
      <c r="AP94" s="59"/>
      <c r="AQ94" s="56">
        <v>0</v>
      </c>
      <c r="AR94" s="56"/>
      <c r="AS94" s="56"/>
      <c r="AT94" s="56"/>
      <c r="AU94" s="56">
        <v>67546.6</v>
      </c>
      <c r="AV94" s="54">
        <v>5628.8</v>
      </c>
      <c r="AW94" s="56">
        <v>5628.5</v>
      </c>
      <c r="AX94" s="56"/>
      <c r="AY94" s="59"/>
      <c r="AZ94" s="56"/>
      <c r="BA94" s="56">
        <v>0</v>
      </c>
      <c r="BB94" s="56"/>
      <c r="BC94" s="56"/>
      <c r="BD94" s="56">
        <v>0</v>
      </c>
      <c r="BE94" s="56"/>
      <c r="BF94" s="56"/>
      <c r="BG94" s="35">
        <f t="shared" si="41"/>
        <v>14.7</v>
      </c>
      <c r="BH94" s="35">
        <f t="shared" si="41"/>
        <v>1.2</v>
      </c>
      <c r="BI94" s="35">
        <f t="shared" si="41"/>
        <v>0</v>
      </c>
      <c r="BJ94" s="42">
        <f t="shared" si="38"/>
        <v>0</v>
      </c>
      <c r="BK94" s="56">
        <v>14.7</v>
      </c>
      <c r="BL94" s="54">
        <v>1.2</v>
      </c>
      <c r="BM94" s="56">
        <v>0</v>
      </c>
      <c r="BN94" s="56"/>
      <c r="BO94" s="59"/>
      <c r="BP94" s="56">
        <v>0</v>
      </c>
      <c r="BQ94" s="56"/>
      <c r="BR94" s="59"/>
      <c r="BS94" s="56"/>
      <c r="BT94" s="56"/>
      <c r="BU94" s="54"/>
      <c r="BV94" s="56">
        <v>0</v>
      </c>
      <c r="BW94" s="56"/>
      <c r="BX94" s="56"/>
      <c r="BY94" s="56"/>
      <c r="BZ94" s="56"/>
      <c r="CA94" s="59"/>
      <c r="CB94" s="56"/>
      <c r="CC94" s="56"/>
      <c r="CD94" s="54"/>
      <c r="CE94" s="56">
        <v>0</v>
      </c>
      <c r="CF94" s="56"/>
      <c r="CG94" s="56"/>
      <c r="CH94" s="56"/>
      <c r="CI94" s="54"/>
      <c r="CJ94" s="56">
        <v>0</v>
      </c>
      <c r="CK94" s="56"/>
      <c r="CL94" s="56"/>
      <c r="CM94" s="56">
        <v>0</v>
      </c>
      <c r="CN94" s="56"/>
      <c r="CO94" s="56"/>
      <c r="CP94" s="56"/>
      <c r="CQ94" s="56">
        <v>0</v>
      </c>
      <c r="CR94" s="56"/>
      <c r="CS94" s="56">
        <v>0</v>
      </c>
      <c r="CT94" s="56"/>
      <c r="CU94" s="56"/>
      <c r="CV94" s="56"/>
      <c r="CW94" s="56">
        <v>0</v>
      </c>
      <c r="CX94" s="59"/>
      <c r="CY94" s="56">
        <v>0</v>
      </c>
      <c r="CZ94" s="56"/>
      <c r="DA94" s="56"/>
      <c r="DB94" s="56">
        <v>0</v>
      </c>
      <c r="DC94" s="33">
        <f t="shared" si="24"/>
        <v>84172.2</v>
      </c>
      <c r="DD94" s="33">
        <f t="shared" si="24"/>
        <v>6103.1</v>
      </c>
      <c r="DE94" s="33">
        <f t="shared" si="26"/>
        <v>5658.466</v>
      </c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9"/>
      <c r="DW94" s="56">
        <v>0</v>
      </c>
      <c r="DX94" s="56"/>
      <c r="DY94" s="56"/>
      <c r="DZ94" s="56"/>
      <c r="EA94" s="56"/>
      <c r="EB94" s="44">
        <f t="shared" si="25"/>
        <v>0</v>
      </c>
      <c r="EC94" s="44">
        <f t="shared" si="25"/>
        <v>0</v>
      </c>
      <c r="ED94" s="44">
        <f t="shared" si="39"/>
        <v>0</v>
      </c>
      <c r="EI94" s="45"/>
      <c r="EJ94" s="45"/>
      <c r="EL94" s="45"/>
    </row>
    <row r="95" spans="1:142" s="47" customFormat="1" ht="23.25" customHeight="1">
      <c r="A95" s="29">
        <v>86</v>
      </c>
      <c r="B95" s="30" t="s">
        <v>148</v>
      </c>
      <c r="C95" s="48"/>
      <c r="D95" s="32"/>
      <c r="E95" s="33">
        <f t="shared" si="40"/>
        <v>24746</v>
      </c>
      <c r="F95" s="33">
        <f t="shared" si="40"/>
        <v>1482.9</v>
      </c>
      <c r="G95" s="33">
        <f t="shared" si="40"/>
        <v>1297.4679999999998</v>
      </c>
      <c r="H95" s="33">
        <f t="shared" si="28"/>
        <v>87.495313237575</v>
      </c>
      <c r="I95" s="49">
        <f t="shared" si="29"/>
        <v>-6183</v>
      </c>
      <c r="J95" s="49">
        <f t="shared" si="30"/>
        <v>4696.89</v>
      </c>
      <c r="K95" s="56">
        <v>18563</v>
      </c>
      <c r="L95" s="56">
        <v>5994.358</v>
      </c>
      <c r="M95" s="35">
        <f t="shared" si="43"/>
        <v>15711.7</v>
      </c>
      <c r="N95" s="35">
        <f t="shared" si="43"/>
        <v>730</v>
      </c>
      <c r="O95" s="35">
        <f t="shared" si="43"/>
        <v>544.668</v>
      </c>
      <c r="P95" s="35">
        <f t="shared" si="31"/>
        <v>74.61205479452055</v>
      </c>
      <c r="Q95" s="51">
        <f t="shared" si="42"/>
        <v>1300</v>
      </c>
      <c r="R95" s="51">
        <f t="shared" si="42"/>
        <v>130</v>
      </c>
      <c r="S95" s="51">
        <f t="shared" si="42"/>
        <v>83.3</v>
      </c>
      <c r="T95" s="52">
        <f t="shared" si="32"/>
        <v>64.07692307692308</v>
      </c>
      <c r="U95" s="53">
        <v>150</v>
      </c>
      <c r="V95" s="54">
        <v>30</v>
      </c>
      <c r="W95" s="56">
        <v>2.8</v>
      </c>
      <c r="X95" s="56">
        <f t="shared" si="33"/>
        <v>9.333333333333334</v>
      </c>
      <c r="Y95" s="46">
        <v>13261.7</v>
      </c>
      <c r="Z95" s="54">
        <v>500</v>
      </c>
      <c r="AA95" s="56">
        <v>461.368</v>
      </c>
      <c r="AB95" s="56">
        <f t="shared" si="34"/>
        <v>92.2736</v>
      </c>
      <c r="AC95" s="60">
        <v>1150</v>
      </c>
      <c r="AD95" s="54">
        <v>100</v>
      </c>
      <c r="AE95" s="56">
        <v>80.5</v>
      </c>
      <c r="AF95" s="56">
        <f t="shared" si="35"/>
        <v>80.5</v>
      </c>
      <c r="AG95" s="56">
        <v>50</v>
      </c>
      <c r="AH95" s="54"/>
      <c r="AI95" s="56">
        <v>0</v>
      </c>
      <c r="AJ95" s="56" t="e">
        <f t="shared" si="36"/>
        <v>#DIV/0!</v>
      </c>
      <c r="AK95" s="56">
        <v>0</v>
      </c>
      <c r="AL95" s="59"/>
      <c r="AM95" s="56">
        <v>0</v>
      </c>
      <c r="AN95" s="56" t="e">
        <f t="shared" si="37"/>
        <v>#DIV/0!</v>
      </c>
      <c r="AO95" s="56">
        <v>0</v>
      </c>
      <c r="AP95" s="59"/>
      <c r="AQ95" s="56">
        <v>0</v>
      </c>
      <c r="AR95" s="56"/>
      <c r="AS95" s="56"/>
      <c r="AT95" s="56"/>
      <c r="AU95" s="56">
        <v>9034.3</v>
      </c>
      <c r="AV95" s="54">
        <v>752.9</v>
      </c>
      <c r="AW95" s="56">
        <v>752.8</v>
      </c>
      <c r="AX95" s="56"/>
      <c r="AY95" s="59"/>
      <c r="AZ95" s="56"/>
      <c r="BA95" s="56">
        <v>0</v>
      </c>
      <c r="BB95" s="56"/>
      <c r="BC95" s="56"/>
      <c r="BD95" s="56">
        <v>0</v>
      </c>
      <c r="BE95" s="56"/>
      <c r="BF95" s="56"/>
      <c r="BG95" s="35">
        <f t="shared" si="41"/>
        <v>1100</v>
      </c>
      <c r="BH95" s="35">
        <f t="shared" si="41"/>
        <v>100</v>
      </c>
      <c r="BI95" s="35">
        <f t="shared" si="41"/>
        <v>0</v>
      </c>
      <c r="BJ95" s="42">
        <f t="shared" si="38"/>
        <v>0</v>
      </c>
      <c r="BK95" s="56">
        <v>1100</v>
      </c>
      <c r="BL95" s="54">
        <v>100</v>
      </c>
      <c r="BM95" s="56">
        <v>0</v>
      </c>
      <c r="BN95" s="56"/>
      <c r="BO95" s="59"/>
      <c r="BP95" s="56">
        <v>0</v>
      </c>
      <c r="BQ95" s="56"/>
      <c r="BR95" s="59"/>
      <c r="BS95" s="56"/>
      <c r="BT95" s="56"/>
      <c r="BU95" s="54"/>
      <c r="BV95" s="56">
        <v>0</v>
      </c>
      <c r="BW95" s="56"/>
      <c r="BX95" s="56"/>
      <c r="BY95" s="56"/>
      <c r="BZ95" s="56"/>
      <c r="CA95" s="59"/>
      <c r="CB95" s="56"/>
      <c r="CC95" s="56"/>
      <c r="CD95" s="54"/>
      <c r="CE95" s="56">
        <v>0</v>
      </c>
      <c r="CF95" s="56"/>
      <c r="CG95" s="56"/>
      <c r="CH95" s="56"/>
      <c r="CI95" s="54"/>
      <c r="CJ95" s="56">
        <v>0</v>
      </c>
      <c r="CK95" s="56"/>
      <c r="CL95" s="56"/>
      <c r="CM95" s="56">
        <v>0</v>
      </c>
      <c r="CN95" s="56"/>
      <c r="CO95" s="56"/>
      <c r="CP95" s="56"/>
      <c r="CQ95" s="56">
        <v>0</v>
      </c>
      <c r="CR95" s="56"/>
      <c r="CS95" s="56">
        <v>0</v>
      </c>
      <c r="CT95" s="56"/>
      <c r="CU95" s="56"/>
      <c r="CV95" s="56"/>
      <c r="CW95" s="56">
        <v>0</v>
      </c>
      <c r="CX95" s="59"/>
      <c r="CY95" s="56">
        <v>0</v>
      </c>
      <c r="CZ95" s="56"/>
      <c r="DA95" s="56"/>
      <c r="DB95" s="56">
        <v>0</v>
      </c>
      <c r="DC95" s="33">
        <f t="shared" si="24"/>
        <v>24746</v>
      </c>
      <c r="DD95" s="33">
        <f t="shared" si="24"/>
        <v>1482.9</v>
      </c>
      <c r="DE95" s="33">
        <f t="shared" si="26"/>
        <v>1297.4679999999998</v>
      </c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9"/>
      <c r="DW95" s="56">
        <v>0</v>
      </c>
      <c r="DX95" s="56"/>
      <c r="DY95" s="56"/>
      <c r="DZ95" s="56"/>
      <c r="EA95" s="56"/>
      <c r="EB95" s="44">
        <f t="shared" si="25"/>
        <v>0</v>
      </c>
      <c r="EC95" s="44">
        <f t="shared" si="25"/>
        <v>0</v>
      </c>
      <c r="ED95" s="44">
        <f t="shared" si="39"/>
        <v>0</v>
      </c>
      <c r="EI95" s="45"/>
      <c r="EJ95" s="45"/>
      <c r="EL95" s="45"/>
    </row>
    <row r="96" spans="1:142" s="47" customFormat="1" ht="23.25" customHeight="1">
      <c r="A96" s="29">
        <v>87</v>
      </c>
      <c r="B96" s="30" t="s">
        <v>149</v>
      </c>
      <c r="C96" s="48"/>
      <c r="D96" s="32"/>
      <c r="E96" s="33">
        <f t="shared" si="40"/>
        <v>17890</v>
      </c>
      <c r="F96" s="33">
        <f t="shared" si="40"/>
        <v>1448.6</v>
      </c>
      <c r="G96" s="33">
        <f t="shared" si="40"/>
        <v>871.828</v>
      </c>
      <c r="H96" s="33">
        <f t="shared" si="28"/>
        <v>60.18417782686733</v>
      </c>
      <c r="I96" s="49">
        <f t="shared" si="29"/>
        <v>-586</v>
      </c>
      <c r="J96" s="49">
        <f t="shared" si="30"/>
        <v>4505.513999999999</v>
      </c>
      <c r="K96" s="56">
        <v>17304</v>
      </c>
      <c r="L96" s="56">
        <v>5377.342</v>
      </c>
      <c r="M96" s="35">
        <f t="shared" si="43"/>
        <v>7440.2</v>
      </c>
      <c r="N96" s="35">
        <f t="shared" si="43"/>
        <v>577.8</v>
      </c>
      <c r="O96" s="35">
        <f t="shared" si="43"/>
        <v>1.028</v>
      </c>
      <c r="P96" s="35">
        <f t="shared" si="31"/>
        <v>0.17791623399100034</v>
      </c>
      <c r="Q96" s="51">
        <f t="shared" si="42"/>
        <v>1000</v>
      </c>
      <c r="R96" s="51">
        <f t="shared" si="42"/>
        <v>81</v>
      </c>
      <c r="S96" s="51">
        <f t="shared" si="42"/>
        <v>0.974</v>
      </c>
      <c r="T96" s="52">
        <f t="shared" si="32"/>
        <v>1.202469135802469</v>
      </c>
      <c r="U96" s="53">
        <v>14.8</v>
      </c>
      <c r="V96" s="54">
        <v>1</v>
      </c>
      <c r="W96" s="56">
        <v>0.974</v>
      </c>
      <c r="X96" s="56">
        <f t="shared" si="33"/>
        <v>97.39999999999999</v>
      </c>
      <c r="Y96" s="46">
        <v>4100</v>
      </c>
      <c r="Z96" s="54">
        <v>300</v>
      </c>
      <c r="AA96" s="56">
        <v>0.054</v>
      </c>
      <c r="AB96" s="56">
        <f t="shared" si="34"/>
        <v>0.018000000000000002</v>
      </c>
      <c r="AC96" s="60">
        <v>985.2</v>
      </c>
      <c r="AD96" s="54">
        <v>80</v>
      </c>
      <c r="AE96" s="56">
        <v>0</v>
      </c>
      <c r="AF96" s="56">
        <f t="shared" si="35"/>
        <v>0</v>
      </c>
      <c r="AG96" s="56">
        <v>32</v>
      </c>
      <c r="AH96" s="54"/>
      <c r="AI96" s="56">
        <v>0</v>
      </c>
      <c r="AJ96" s="56" t="e">
        <f t="shared" si="36"/>
        <v>#DIV/0!</v>
      </c>
      <c r="AK96" s="56">
        <v>0</v>
      </c>
      <c r="AL96" s="59"/>
      <c r="AM96" s="56">
        <v>0</v>
      </c>
      <c r="AN96" s="56" t="e">
        <f t="shared" si="37"/>
        <v>#DIV/0!</v>
      </c>
      <c r="AO96" s="56">
        <v>0</v>
      </c>
      <c r="AP96" s="59"/>
      <c r="AQ96" s="56">
        <v>0</v>
      </c>
      <c r="AR96" s="56"/>
      <c r="AS96" s="56"/>
      <c r="AT96" s="56"/>
      <c r="AU96" s="56">
        <v>10449.8</v>
      </c>
      <c r="AV96" s="54">
        <v>870.8</v>
      </c>
      <c r="AW96" s="56">
        <v>870.8</v>
      </c>
      <c r="AX96" s="56"/>
      <c r="AY96" s="59"/>
      <c r="AZ96" s="56"/>
      <c r="BA96" s="56">
        <v>0</v>
      </c>
      <c r="BB96" s="56"/>
      <c r="BC96" s="56"/>
      <c r="BD96" s="56">
        <v>0</v>
      </c>
      <c r="BE96" s="56"/>
      <c r="BF96" s="56"/>
      <c r="BG96" s="35">
        <f t="shared" si="41"/>
        <v>1502</v>
      </c>
      <c r="BH96" s="35">
        <f t="shared" si="41"/>
        <v>126.8</v>
      </c>
      <c r="BI96" s="35">
        <f t="shared" si="41"/>
        <v>0</v>
      </c>
      <c r="BJ96" s="42">
        <f t="shared" si="38"/>
        <v>0</v>
      </c>
      <c r="BK96" s="56">
        <v>700</v>
      </c>
      <c r="BL96" s="54">
        <v>60</v>
      </c>
      <c r="BM96" s="56">
        <v>0</v>
      </c>
      <c r="BN96" s="56"/>
      <c r="BO96" s="59"/>
      <c r="BP96" s="56">
        <v>0</v>
      </c>
      <c r="BQ96" s="56"/>
      <c r="BR96" s="59"/>
      <c r="BS96" s="56"/>
      <c r="BT96" s="56">
        <v>802</v>
      </c>
      <c r="BU96" s="54">
        <v>66.8</v>
      </c>
      <c r="BV96" s="56">
        <v>0</v>
      </c>
      <c r="BW96" s="56"/>
      <c r="BX96" s="56"/>
      <c r="BY96" s="56"/>
      <c r="BZ96" s="56"/>
      <c r="CA96" s="59"/>
      <c r="CB96" s="56"/>
      <c r="CC96" s="56">
        <v>806.2</v>
      </c>
      <c r="CD96" s="54">
        <v>70</v>
      </c>
      <c r="CE96" s="56">
        <v>0</v>
      </c>
      <c r="CF96" s="56"/>
      <c r="CG96" s="56"/>
      <c r="CH96" s="56"/>
      <c r="CI96" s="54"/>
      <c r="CJ96" s="56">
        <v>0</v>
      </c>
      <c r="CK96" s="56"/>
      <c r="CL96" s="56"/>
      <c r="CM96" s="56">
        <v>0</v>
      </c>
      <c r="CN96" s="56"/>
      <c r="CO96" s="56"/>
      <c r="CP96" s="56"/>
      <c r="CQ96" s="56">
        <v>0</v>
      </c>
      <c r="CR96" s="56"/>
      <c r="CS96" s="56">
        <v>0</v>
      </c>
      <c r="CT96" s="56"/>
      <c r="CU96" s="56"/>
      <c r="CV96" s="56"/>
      <c r="CW96" s="56">
        <v>0</v>
      </c>
      <c r="CX96" s="59"/>
      <c r="CY96" s="56">
        <v>0</v>
      </c>
      <c r="CZ96" s="56"/>
      <c r="DA96" s="56"/>
      <c r="DB96" s="56">
        <v>0</v>
      </c>
      <c r="DC96" s="33">
        <f t="shared" si="24"/>
        <v>17890</v>
      </c>
      <c r="DD96" s="33">
        <f t="shared" si="24"/>
        <v>1448.6</v>
      </c>
      <c r="DE96" s="33">
        <f t="shared" si="26"/>
        <v>871.828</v>
      </c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9"/>
      <c r="DW96" s="56">
        <v>0</v>
      </c>
      <c r="DX96" s="56"/>
      <c r="DY96" s="56"/>
      <c r="DZ96" s="56"/>
      <c r="EA96" s="56"/>
      <c r="EB96" s="44">
        <f t="shared" si="25"/>
        <v>0</v>
      </c>
      <c r="EC96" s="44">
        <f t="shared" si="25"/>
        <v>0</v>
      </c>
      <c r="ED96" s="44">
        <f t="shared" si="39"/>
        <v>0</v>
      </c>
      <c r="EI96" s="45"/>
      <c r="EJ96" s="45"/>
      <c r="EL96" s="45"/>
    </row>
    <row r="97" spans="1:142" s="47" customFormat="1" ht="23.25" customHeight="1">
      <c r="A97" s="29">
        <v>88</v>
      </c>
      <c r="B97" s="30" t="s">
        <v>150</v>
      </c>
      <c r="C97" s="48"/>
      <c r="D97" s="32"/>
      <c r="E97" s="33">
        <f t="shared" si="40"/>
        <v>46069.6</v>
      </c>
      <c r="F97" s="33">
        <f t="shared" si="40"/>
        <v>3821.6</v>
      </c>
      <c r="G97" s="33">
        <f t="shared" si="40"/>
        <v>3490.4339999999997</v>
      </c>
      <c r="H97" s="33">
        <f t="shared" si="28"/>
        <v>91.33436257065102</v>
      </c>
      <c r="I97" s="49">
        <f t="shared" si="29"/>
        <v>-11185.099999999999</v>
      </c>
      <c r="J97" s="49">
        <f t="shared" si="30"/>
        <v>8972.814</v>
      </c>
      <c r="K97" s="56">
        <v>34884.5</v>
      </c>
      <c r="L97" s="56">
        <v>12463.248</v>
      </c>
      <c r="M97" s="35">
        <f t="shared" si="43"/>
        <v>5469.099999999999</v>
      </c>
      <c r="N97" s="35">
        <f t="shared" si="43"/>
        <v>438.2</v>
      </c>
      <c r="O97" s="35">
        <f t="shared" si="43"/>
        <v>107.234</v>
      </c>
      <c r="P97" s="35">
        <f t="shared" si="31"/>
        <v>24.47147421268827</v>
      </c>
      <c r="Q97" s="51">
        <f t="shared" si="42"/>
        <v>3770.7</v>
      </c>
      <c r="R97" s="51">
        <f t="shared" si="42"/>
        <v>313.2</v>
      </c>
      <c r="S97" s="51">
        <f t="shared" si="42"/>
        <v>79.151</v>
      </c>
      <c r="T97" s="52">
        <f t="shared" si="32"/>
        <v>25.271711366538952</v>
      </c>
      <c r="U97" s="53">
        <v>1478.2</v>
      </c>
      <c r="V97" s="54">
        <v>123.2</v>
      </c>
      <c r="W97" s="56">
        <v>79.151</v>
      </c>
      <c r="X97" s="56">
        <f t="shared" si="33"/>
        <v>64.24594155844156</v>
      </c>
      <c r="Y97" s="46">
        <v>1331.5</v>
      </c>
      <c r="Z97" s="54">
        <v>111</v>
      </c>
      <c r="AA97" s="56">
        <v>28.083</v>
      </c>
      <c r="AB97" s="56">
        <f t="shared" si="34"/>
        <v>25.299999999999997</v>
      </c>
      <c r="AC97" s="60">
        <v>2292.5</v>
      </c>
      <c r="AD97" s="54">
        <v>190</v>
      </c>
      <c r="AE97" s="56">
        <v>0</v>
      </c>
      <c r="AF97" s="56">
        <f t="shared" si="35"/>
        <v>0</v>
      </c>
      <c r="AG97" s="56">
        <v>164</v>
      </c>
      <c r="AH97" s="54">
        <v>14</v>
      </c>
      <c r="AI97" s="56">
        <v>0</v>
      </c>
      <c r="AJ97" s="56">
        <f t="shared" si="36"/>
        <v>0</v>
      </c>
      <c r="AK97" s="56">
        <v>0</v>
      </c>
      <c r="AL97" s="59"/>
      <c r="AM97" s="56">
        <v>0</v>
      </c>
      <c r="AN97" s="56" t="e">
        <f t="shared" si="37"/>
        <v>#DIV/0!</v>
      </c>
      <c r="AO97" s="56">
        <v>0</v>
      </c>
      <c r="AP97" s="59"/>
      <c r="AQ97" s="56">
        <v>0</v>
      </c>
      <c r="AR97" s="56"/>
      <c r="AS97" s="56"/>
      <c r="AT97" s="56"/>
      <c r="AU97" s="56">
        <v>40600.5</v>
      </c>
      <c r="AV97" s="54">
        <v>3383.4</v>
      </c>
      <c r="AW97" s="56">
        <v>3383.2</v>
      </c>
      <c r="AX97" s="56"/>
      <c r="AY97" s="61"/>
      <c r="AZ97" s="56"/>
      <c r="BA97" s="56">
        <v>0</v>
      </c>
      <c r="BB97" s="56"/>
      <c r="BC97" s="56"/>
      <c r="BD97" s="56">
        <v>0</v>
      </c>
      <c r="BE97" s="56"/>
      <c r="BF97" s="56"/>
      <c r="BG97" s="35">
        <f t="shared" si="41"/>
        <v>202.9</v>
      </c>
      <c r="BH97" s="35">
        <f t="shared" si="41"/>
        <v>0</v>
      </c>
      <c r="BI97" s="35">
        <f t="shared" si="41"/>
        <v>0</v>
      </c>
      <c r="BJ97" s="42" t="e">
        <f t="shared" si="38"/>
        <v>#DIV/0!</v>
      </c>
      <c r="BK97" s="56">
        <v>202.9</v>
      </c>
      <c r="BL97" s="54"/>
      <c r="BM97" s="56">
        <v>0</v>
      </c>
      <c r="BN97" s="56"/>
      <c r="BO97" s="59"/>
      <c r="BP97" s="56">
        <v>0</v>
      </c>
      <c r="BQ97" s="56"/>
      <c r="BR97" s="59"/>
      <c r="BS97" s="56"/>
      <c r="BT97" s="56"/>
      <c r="BU97" s="54"/>
      <c r="BV97" s="56">
        <v>0</v>
      </c>
      <c r="BW97" s="56"/>
      <c r="BX97" s="56"/>
      <c r="BY97" s="56"/>
      <c r="BZ97" s="56"/>
      <c r="CA97" s="59"/>
      <c r="CB97" s="56"/>
      <c r="CC97" s="56"/>
      <c r="CD97" s="54"/>
      <c r="CE97" s="56">
        <v>0</v>
      </c>
      <c r="CF97" s="56"/>
      <c r="CG97" s="56"/>
      <c r="CH97" s="56"/>
      <c r="CI97" s="54"/>
      <c r="CJ97" s="56">
        <v>0</v>
      </c>
      <c r="CK97" s="56"/>
      <c r="CL97" s="56"/>
      <c r="CM97" s="56">
        <v>0</v>
      </c>
      <c r="CN97" s="56"/>
      <c r="CO97" s="56"/>
      <c r="CP97" s="56"/>
      <c r="CQ97" s="56">
        <v>0</v>
      </c>
      <c r="CR97" s="56"/>
      <c r="CS97" s="56">
        <v>0</v>
      </c>
      <c r="CT97" s="56"/>
      <c r="CU97" s="56"/>
      <c r="CV97" s="56"/>
      <c r="CW97" s="56">
        <v>0</v>
      </c>
      <c r="CX97" s="59"/>
      <c r="CY97" s="56">
        <v>0</v>
      </c>
      <c r="CZ97" s="56"/>
      <c r="DA97" s="56"/>
      <c r="DB97" s="56">
        <v>0</v>
      </c>
      <c r="DC97" s="33">
        <f t="shared" si="24"/>
        <v>46069.6</v>
      </c>
      <c r="DD97" s="33">
        <f t="shared" si="24"/>
        <v>3821.6</v>
      </c>
      <c r="DE97" s="33">
        <f t="shared" si="26"/>
        <v>3490.4339999999997</v>
      </c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9"/>
      <c r="DW97" s="56">
        <v>0</v>
      </c>
      <c r="DX97" s="56"/>
      <c r="DY97" s="56"/>
      <c r="DZ97" s="56"/>
      <c r="EA97" s="56"/>
      <c r="EB97" s="44">
        <f t="shared" si="25"/>
        <v>0</v>
      </c>
      <c r="EC97" s="44">
        <f t="shared" si="25"/>
        <v>0</v>
      </c>
      <c r="ED97" s="44">
        <f t="shared" si="39"/>
        <v>0</v>
      </c>
      <c r="EI97" s="45"/>
      <c r="EJ97" s="45"/>
      <c r="EL97" s="45"/>
    </row>
    <row r="98" spans="1:142" s="47" customFormat="1" ht="23.25" customHeight="1">
      <c r="A98" s="29">
        <v>89</v>
      </c>
      <c r="B98" s="30" t="s">
        <v>151</v>
      </c>
      <c r="C98" s="48"/>
      <c r="D98" s="32"/>
      <c r="E98" s="33">
        <f t="shared" si="40"/>
        <v>93033.6</v>
      </c>
      <c r="F98" s="33">
        <f t="shared" si="40"/>
        <v>8043.6</v>
      </c>
      <c r="G98" s="33">
        <f t="shared" si="40"/>
        <v>7606.799999999999</v>
      </c>
      <c r="H98" s="33">
        <f t="shared" si="28"/>
        <v>94.56959570341637</v>
      </c>
      <c r="I98" s="49">
        <f t="shared" si="29"/>
        <v>-22748.20000000001</v>
      </c>
      <c r="J98" s="49">
        <f t="shared" si="30"/>
        <v>15941.356</v>
      </c>
      <c r="K98" s="56">
        <v>70285.4</v>
      </c>
      <c r="L98" s="56">
        <v>23548.156</v>
      </c>
      <c r="M98" s="35">
        <f t="shared" si="43"/>
        <v>16502</v>
      </c>
      <c r="N98" s="35">
        <f t="shared" si="43"/>
        <v>1666</v>
      </c>
      <c r="O98" s="35">
        <f t="shared" si="43"/>
        <v>1229.6</v>
      </c>
      <c r="P98" s="35">
        <f t="shared" si="31"/>
        <v>73.80552220888354</v>
      </c>
      <c r="Q98" s="51">
        <f t="shared" si="42"/>
        <v>3825.8999999999996</v>
      </c>
      <c r="R98" s="51">
        <f t="shared" si="42"/>
        <v>1029</v>
      </c>
      <c r="S98" s="51">
        <f t="shared" si="42"/>
        <v>1003.775</v>
      </c>
      <c r="T98" s="52">
        <f t="shared" si="32"/>
        <v>97.5485908649174</v>
      </c>
      <c r="U98" s="53">
        <v>356.2</v>
      </c>
      <c r="V98" s="54">
        <v>29</v>
      </c>
      <c r="W98" s="56">
        <v>24.775</v>
      </c>
      <c r="X98" s="56">
        <f t="shared" si="33"/>
        <v>85.43103448275862</v>
      </c>
      <c r="Y98" s="46">
        <v>9832.1</v>
      </c>
      <c r="Z98" s="54">
        <v>400</v>
      </c>
      <c r="AA98" s="56">
        <v>225.825</v>
      </c>
      <c r="AB98" s="56">
        <f t="shared" si="34"/>
        <v>56.45625</v>
      </c>
      <c r="AC98" s="60">
        <v>3469.7</v>
      </c>
      <c r="AD98" s="54">
        <v>1000</v>
      </c>
      <c r="AE98" s="56">
        <v>979</v>
      </c>
      <c r="AF98" s="56">
        <f t="shared" si="35"/>
        <v>97.9</v>
      </c>
      <c r="AG98" s="56">
        <v>444</v>
      </c>
      <c r="AH98" s="54">
        <v>37</v>
      </c>
      <c r="AI98" s="56">
        <v>0</v>
      </c>
      <c r="AJ98" s="56">
        <f t="shared" si="36"/>
        <v>0</v>
      </c>
      <c r="AK98" s="56">
        <v>0</v>
      </c>
      <c r="AL98" s="59"/>
      <c r="AM98" s="56">
        <v>0</v>
      </c>
      <c r="AN98" s="56" t="e">
        <f t="shared" si="37"/>
        <v>#DIV/0!</v>
      </c>
      <c r="AO98" s="56">
        <v>0</v>
      </c>
      <c r="AP98" s="59"/>
      <c r="AQ98" s="56">
        <v>0</v>
      </c>
      <c r="AR98" s="56"/>
      <c r="AS98" s="56"/>
      <c r="AT98" s="56"/>
      <c r="AU98" s="56">
        <v>76531.6</v>
      </c>
      <c r="AV98" s="54">
        <v>6377.6</v>
      </c>
      <c r="AW98" s="56">
        <v>6377.2</v>
      </c>
      <c r="AX98" s="56"/>
      <c r="AY98" s="59"/>
      <c r="AZ98" s="56"/>
      <c r="BA98" s="56">
        <v>0</v>
      </c>
      <c r="BB98" s="56"/>
      <c r="BC98" s="56"/>
      <c r="BD98" s="56">
        <v>0</v>
      </c>
      <c r="BE98" s="56"/>
      <c r="BF98" s="56"/>
      <c r="BG98" s="35">
        <f t="shared" si="41"/>
        <v>600</v>
      </c>
      <c r="BH98" s="35">
        <f t="shared" si="41"/>
        <v>50</v>
      </c>
      <c r="BI98" s="35">
        <f t="shared" si="41"/>
        <v>0</v>
      </c>
      <c r="BJ98" s="42">
        <f t="shared" si="38"/>
        <v>0</v>
      </c>
      <c r="BK98" s="56">
        <v>600</v>
      </c>
      <c r="BL98" s="54">
        <v>50</v>
      </c>
      <c r="BM98" s="56">
        <v>0</v>
      </c>
      <c r="BN98" s="56"/>
      <c r="BO98" s="59"/>
      <c r="BP98" s="56">
        <v>0</v>
      </c>
      <c r="BQ98" s="56"/>
      <c r="BR98" s="59"/>
      <c r="BS98" s="56"/>
      <c r="BT98" s="56"/>
      <c r="BU98" s="54"/>
      <c r="BV98" s="56">
        <v>0</v>
      </c>
      <c r="BW98" s="56"/>
      <c r="BX98" s="56"/>
      <c r="BY98" s="56"/>
      <c r="BZ98" s="56"/>
      <c r="CA98" s="59"/>
      <c r="CB98" s="56"/>
      <c r="CC98" s="56">
        <v>1800</v>
      </c>
      <c r="CD98" s="54"/>
      <c r="CE98" s="56">
        <v>0</v>
      </c>
      <c r="CF98" s="56"/>
      <c r="CG98" s="56"/>
      <c r="CH98" s="56"/>
      <c r="CI98" s="54">
        <v>150</v>
      </c>
      <c r="CJ98" s="56">
        <v>0</v>
      </c>
      <c r="CK98" s="56"/>
      <c r="CL98" s="56"/>
      <c r="CM98" s="56">
        <v>0</v>
      </c>
      <c r="CN98" s="56"/>
      <c r="CO98" s="56"/>
      <c r="CP98" s="56"/>
      <c r="CQ98" s="56">
        <v>0</v>
      </c>
      <c r="CR98" s="56"/>
      <c r="CS98" s="56">
        <v>0</v>
      </c>
      <c r="CT98" s="56"/>
      <c r="CU98" s="56"/>
      <c r="CV98" s="56"/>
      <c r="CW98" s="56">
        <v>0</v>
      </c>
      <c r="CX98" s="59"/>
      <c r="CY98" s="56">
        <v>0</v>
      </c>
      <c r="CZ98" s="56"/>
      <c r="DA98" s="56"/>
      <c r="DB98" s="56">
        <v>0</v>
      </c>
      <c r="DC98" s="33">
        <f t="shared" si="24"/>
        <v>93033.6</v>
      </c>
      <c r="DD98" s="33">
        <f t="shared" si="24"/>
        <v>8043.6</v>
      </c>
      <c r="DE98" s="33">
        <f t="shared" si="26"/>
        <v>7606.799999999999</v>
      </c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9"/>
      <c r="DW98" s="56">
        <v>0</v>
      </c>
      <c r="DX98" s="56"/>
      <c r="DY98" s="56"/>
      <c r="DZ98" s="56"/>
      <c r="EA98" s="56"/>
      <c r="EB98" s="44">
        <f t="shared" si="25"/>
        <v>0</v>
      </c>
      <c r="EC98" s="44">
        <f t="shared" si="25"/>
        <v>0</v>
      </c>
      <c r="ED98" s="44">
        <f t="shared" si="39"/>
        <v>0</v>
      </c>
      <c r="EI98" s="45"/>
      <c r="EJ98" s="45"/>
      <c r="EL98" s="45"/>
    </row>
    <row r="99" spans="1:142" s="47" customFormat="1" ht="23.25" customHeight="1">
      <c r="A99" s="29">
        <v>90</v>
      </c>
      <c r="B99" s="30" t="s">
        <v>152</v>
      </c>
      <c r="C99" s="48"/>
      <c r="D99" s="32"/>
      <c r="E99" s="33">
        <f t="shared" si="40"/>
        <v>14536.599999999999</v>
      </c>
      <c r="F99" s="33">
        <f t="shared" si="40"/>
        <v>901</v>
      </c>
      <c r="G99" s="33">
        <f t="shared" si="40"/>
        <v>775.351</v>
      </c>
      <c r="H99" s="33">
        <f t="shared" si="28"/>
        <v>86.0544950055494</v>
      </c>
      <c r="I99" s="49">
        <f t="shared" si="29"/>
        <v>-2607.499999999998</v>
      </c>
      <c r="J99" s="49">
        <f t="shared" si="30"/>
        <v>1650.6549999999997</v>
      </c>
      <c r="K99" s="56">
        <v>11929.1</v>
      </c>
      <c r="L99" s="56">
        <v>2426.006</v>
      </c>
      <c r="M99" s="35">
        <f t="shared" si="43"/>
        <v>8938.9</v>
      </c>
      <c r="N99" s="35">
        <f t="shared" si="43"/>
        <v>434.5</v>
      </c>
      <c r="O99" s="35">
        <f t="shared" si="43"/>
        <v>308.951</v>
      </c>
      <c r="P99" s="35">
        <f t="shared" si="31"/>
        <v>71.10494821634063</v>
      </c>
      <c r="Q99" s="51">
        <f t="shared" si="42"/>
        <v>723</v>
      </c>
      <c r="R99" s="51">
        <f t="shared" si="42"/>
        <v>53</v>
      </c>
      <c r="S99" s="51">
        <f t="shared" si="42"/>
        <v>54.751000000000005</v>
      </c>
      <c r="T99" s="52">
        <f t="shared" si="32"/>
        <v>103.30377358490567</v>
      </c>
      <c r="U99" s="53">
        <v>23</v>
      </c>
      <c r="V99" s="54">
        <v>23</v>
      </c>
      <c r="W99" s="56">
        <v>0.151</v>
      </c>
      <c r="X99" s="56">
        <f t="shared" si="33"/>
        <v>0.6565217391304348</v>
      </c>
      <c r="Y99" s="46">
        <v>7529.9</v>
      </c>
      <c r="Z99" s="54">
        <v>315.5</v>
      </c>
      <c r="AA99" s="56">
        <v>254.2</v>
      </c>
      <c r="AB99" s="56">
        <f t="shared" si="34"/>
        <v>80.57052297939778</v>
      </c>
      <c r="AC99" s="60">
        <v>700</v>
      </c>
      <c r="AD99" s="54">
        <v>30</v>
      </c>
      <c r="AE99" s="56">
        <v>54.6</v>
      </c>
      <c r="AF99" s="56">
        <f t="shared" si="35"/>
        <v>182</v>
      </c>
      <c r="AG99" s="56">
        <v>36</v>
      </c>
      <c r="AH99" s="54">
        <v>36</v>
      </c>
      <c r="AI99" s="56">
        <v>0</v>
      </c>
      <c r="AJ99" s="56">
        <f t="shared" si="36"/>
        <v>0</v>
      </c>
      <c r="AK99" s="56">
        <v>0</v>
      </c>
      <c r="AL99" s="59"/>
      <c r="AM99" s="56">
        <v>0</v>
      </c>
      <c r="AN99" s="56" t="e">
        <f t="shared" si="37"/>
        <v>#DIV/0!</v>
      </c>
      <c r="AO99" s="56">
        <v>0</v>
      </c>
      <c r="AP99" s="59"/>
      <c r="AQ99" s="56">
        <v>0</v>
      </c>
      <c r="AR99" s="56"/>
      <c r="AS99" s="56"/>
      <c r="AT99" s="56"/>
      <c r="AU99" s="56">
        <v>5597.7</v>
      </c>
      <c r="AV99" s="54">
        <v>466.5</v>
      </c>
      <c r="AW99" s="56">
        <v>466.4</v>
      </c>
      <c r="AX99" s="56"/>
      <c r="AY99" s="59"/>
      <c r="AZ99" s="56"/>
      <c r="BA99" s="56">
        <v>0</v>
      </c>
      <c r="BB99" s="56"/>
      <c r="BC99" s="56"/>
      <c r="BD99" s="56">
        <v>0</v>
      </c>
      <c r="BE99" s="56"/>
      <c r="BF99" s="56"/>
      <c r="BG99" s="35">
        <f t="shared" si="41"/>
        <v>650</v>
      </c>
      <c r="BH99" s="35">
        <f t="shared" si="41"/>
        <v>30</v>
      </c>
      <c r="BI99" s="35">
        <f t="shared" si="41"/>
        <v>0</v>
      </c>
      <c r="BJ99" s="42">
        <f t="shared" si="38"/>
        <v>0</v>
      </c>
      <c r="BK99" s="56">
        <v>650</v>
      </c>
      <c r="BL99" s="54">
        <v>30</v>
      </c>
      <c r="BM99" s="56">
        <v>0</v>
      </c>
      <c r="BN99" s="56"/>
      <c r="BO99" s="59"/>
      <c r="BP99" s="56">
        <v>0</v>
      </c>
      <c r="BQ99" s="56"/>
      <c r="BR99" s="59"/>
      <c r="BS99" s="56"/>
      <c r="BT99" s="56"/>
      <c r="BU99" s="54"/>
      <c r="BV99" s="56">
        <v>0</v>
      </c>
      <c r="BW99" s="56"/>
      <c r="BX99" s="56"/>
      <c r="BY99" s="56"/>
      <c r="BZ99" s="56"/>
      <c r="CA99" s="59"/>
      <c r="CB99" s="56"/>
      <c r="CC99" s="56"/>
      <c r="CD99" s="54"/>
      <c r="CE99" s="56">
        <v>0</v>
      </c>
      <c r="CF99" s="56"/>
      <c r="CG99" s="56"/>
      <c r="CH99" s="56"/>
      <c r="CI99" s="54"/>
      <c r="CJ99" s="56">
        <v>0</v>
      </c>
      <c r="CK99" s="56"/>
      <c r="CL99" s="56"/>
      <c r="CM99" s="56">
        <v>0</v>
      </c>
      <c r="CN99" s="56"/>
      <c r="CO99" s="56"/>
      <c r="CP99" s="56"/>
      <c r="CQ99" s="56">
        <v>0</v>
      </c>
      <c r="CR99" s="56"/>
      <c r="CS99" s="56">
        <v>0</v>
      </c>
      <c r="CT99" s="56"/>
      <c r="CU99" s="56"/>
      <c r="CV99" s="56"/>
      <c r="CW99" s="56">
        <v>0</v>
      </c>
      <c r="CX99" s="59"/>
      <c r="CY99" s="56">
        <v>0</v>
      </c>
      <c r="CZ99" s="56"/>
      <c r="DA99" s="56"/>
      <c r="DB99" s="56">
        <v>0</v>
      </c>
      <c r="DC99" s="33">
        <f t="shared" si="24"/>
        <v>14536.599999999999</v>
      </c>
      <c r="DD99" s="33">
        <f t="shared" si="24"/>
        <v>901</v>
      </c>
      <c r="DE99" s="33">
        <f t="shared" si="26"/>
        <v>775.351</v>
      </c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9"/>
      <c r="DW99" s="56">
        <v>0</v>
      </c>
      <c r="DX99" s="56"/>
      <c r="DY99" s="56"/>
      <c r="DZ99" s="56"/>
      <c r="EA99" s="56"/>
      <c r="EB99" s="44">
        <f t="shared" si="25"/>
        <v>0</v>
      </c>
      <c r="EC99" s="44">
        <f t="shared" si="25"/>
        <v>0</v>
      </c>
      <c r="ED99" s="44">
        <f t="shared" si="39"/>
        <v>0</v>
      </c>
      <c r="EI99" s="45"/>
      <c r="EJ99" s="45"/>
      <c r="EL99" s="45"/>
    </row>
    <row r="100" spans="1:142" s="47" customFormat="1" ht="23.25" customHeight="1">
      <c r="A100" s="29">
        <v>91</v>
      </c>
      <c r="B100" s="30" t="s">
        <v>153</v>
      </c>
      <c r="C100" s="48">
        <v>9075.7</v>
      </c>
      <c r="D100" s="32"/>
      <c r="E100" s="33">
        <f t="shared" si="40"/>
        <v>24228.300000000003</v>
      </c>
      <c r="F100" s="33">
        <f t="shared" si="40"/>
        <v>2043.4</v>
      </c>
      <c r="G100" s="33">
        <f t="shared" si="40"/>
        <v>822.995</v>
      </c>
      <c r="H100" s="33">
        <f t="shared" si="28"/>
        <v>40.27576588039542</v>
      </c>
      <c r="I100" s="49">
        <f t="shared" si="29"/>
        <v>-251.50000000000364</v>
      </c>
      <c r="J100" s="49">
        <f t="shared" si="30"/>
        <v>4208.6050000000005</v>
      </c>
      <c r="K100" s="56">
        <v>23976.8</v>
      </c>
      <c r="L100" s="56">
        <v>5031.6</v>
      </c>
      <c r="M100" s="35">
        <f t="shared" si="43"/>
        <v>14774</v>
      </c>
      <c r="N100" s="35">
        <f t="shared" si="43"/>
        <v>1255.6</v>
      </c>
      <c r="O100" s="35">
        <f t="shared" si="43"/>
        <v>35.195</v>
      </c>
      <c r="P100" s="35">
        <f t="shared" si="31"/>
        <v>2.8030423701815868</v>
      </c>
      <c r="Q100" s="51">
        <f t="shared" si="42"/>
        <v>1225.6</v>
      </c>
      <c r="R100" s="51">
        <f t="shared" si="42"/>
        <v>125.6</v>
      </c>
      <c r="S100" s="51">
        <f t="shared" si="42"/>
        <v>0</v>
      </c>
      <c r="T100" s="52">
        <f t="shared" si="32"/>
        <v>0</v>
      </c>
      <c r="U100" s="53">
        <v>25.6</v>
      </c>
      <c r="V100" s="54">
        <v>25.6</v>
      </c>
      <c r="W100" s="56">
        <v>0</v>
      </c>
      <c r="X100" s="56">
        <f t="shared" si="33"/>
        <v>0</v>
      </c>
      <c r="Y100" s="46">
        <v>10123.5</v>
      </c>
      <c r="Z100" s="54">
        <v>800</v>
      </c>
      <c r="AA100" s="56">
        <v>35.195</v>
      </c>
      <c r="AB100" s="56">
        <f t="shared" si="34"/>
        <v>4.399375</v>
      </c>
      <c r="AC100" s="60">
        <v>1200</v>
      </c>
      <c r="AD100" s="54">
        <v>100</v>
      </c>
      <c r="AE100" s="56">
        <v>0</v>
      </c>
      <c r="AF100" s="56">
        <f t="shared" si="35"/>
        <v>0</v>
      </c>
      <c r="AG100" s="56">
        <v>36</v>
      </c>
      <c r="AH100" s="54">
        <v>0</v>
      </c>
      <c r="AI100" s="56">
        <v>0</v>
      </c>
      <c r="AJ100" s="56" t="e">
        <f t="shared" si="36"/>
        <v>#DIV/0!</v>
      </c>
      <c r="AK100" s="56">
        <v>0</v>
      </c>
      <c r="AL100" s="59"/>
      <c r="AM100" s="56">
        <v>0</v>
      </c>
      <c r="AN100" s="56" t="e">
        <f t="shared" si="37"/>
        <v>#DIV/0!</v>
      </c>
      <c r="AO100" s="56">
        <v>0</v>
      </c>
      <c r="AP100" s="59"/>
      <c r="AQ100" s="56">
        <v>0</v>
      </c>
      <c r="AR100" s="56"/>
      <c r="AS100" s="56"/>
      <c r="AT100" s="56"/>
      <c r="AU100" s="56">
        <v>9454.3</v>
      </c>
      <c r="AV100" s="54">
        <v>787.8</v>
      </c>
      <c r="AW100" s="56">
        <v>787.8</v>
      </c>
      <c r="AX100" s="56"/>
      <c r="AY100" s="59"/>
      <c r="AZ100" s="56"/>
      <c r="BA100" s="56">
        <v>0</v>
      </c>
      <c r="BB100" s="56"/>
      <c r="BC100" s="56"/>
      <c r="BD100" s="56">
        <v>0</v>
      </c>
      <c r="BE100" s="56"/>
      <c r="BF100" s="56"/>
      <c r="BG100" s="35">
        <f t="shared" si="41"/>
        <v>642.5</v>
      </c>
      <c r="BH100" s="35">
        <f t="shared" si="41"/>
        <v>50</v>
      </c>
      <c r="BI100" s="35">
        <f t="shared" si="41"/>
        <v>0</v>
      </c>
      <c r="BJ100" s="42">
        <f t="shared" si="38"/>
        <v>0</v>
      </c>
      <c r="BK100" s="56">
        <v>642.5</v>
      </c>
      <c r="BL100" s="54">
        <v>50</v>
      </c>
      <c r="BM100" s="56">
        <v>0</v>
      </c>
      <c r="BN100" s="56"/>
      <c r="BO100" s="59"/>
      <c r="BP100" s="56">
        <v>0</v>
      </c>
      <c r="BQ100" s="56"/>
      <c r="BR100" s="59"/>
      <c r="BS100" s="56"/>
      <c r="BT100" s="56"/>
      <c r="BU100" s="54"/>
      <c r="BV100" s="56">
        <v>0</v>
      </c>
      <c r="BW100" s="56"/>
      <c r="BX100" s="56"/>
      <c r="BY100" s="56"/>
      <c r="BZ100" s="56"/>
      <c r="CA100" s="59"/>
      <c r="CB100" s="56"/>
      <c r="CC100" s="56">
        <v>1822.4</v>
      </c>
      <c r="CD100" s="54">
        <v>200</v>
      </c>
      <c r="CE100" s="56">
        <v>0</v>
      </c>
      <c r="CF100" s="56"/>
      <c r="CG100" s="56"/>
      <c r="CH100" s="56">
        <v>924</v>
      </c>
      <c r="CI100" s="54">
        <v>80</v>
      </c>
      <c r="CJ100" s="56">
        <v>0</v>
      </c>
      <c r="CK100" s="56"/>
      <c r="CL100" s="56"/>
      <c r="CM100" s="56">
        <v>0</v>
      </c>
      <c r="CN100" s="56"/>
      <c r="CO100" s="56"/>
      <c r="CP100" s="56"/>
      <c r="CQ100" s="56">
        <v>0</v>
      </c>
      <c r="CR100" s="56"/>
      <c r="CS100" s="56">
        <v>0</v>
      </c>
      <c r="CT100" s="56"/>
      <c r="CU100" s="56"/>
      <c r="CV100" s="56"/>
      <c r="CW100" s="56">
        <v>0</v>
      </c>
      <c r="CX100" s="59"/>
      <c r="CY100" s="56">
        <v>0</v>
      </c>
      <c r="CZ100" s="56"/>
      <c r="DA100" s="56"/>
      <c r="DB100" s="56">
        <v>0</v>
      </c>
      <c r="DC100" s="33">
        <f t="shared" si="24"/>
        <v>24228.300000000003</v>
      </c>
      <c r="DD100" s="33">
        <f t="shared" si="24"/>
        <v>2043.4</v>
      </c>
      <c r="DE100" s="33">
        <f t="shared" si="26"/>
        <v>822.995</v>
      </c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9"/>
      <c r="DW100" s="56">
        <v>0</v>
      </c>
      <c r="DX100" s="56"/>
      <c r="DY100" s="56"/>
      <c r="DZ100" s="56"/>
      <c r="EA100" s="56"/>
      <c r="EB100" s="44">
        <f t="shared" si="25"/>
        <v>0</v>
      </c>
      <c r="EC100" s="44">
        <f t="shared" si="25"/>
        <v>0</v>
      </c>
      <c r="ED100" s="44">
        <f t="shared" si="39"/>
        <v>0</v>
      </c>
      <c r="EI100" s="45"/>
      <c r="EJ100" s="45"/>
      <c r="EL100" s="45"/>
    </row>
    <row r="101" spans="1:142" s="47" customFormat="1" ht="23.25" customHeight="1">
      <c r="A101" s="29">
        <v>92</v>
      </c>
      <c r="B101" s="30" t="s">
        <v>154</v>
      </c>
      <c r="C101" s="48"/>
      <c r="D101" s="32"/>
      <c r="E101" s="33">
        <f t="shared" si="40"/>
        <v>8285</v>
      </c>
      <c r="F101" s="33">
        <f t="shared" si="40"/>
        <v>541.6</v>
      </c>
      <c r="G101" s="33">
        <f t="shared" si="40"/>
        <v>333.757</v>
      </c>
      <c r="H101" s="33">
        <f t="shared" si="28"/>
        <v>61.624261447562766</v>
      </c>
      <c r="I101" s="49">
        <f t="shared" si="29"/>
        <v>960</v>
      </c>
      <c r="J101" s="49">
        <f t="shared" si="30"/>
        <v>1132.903</v>
      </c>
      <c r="K101" s="56">
        <v>9245</v>
      </c>
      <c r="L101" s="56">
        <v>1466.66</v>
      </c>
      <c r="M101" s="35">
        <f t="shared" si="43"/>
        <v>4785</v>
      </c>
      <c r="N101" s="35">
        <f t="shared" si="43"/>
        <v>250</v>
      </c>
      <c r="O101" s="35">
        <f t="shared" si="43"/>
        <v>42.057</v>
      </c>
      <c r="P101" s="35">
        <f t="shared" si="31"/>
        <v>16.8228</v>
      </c>
      <c r="Q101" s="51">
        <f t="shared" si="42"/>
        <v>185</v>
      </c>
      <c r="R101" s="51">
        <f t="shared" si="42"/>
        <v>15</v>
      </c>
      <c r="S101" s="51">
        <f t="shared" si="42"/>
        <v>42.057</v>
      </c>
      <c r="T101" s="52">
        <f t="shared" si="32"/>
        <v>280.38</v>
      </c>
      <c r="U101" s="53"/>
      <c r="V101" s="54"/>
      <c r="W101" s="56">
        <v>0.057</v>
      </c>
      <c r="X101" s="56" t="e">
        <f t="shared" si="33"/>
        <v>#DIV/0!</v>
      </c>
      <c r="Y101" s="46">
        <v>2800</v>
      </c>
      <c r="Z101" s="54">
        <v>120</v>
      </c>
      <c r="AA101" s="56">
        <v>0</v>
      </c>
      <c r="AB101" s="56">
        <f t="shared" si="34"/>
        <v>0</v>
      </c>
      <c r="AC101" s="60">
        <v>185</v>
      </c>
      <c r="AD101" s="54">
        <v>15</v>
      </c>
      <c r="AE101" s="56">
        <v>42</v>
      </c>
      <c r="AF101" s="56">
        <f t="shared" si="35"/>
        <v>280</v>
      </c>
      <c r="AG101" s="56">
        <v>0</v>
      </c>
      <c r="AH101" s="54"/>
      <c r="AI101" s="56">
        <v>0</v>
      </c>
      <c r="AJ101" s="56" t="e">
        <f t="shared" si="36"/>
        <v>#DIV/0!</v>
      </c>
      <c r="AK101" s="56">
        <v>0</v>
      </c>
      <c r="AL101" s="59"/>
      <c r="AM101" s="56">
        <v>0</v>
      </c>
      <c r="AN101" s="56" t="e">
        <f t="shared" si="37"/>
        <v>#DIV/0!</v>
      </c>
      <c r="AO101" s="56">
        <v>0</v>
      </c>
      <c r="AP101" s="59"/>
      <c r="AQ101" s="56">
        <v>0</v>
      </c>
      <c r="AR101" s="56"/>
      <c r="AS101" s="56"/>
      <c r="AT101" s="56"/>
      <c r="AU101" s="56">
        <v>3500</v>
      </c>
      <c r="AV101" s="54">
        <v>291.6</v>
      </c>
      <c r="AW101" s="56">
        <v>291.7</v>
      </c>
      <c r="AX101" s="56"/>
      <c r="AY101" s="59"/>
      <c r="AZ101" s="56"/>
      <c r="BA101" s="56">
        <v>0</v>
      </c>
      <c r="BB101" s="56"/>
      <c r="BC101" s="56"/>
      <c r="BD101" s="56">
        <v>0</v>
      </c>
      <c r="BE101" s="56"/>
      <c r="BF101" s="56"/>
      <c r="BG101" s="35">
        <f t="shared" si="41"/>
        <v>1800</v>
      </c>
      <c r="BH101" s="35">
        <f t="shared" si="41"/>
        <v>115</v>
      </c>
      <c r="BI101" s="35">
        <f t="shared" si="41"/>
        <v>0</v>
      </c>
      <c r="BJ101" s="42">
        <f t="shared" si="38"/>
        <v>0</v>
      </c>
      <c r="BK101" s="56">
        <v>1600</v>
      </c>
      <c r="BL101" s="54">
        <v>100</v>
      </c>
      <c r="BM101" s="56">
        <v>0</v>
      </c>
      <c r="BN101" s="56"/>
      <c r="BO101" s="59"/>
      <c r="BP101" s="56">
        <v>0</v>
      </c>
      <c r="BQ101" s="56"/>
      <c r="BR101" s="59"/>
      <c r="BS101" s="56"/>
      <c r="BT101" s="56">
        <v>200</v>
      </c>
      <c r="BU101" s="54">
        <v>15</v>
      </c>
      <c r="BV101" s="56">
        <v>0</v>
      </c>
      <c r="BW101" s="56"/>
      <c r="BX101" s="56"/>
      <c r="BY101" s="56"/>
      <c r="BZ101" s="56"/>
      <c r="CA101" s="59"/>
      <c r="CB101" s="56"/>
      <c r="CC101" s="56"/>
      <c r="CD101" s="54"/>
      <c r="CE101" s="56">
        <v>0</v>
      </c>
      <c r="CF101" s="56"/>
      <c r="CG101" s="56"/>
      <c r="CH101" s="56"/>
      <c r="CI101" s="54"/>
      <c r="CJ101" s="56">
        <v>0</v>
      </c>
      <c r="CK101" s="56"/>
      <c r="CL101" s="56"/>
      <c r="CM101" s="56">
        <v>0</v>
      </c>
      <c r="CN101" s="56"/>
      <c r="CO101" s="56"/>
      <c r="CP101" s="56"/>
      <c r="CQ101" s="56">
        <v>0</v>
      </c>
      <c r="CR101" s="56"/>
      <c r="CS101" s="56">
        <v>0</v>
      </c>
      <c r="CT101" s="56"/>
      <c r="CU101" s="56"/>
      <c r="CV101" s="56"/>
      <c r="CW101" s="56">
        <v>0</v>
      </c>
      <c r="CX101" s="59"/>
      <c r="CY101" s="56">
        <v>0</v>
      </c>
      <c r="CZ101" s="56"/>
      <c r="DA101" s="56"/>
      <c r="DB101" s="56">
        <v>0</v>
      </c>
      <c r="DC101" s="33">
        <f t="shared" si="24"/>
        <v>8285</v>
      </c>
      <c r="DD101" s="33">
        <f t="shared" si="24"/>
        <v>541.6</v>
      </c>
      <c r="DE101" s="33">
        <f t="shared" si="26"/>
        <v>333.757</v>
      </c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9"/>
      <c r="DW101" s="56">
        <v>0</v>
      </c>
      <c r="DX101" s="56"/>
      <c r="DY101" s="56"/>
      <c r="DZ101" s="56"/>
      <c r="EA101" s="56"/>
      <c r="EB101" s="44">
        <f t="shared" si="25"/>
        <v>0</v>
      </c>
      <c r="EC101" s="44">
        <f t="shared" si="25"/>
        <v>0</v>
      </c>
      <c r="ED101" s="44">
        <f t="shared" si="39"/>
        <v>0</v>
      </c>
      <c r="EI101" s="45"/>
      <c r="EJ101" s="45"/>
      <c r="EL101" s="45"/>
    </row>
    <row r="102" spans="1:142" s="47" customFormat="1" ht="23.25" customHeight="1">
      <c r="A102" s="29">
        <v>93</v>
      </c>
      <c r="B102" s="30" t="s">
        <v>155</v>
      </c>
      <c r="C102" s="48"/>
      <c r="D102" s="32"/>
      <c r="E102" s="33">
        <f t="shared" si="40"/>
        <v>13995.1</v>
      </c>
      <c r="F102" s="33">
        <f t="shared" si="40"/>
        <v>1155.8</v>
      </c>
      <c r="G102" s="33">
        <f t="shared" si="40"/>
        <v>873.227</v>
      </c>
      <c r="H102" s="33">
        <f t="shared" si="28"/>
        <v>75.55173905519986</v>
      </c>
      <c r="I102" s="49">
        <f t="shared" si="29"/>
        <v>-3493</v>
      </c>
      <c r="J102" s="49">
        <f t="shared" si="30"/>
        <v>2398.1600000000003</v>
      </c>
      <c r="K102" s="56">
        <v>10502.1</v>
      </c>
      <c r="L102" s="56">
        <v>3271.387</v>
      </c>
      <c r="M102" s="35">
        <f t="shared" si="43"/>
        <v>4552.4</v>
      </c>
      <c r="N102" s="35">
        <f t="shared" si="43"/>
        <v>369</v>
      </c>
      <c r="O102" s="35">
        <f t="shared" si="43"/>
        <v>86.427</v>
      </c>
      <c r="P102" s="35">
        <f t="shared" si="31"/>
        <v>23.4219512195122</v>
      </c>
      <c r="Q102" s="51">
        <f t="shared" si="42"/>
        <v>702.4</v>
      </c>
      <c r="R102" s="51">
        <f t="shared" si="42"/>
        <v>50</v>
      </c>
      <c r="S102" s="51">
        <f t="shared" si="42"/>
        <v>86.427</v>
      </c>
      <c r="T102" s="52">
        <f t="shared" si="32"/>
        <v>172.854</v>
      </c>
      <c r="U102" s="53">
        <v>2.4</v>
      </c>
      <c r="V102" s="54"/>
      <c r="W102" s="56">
        <v>0.427</v>
      </c>
      <c r="X102" s="56" t="e">
        <f t="shared" si="33"/>
        <v>#DIV/0!</v>
      </c>
      <c r="Y102" s="46">
        <v>3500</v>
      </c>
      <c r="Z102" s="54">
        <v>290</v>
      </c>
      <c r="AA102" s="56">
        <v>0</v>
      </c>
      <c r="AB102" s="56">
        <f t="shared" si="34"/>
        <v>0</v>
      </c>
      <c r="AC102" s="60">
        <v>700</v>
      </c>
      <c r="AD102" s="54">
        <v>50</v>
      </c>
      <c r="AE102" s="56">
        <v>86</v>
      </c>
      <c r="AF102" s="56">
        <f t="shared" si="35"/>
        <v>172</v>
      </c>
      <c r="AG102" s="56">
        <v>50</v>
      </c>
      <c r="AH102" s="54">
        <v>4</v>
      </c>
      <c r="AI102" s="56">
        <v>0</v>
      </c>
      <c r="AJ102" s="56">
        <f t="shared" si="36"/>
        <v>0</v>
      </c>
      <c r="AK102" s="56">
        <v>0</v>
      </c>
      <c r="AL102" s="59"/>
      <c r="AM102" s="56">
        <v>0</v>
      </c>
      <c r="AN102" s="56" t="e">
        <f t="shared" si="37"/>
        <v>#DIV/0!</v>
      </c>
      <c r="AO102" s="56">
        <v>0</v>
      </c>
      <c r="AP102" s="59"/>
      <c r="AQ102" s="56">
        <v>0</v>
      </c>
      <c r="AR102" s="56"/>
      <c r="AS102" s="56"/>
      <c r="AT102" s="56"/>
      <c r="AU102" s="56">
        <v>9442.7</v>
      </c>
      <c r="AV102" s="54">
        <v>786.8</v>
      </c>
      <c r="AW102" s="56">
        <v>786.8</v>
      </c>
      <c r="AX102" s="56"/>
      <c r="AY102" s="59"/>
      <c r="AZ102" s="56"/>
      <c r="BA102" s="56">
        <v>0</v>
      </c>
      <c r="BB102" s="56"/>
      <c r="BC102" s="56"/>
      <c r="BD102" s="56">
        <v>0</v>
      </c>
      <c r="BE102" s="56"/>
      <c r="BF102" s="56"/>
      <c r="BG102" s="35">
        <f t="shared" si="41"/>
        <v>300</v>
      </c>
      <c r="BH102" s="35">
        <f t="shared" si="41"/>
        <v>25</v>
      </c>
      <c r="BI102" s="35">
        <f t="shared" si="41"/>
        <v>0</v>
      </c>
      <c r="BJ102" s="42">
        <f t="shared" si="38"/>
        <v>0</v>
      </c>
      <c r="BK102" s="56"/>
      <c r="BL102" s="54"/>
      <c r="BM102" s="56">
        <v>0</v>
      </c>
      <c r="BN102" s="56">
        <v>300</v>
      </c>
      <c r="BO102" s="59">
        <v>25</v>
      </c>
      <c r="BP102" s="56">
        <v>0</v>
      </c>
      <c r="BQ102" s="56"/>
      <c r="BR102" s="59"/>
      <c r="BS102" s="56"/>
      <c r="BT102" s="56"/>
      <c r="BU102" s="54"/>
      <c r="BV102" s="56">
        <v>0</v>
      </c>
      <c r="BW102" s="56"/>
      <c r="BX102" s="56"/>
      <c r="BY102" s="56"/>
      <c r="BZ102" s="56"/>
      <c r="CA102" s="59"/>
      <c r="CB102" s="56"/>
      <c r="CC102" s="56"/>
      <c r="CD102" s="54"/>
      <c r="CE102" s="56">
        <v>0</v>
      </c>
      <c r="CF102" s="56"/>
      <c r="CG102" s="56"/>
      <c r="CH102" s="56"/>
      <c r="CI102" s="54"/>
      <c r="CJ102" s="56">
        <v>0</v>
      </c>
      <c r="CK102" s="56"/>
      <c r="CL102" s="56"/>
      <c r="CM102" s="56">
        <v>0</v>
      </c>
      <c r="CN102" s="56"/>
      <c r="CO102" s="56"/>
      <c r="CP102" s="56"/>
      <c r="CQ102" s="56">
        <v>0</v>
      </c>
      <c r="CR102" s="56"/>
      <c r="CS102" s="56">
        <v>0</v>
      </c>
      <c r="CT102" s="56"/>
      <c r="CU102" s="56"/>
      <c r="CV102" s="56"/>
      <c r="CW102" s="56">
        <v>0</v>
      </c>
      <c r="CX102" s="59"/>
      <c r="CY102" s="56">
        <v>0</v>
      </c>
      <c r="CZ102" s="56"/>
      <c r="DA102" s="56"/>
      <c r="DB102" s="56">
        <v>0</v>
      </c>
      <c r="DC102" s="33">
        <f t="shared" si="24"/>
        <v>13995.1</v>
      </c>
      <c r="DD102" s="33">
        <f t="shared" si="24"/>
        <v>1155.8</v>
      </c>
      <c r="DE102" s="33">
        <f t="shared" si="26"/>
        <v>873.227</v>
      </c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9"/>
      <c r="DW102" s="56">
        <v>0</v>
      </c>
      <c r="DX102" s="56"/>
      <c r="DY102" s="56"/>
      <c r="DZ102" s="56"/>
      <c r="EA102" s="56"/>
      <c r="EB102" s="44">
        <f t="shared" si="25"/>
        <v>0</v>
      </c>
      <c r="EC102" s="44">
        <f t="shared" si="25"/>
        <v>0</v>
      </c>
      <c r="ED102" s="44">
        <f t="shared" si="39"/>
        <v>0</v>
      </c>
      <c r="EI102" s="45"/>
      <c r="EJ102" s="45"/>
      <c r="EL102" s="45"/>
    </row>
    <row r="103" spans="1:142" s="47" customFormat="1" ht="23.25" customHeight="1">
      <c r="A103" s="29">
        <v>94</v>
      </c>
      <c r="B103" s="30" t="s">
        <v>156</v>
      </c>
      <c r="C103" s="48"/>
      <c r="D103" s="32"/>
      <c r="E103" s="33">
        <f t="shared" si="40"/>
        <v>17270</v>
      </c>
      <c r="F103" s="33">
        <f t="shared" si="40"/>
        <v>1439.1</v>
      </c>
      <c r="G103" s="33">
        <f t="shared" si="40"/>
        <v>330.754</v>
      </c>
      <c r="H103" s="33">
        <f t="shared" si="28"/>
        <v>22.983392398026545</v>
      </c>
      <c r="I103" s="49">
        <f t="shared" si="29"/>
        <v>-3086</v>
      </c>
      <c r="J103" s="49">
        <f t="shared" si="30"/>
        <v>2019.6020000000003</v>
      </c>
      <c r="K103" s="56">
        <v>14184</v>
      </c>
      <c r="L103" s="56">
        <v>2350.356</v>
      </c>
      <c r="M103" s="35">
        <f t="shared" si="43"/>
        <v>13770</v>
      </c>
      <c r="N103" s="35">
        <f t="shared" si="43"/>
        <v>1147.3999999999999</v>
      </c>
      <c r="O103" s="35">
        <f t="shared" si="43"/>
        <v>39.054</v>
      </c>
      <c r="P103" s="35">
        <f t="shared" si="31"/>
        <v>3.403695311138226</v>
      </c>
      <c r="Q103" s="51">
        <f t="shared" si="42"/>
        <v>610</v>
      </c>
      <c r="R103" s="51">
        <f t="shared" si="42"/>
        <v>50.8</v>
      </c>
      <c r="S103" s="51">
        <f t="shared" si="42"/>
        <v>39.054</v>
      </c>
      <c r="T103" s="52">
        <f t="shared" si="32"/>
        <v>76.87795275590551</v>
      </c>
      <c r="U103" s="53">
        <v>10</v>
      </c>
      <c r="V103" s="54">
        <v>0.8</v>
      </c>
      <c r="W103" s="56">
        <v>0.054</v>
      </c>
      <c r="X103" s="56">
        <f t="shared" si="33"/>
        <v>6.75</v>
      </c>
      <c r="Y103" s="46">
        <v>11510</v>
      </c>
      <c r="Z103" s="54">
        <v>959.2</v>
      </c>
      <c r="AA103" s="56">
        <v>0</v>
      </c>
      <c r="AB103" s="56">
        <f t="shared" si="34"/>
        <v>0</v>
      </c>
      <c r="AC103" s="60">
        <v>600</v>
      </c>
      <c r="AD103" s="54">
        <v>50</v>
      </c>
      <c r="AE103" s="56">
        <v>39</v>
      </c>
      <c r="AF103" s="56">
        <f t="shared" si="35"/>
        <v>78</v>
      </c>
      <c r="AG103" s="56">
        <v>0</v>
      </c>
      <c r="AH103" s="54"/>
      <c r="AI103" s="56">
        <v>0</v>
      </c>
      <c r="AJ103" s="56" t="e">
        <f t="shared" si="36"/>
        <v>#DIV/0!</v>
      </c>
      <c r="AK103" s="56">
        <v>0</v>
      </c>
      <c r="AL103" s="59"/>
      <c r="AM103" s="56">
        <v>0</v>
      </c>
      <c r="AN103" s="56" t="e">
        <f t="shared" si="37"/>
        <v>#DIV/0!</v>
      </c>
      <c r="AO103" s="56">
        <v>0</v>
      </c>
      <c r="AP103" s="59"/>
      <c r="AQ103" s="56">
        <v>0</v>
      </c>
      <c r="AR103" s="56"/>
      <c r="AS103" s="56"/>
      <c r="AT103" s="56"/>
      <c r="AU103" s="56">
        <v>3500</v>
      </c>
      <c r="AV103" s="54">
        <v>291.7</v>
      </c>
      <c r="AW103" s="56">
        <v>291.7</v>
      </c>
      <c r="AX103" s="56"/>
      <c r="AY103" s="59"/>
      <c r="AZ103" s="56"/>
      <c r="BA103" s="56">
        <v>0</v>
      </c>
      <c r="BB103" s="56"/>
      <c r="BC103" s="56"/>
      <c r="BD103" s="56">
        <v>0</v>
      </c>
      <c r="BE103" s="56"/>
      <c r="BF103" s="56"/>
      <c r="BG103" s="35">
        <f t="shared" si="41"/>
        <v>1250</v>
      </c>
      <c r="BH103" s="35">
        <f t="shared" si="41"/>
        <v>104.1</v>
      </c>
      <c r="BI103" s="35">
        <f t="shared" si="41"/>
        <v>0</v>
      </c>
      <c r="BJ103" s="42">
        <f t="shared" si="38"/>
        <v>0</v>
      </c>
      <c r="BK103" s="56">
        <v>400</v>
      </c>
      <c r="BL103" s="54">
        <v>33.3</v>
      </c>
      <c r="BM103" s="56">
        <v>0</v>
      </c>
      <c r="BN103" s="56"/>
      <c r="BO103" s="59"/>
      <c r="BP103" s="56">
        <v>0</v>
      </c>
      <c r="BQ103" s="56"/>
      <c r="BR103" s="59"/>
      <c r="BS103" s="56"/>
      <c r="BT103" s="56">
        <v>850</v>
      </c>
      <c r="BU103" s="54">
        <v>70.8</v>
      </c>
      <c r="BV103" s="56">
        <v>0</v>
      </c>
      <c r="BW103" s="56"/>
      <c r="BX103" s="56"/>
      <c r="BY103" s="56"/>
      <c r="BZ103" s="56"/>
      <c r="CA103" s="59"/>
      <c r="CB103" s="56"/>
      <c r="CC103" s="56">
        <v>400</v>
      </c>
      <c r="CD103" s="54">
        <v>33.3</v>
      </c>
      <c r="CE103" s="56">
        <v>0</v>
      </c>
      <c r="CF103" s="56"/>
      <c r="CG103" s="56"/>
      <c r="CH103" s="56"/>
      <c r="CI103" s="54"/>
      <c r="CJ103" s="56">
        <v>0</v>
      </c>
      <c r="CK103" s="56"/>
      <c r="CL103" s="56"/>
      <c r="CM103" s="56">
        <v>0</v>
      </c>
      <c r="CN103" s="56"/>
      <c r="CO103" s="56"/>
      <c r="CP103" s="56"/>
      <c r="CQ103" s="56">
        <v>0</v>
      </c>
      <c r="CR103" s="56"/>
      <c r="CS103" s="56">
        <v>0</v>
      </c>
      <c r="CT103" s="56"/>
      <c r="CU103" s="56"/>
      <c r="CV103" s="56"/>
      <c r="CW103" s="56">
        <v>0</v>
      </c>
      <c r="CX103" s="59"/>
      <c r="CY103" s="56">
        <v>0</v>
      </c>
      <c r="CZ103" s="56"/>
      <c r="DA103" s="56"/>
      <c r="DB103" s="56">
        <v>0</v>
      </c>
      <c r="DC103" s="33">
        <f t="shared" si="24"/>
        <v>17270</v>
      </c>
      <c r="DD103" s="33">
        <f t="shared" si="24"/>
        <v>1439.1</v>
      </c>
      <c r="DE103" s="33">
        <f t="shared" si="26"/>
        <v>330.754</v>
      </c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9"/>
      <c r="DW103" s="56">
        <v>0</v>
      </c>
      <c r="DX103" s="56"/>
      <c r="DY103" s="56"/>
      <c r="DZ103" s="56"/>
      <c r="EA103" s="56"/>
      <c r="EB103" s="44">
        <f t="shared" si="25"/>
        <v>0</v>
      </c>
      <c r="EC103" s="44">
        <f t="shared" si="25"/>
        <v>0</v>
      </c>
      <c r="ED103" s="44">
        <f t="shared" si="39"/>
        <v>0</v>
      </c>
      <c r="EI103" s="45"/>
      <c r="EJ103" s="45"/>
      <c r="EL103" s="45"/>
    </row>
    <row r="104" spans="1:142" s="47" customFormat="1" ht="23.25" customHeight="1">
      <c r="A104" s="29">
        <v>95</v>
      </c>
      <c r="B104" s="30" t="s">
        <v>157</v>
      </c>
      <c r="C104" s="48"/>
      <c r="D104" s="32"/>
      <c r="E104" s="33">
        <f t="shared" si="40"/>
        <v>14073.8</v>
      </c>
      <c r="F104" s="33">
        <f t="shared" si="40"/>
        <v>381.6</v>
      </c>
      <c r="G104" s="33">
        <f t="shared" si="40"/>
        <v>348.603</v>
      </c>
      <c r="H104" s="33">
        <f t="shared" si="28"/>
        <v>91.35298742138365</v>
      </c>
      <c r="I104" s="49">
        <f t="shared" si="29"/>
        <v>2436.2000000000007</v>
      </c>
      <c r="J104" s="49">
        <f t="shared" si="30"/>
        <v>2252.4809999999998</v>
      </c>
      <c r="K104" s="56">
        <v>16510</v>
      </c>
      <c r="L104" s="56">
        <v>2601.084</v>
      </c>
      <c r="M104" s="35">
        <f t="shared" si="43"/>
        <v>10573.8</v>
      </c>
      <c r="N104" s="35">
        <f t="shared" si="43"/>
        <v>90</v>
      </c>
      <c r="O104" s="35">
        <f t="shared" si="43"/>
        <v>56.903</v>
      </c>
      <c r="P104" s="35">
        <f t="shared" si="31"/>
        <v>63.22555555555556</v>
      </c>
      <c r="Q104" s="51">
        <f t="shared" si="42"/>
        <v>200</v>
      </c>
      <c r="R104" s="51">
        <f t="shared" si="42"/>
        <v>20</v>
      </c>
      <c r="S104" s="51">
        <f t="shared" si="42"/>
        <v>56.731</v>
      </c>
      <c r="T104" s="52">
        <f t="shared" si="32"/>
        <v>283.65500000000003</v>
      </c>
      <c r="U104" s="53"/>
      <c r="V104" s="54"/>
      <c r="W104" s="56">
        <v>0</v>
      </c>
      <c r="X104" s="56" t="e">
        <f t="shared" si="33"/>
        <v>#DIV/0!</v>
      </c>
      <c r="Y104" s="46">
        <v>9000</v>
      </c>
      <c r="Z104" s="54">
        <v>50</v>
      </c>
      <c r="AA104" s="56">
        <v>0.172</v>
      </c>
      <c r="AB104" s="56">
        <f t="shared" si="34"/>
        <v>0.344</v>
      </c>
      <c r="AC104" s="60">
        <v>200</v>
      </c>
      <c r="AD104" s="54">
        <v>20</v>
      </c>
      <c r="AE104" s="56">
        <v>56.731</v>
      </c>
      <c r="AF104" s="56">
        <f t="shared" si="35"/>
        <v>283.65500000000003</v>
      </c>
      <c r="AG104" s="56">
        <v>0</v>
      </c>
      <c r="AH104" s="54"/>
      <c r="AI104" s="56">
        <v>0</v>
      </c>
      <c r="AJ104" s="56" t="e">
        <f t="shared" si="36"/>
        <v>#DIV/0!</v>
      </c>
      <c r="AK104" s="56">
        <v>0</v>
      </c>
      <c r="AL104" s="59"/>
      <c r="AM104" s="56">
        <v>0</v>
      </c>
      <c r="AN104" s="56" t="e">
        <f t="shared" si="37"/>
        <v>#DIV/0!</v>
      </c>
      <c r="AO104" s="56">
        <v>0</v>
      </c>
      <c r="AP104" s="59"/>
      <c r="AQ104" s="56">
        <v>0</v>
      </c>
      <c r="AR104" s="56"/>
      <c r="AS104" s="56"/>
      <c r="AT104" s="56"/>
      <c r="AU104" s="56">
        <v>3500</v>
      </c>
      <c r="AV104" s="54">
        <v>291.6</v>
      </c>
      <c r="AW104" s="56">
        <v>291.7</v>
      </c>
      <c r="AX104" s="56"/>
      <c r="AY104" s="59"/>
      <c r="AZ104" s="56"/>
      <c r="BA104" s="56">
        <v>0</v>
      </c>
      <c r="BB104" s="56"/>
      <c r="BC104" s="56"/>
      <c r="BD104" s="56">
        <v>0</v>
      </c>
      <c r="BE104" s="56"/>
      <c r="BF104" s="56"/>
      <c r="BG104" s="35">
        <f t="shared" si="41"/>
        <v>1373.8</v>
      </c>
      <c r="BH104" s="35">
        <f t="shared" si="41"/>
        <v>20</v>
      </c>
      <c r="BI104" s="35">
        <f t="shared" si="41"/>
        <v>0</v>
      </c>
      <c r="BJ104" s="42">
        <f t="shared" si="38"/>
        <v>0</v>
      </c>
      <c r="BK104" s="56">
        <v>373.8</v>
      </c>
      <c r="BL104" s="54">
        <v>20</v>
      </c>
      <c r="BM104" s="56">
        <v>0</v>
      </c>
      <c r="BN104" s="56"/>
      <c r="BO104" s="59"/>
      <c r="BP104" s="56">
        <v>0</v>
      </c>
      <c r="BQ104" s="56"/>
      <c r="BR104" s="59"/>
      <c r="BS104" s="56"/>
      <c r="BT104" s="56">
        <v>1000</v>
      </c>
      <c r="BU104" s="54"/>
      <c r="BV104" s="56">
        <v>0</v>
      </c>
      <c r="BW104" s="56"/>
      <c r="BX104" s="56"/>
      <c r="BY104" s="56"/>
      <c r="BZ104" s="56"/>
      <c r="CA104" s="59"/>
      <c r="CB104" s="56"/>
      <c r="CC104" s="56"/>
      <c r="CD104" s="54"/>
      <c r="CE104" s="56">
        <v>0</v>
      </c>
      <c r="CF104" s="56"/>
      <c r="CG104" s="56"/>
      <c r="CH104" s="56"/>
      <c r="CI104" s="54"/>
      <c r="CJ104" s="56">
        <v>0</v>
      </c>
      <c r="CK104" s="56"/>
      <c r="CL104" s="56"/>
      <c r="CM104" s="56">
        <v>0</v>
      </c>
      <c r="CN104" s="56"/>
      <c r="CO104" s="56"/>
      <c r="CP104" s="56"/>
      <c r="CQ104" s="56">
        <v>0</v>
      </c>
      <c r="CR104" s="56"/>
      <c r="CS104" s="56">
        <v>0</v>
      </c>
      <c r="CT104" s="56"/>
      <c r="CU104" s="56"/>
      <c r="CV104" s="56"/>
      <c r="CW104" s="56">
        <v>0</v>
      </c>
      <c r="CX104" s="59"/>
      <c r="CY104" s="56">
        <v>0</v>
      </c>
      <c r="CZ104" s="56"/>
      <c r="DA104" s="56"/>
      <c r="DB104" s="56">
        <v>0</v>
      </c>
      <c r="DC104" s="33">
        <f t="shared" si="24"/>
        <v>14073.8</v>
      </c>
      <c r="DD104" s="33">
        <f t="shared" si="24"/>
        <v>381.6</v>
      </c>
      <c r="DE104" s="33">
        <f t="shared" si="26"/>
        <v>348.603</v>
      </c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9"/>
      <c r="DW104" s="56">
        <v>0</v>
      </c>
      <c r="DX104" s="56"/>
      <c r="DY104" s="56"/>
      <c r="DZ104" s="56"/>
      <c r="EA104" s="56"/>
      <c r="EB104" s="44">
        <f t="shared" si="25"/>
        <v>0</v>
      </c>
      <c r="EC104" s="44">
        <f t="shared" si="25"/>
        <v>0</v>
      </c>
      <c r="ED104" s="44">
        <f t="shared" si="39"/>
        <v>0</v>
      </c>
      <c r="EI104" s="45"/>
      <c r="EJ104" s="45"/>
      <c r="EL104" s="45"/>
    </row>
    <row r="105" spans="1:142" s="47" customFormat="1" ht="23.25" customHeight="1">
      <c r="A105" s="29">
        <v>96</v>
      </c>
      <c r="B105" s="30" t="s">
        <v>158</v>
      </c>
      <c r="C105" s="48"/>
      <c r="D105" s="32"/>
      <c r="E105" s="33">
        <f t="shared" si="40"/>
        <v>22396</v>
      </c>
      <c r="F105" s="33">
        <f t="shared" si="40"/>
        <v>1572.4</v>
      </c>
      <c r="G105" s="33">
        <f t="shared" si="40"/>
        <v>1069.5272</v>
      </c>
      <c r="H105" s="33">
        <f t="shared" si="28"/>
        <v>68.0187738488934</v>
      </c>
      <c r="I105" s="49">
        <f t="shared" si="29"/>
        <v>-3671</v>
      </c>
      <c r="J105" s="49">
        <f t="shared" si="30"/>
        <v>2026.0608000000002</v>
      </c>
      <c r="K105" s="56">
        <v>18725</v>
      </c>
      <c r="L105" s="56">
        <v>3095.588</v>
      </c>
      <c r="M105" s="35">
        <f t="shared" si="43"/>
        <v>11450.3</v>
      </c>
      <c r="N105" s="35">
        <f t="shared" si="43"/>
        <v>660.3</v>
      </c>
      <c r="O105" s="35">
        <f t="shared" si="43"/>
        <v>157.4272</v>
      </c>
      <c r="P105" s="35">
        <f t="shared" si="31"/>
        <v>23.84176889292746</v>
      </c>
      <c r="Q105" s="51">
        <f t="shared" si="42"/>
        <v>2080</v>
      </c>
      <c r="R105" s="51">
        <f t="shared" si="42"/>
        <v>140</v>
      </c>
      <c r="S105" s="51">
        <f t="shared" si="42"/>
        <v>152.434</v>
      </c>
      <c r="T105" s="52">
        <f t="shared" si="32"/>
        <v>108.88142857142857</v>
      </c>
      <c r="U105" s="53">
        <v>480</v>
      </c>
      <c r="V105" s="54">
        <v>40</v>
      </c>
      <c r="W105" s="56">
        <v>1.134</v>
      </c>
      <c r="X105" s="56">
        <f t="shared" si="33"/>
        <v>2.835</v>
      </c>
      <c r="Y105" s="46">
        <v>7420.3</v>
      </c>
      <c r="Z105" s="54">
        <v>420.3</v>
      </c>
      <c r="AA105" s="56">
        <v>4.9932</v>
      </c>
      <c r="AB105" s="56">
        <f t="shared" si="34"/>
        <v>1.1880085653104924</v>
      </c>
      <c r="AC105" s="60">
        <v>1600</v>
      </c>
      <c r="AD105" s="54">
        <v>100</v>
      </c>
      <c r="AE105" s="56">
        <v>151.3</v>
      </c>
      <c r="AF105" s="56">
        <f t="shared" si="35"/>
        <v>151.3</v>
      </c>
      <c r="AG105" s="56">
        <v>100</v>
      </c>
      <c r="AH105" s="54"/>
      <c r="AI105" s="56">
        <v>0</v>
      </c>
      <c r="AJ105" s="56" t="e">
        <f t="shared" si="36"/>
        <v>#DIV/0!</v>
      </c>
      <c r="AK105" s="56">
        <v>0</v>
      </c>
      <c r="AL105" s="59"/>
      <c r="AM105" s="56">
        <v>0</v>
      </c>
      <c r="AN105" s="56" t="e">
        <f t="shared" si="37"/>
        <v>#DIV/0!</v>
      </c>
      <c r="AO105" s="56">
        <v>0</v>
      </c>
      <c r="AP105" s="59"/>
      <c r="AQ105" s="56">
        <v>0</v>
      </c>
      <c r="AR105" s="56"/>
      <c r="AS105" s="56"/>
      <c r="AT105" s="56"/>
      <c r="AU105" s="56">
        <v>10945.7</v>
      </c>
      <c r="AV105" s="54">
        <v>912.1</v>
      </c>
      <c r="AW105" s="56">
        <v>912.1</v>
      </c>
      <c r="AX105" s="56"/>
      <c r="AY105" s="59"/>
      <c r="AZ105" s="56"/>
      <c r="BA105" s="56">
        <v>0</v>
      </c>
      <c r="BB105" s="56"/>
      <c r="BC105" s="56"/>
      <c r="BD105" s="56">
        <v>0</v>
      </c>
      <c r="BE105" s="56"/>
      <c r="BF105" s="56"/>
      <c r="BG105" s="35">
        <f t="shared" si="41"/>
        <v>350</v>
      </c>
      <c r="BH105" s="35">
        <f t="shared" si="41"/>
        <v>0</v>
      </c>
      <c r="BI105" s="35">
        <f t="shared" si="41"/>
        <v>0</v>
      </c>
      <c r="BJ105" s="42" t="e">
        <f t="shared" si="38"/>
        <v>#DIV/0!</v>
      </c>
      <c r="BK105" s="56"/>
      <c r="BL105" s="54"/>
      <c r="BM105" s="56">
        <v>0</v>
      </c>
      <c r="BN105" s="56">
        <v>350</v>
      </c>
      <c r="BO105" s="59"/>
      <c r="BP105" s="56">
        <v>0</v>
      </c>
      <c r="BQ105" s="56"/>
      <c r="BR105" s="59"/>
      <c r="BS105" s="56"/>
      <c r="BT105" s="56"/>
      <c r="BU105" s="54"/>
      <c r="BV105" s="56">
        <v>0</v>
      </c>
      <c r="BW105" s="56"/>
      <c r="BX105" s="56"/>
      <c r="BY105" s="56"/>
      <c r="BZ105" s="56"/>
      <c r="CA105" s="59"/>
      <c r="CB105" s="56"/>
      <c r="CC105" s="56">
        <v>1500</v>
      </c>
      <c r="CD105" s="54">
        <v>100</v>
      </c>
      <c r="CE105" s="56">
        <v>0</v>
      </c>
      <c r="CF105" s="56"/>
      <c r="CG105" s="56"/>
      <c r="CH105" s="56"/>
      <c r="CI105" s="54"/>
      <c r="CJ105" s="56">
        <v>0</v>
      </c>
      <c r="CK105" s="56"/>
      <c r="CL105" s="56"/>
      <c r="CM105" s="56">
        <v>0</v>
      </c>
      <c r="CN105" s="56"/>
      <c r="CO105" s="56"/>
      <c r="CP105" s="56"/>
      <c r="CQ105" s="56">
        <v>0</v>
      </c>
      <c r="CR105" s="56"/>
      <c r="CS105" s="56">
        <v>0</v>
      </c>
      <c r="CT105" s="56"/>
      <c r="CU105" s="56"/>
      <c r="CV105" s="56"/>
      <c r="CW105" s="56">
        <v>0</v>
      </c>
      <c r="CX105" s="59"/>
      <c r="CY105" s="56">
        <v>0</v>
      </c>
      <c r="CZ105" s="56"/>
      <c r="DA105" s="56"/>
      <c r="DB105" s="56">
        <v>0</v>
      </c>
      <c r="DC105" s="33">
        <f t="shared" si="24"/>
        <v>22396</v>
      </c>
      <c r="DD105" s="33">
        <f t="shared" si="24"/>
        <v>1572.4</v>
      </c>
      <c r="DE105" s="33">
        <f t="shared" si="26"/>
        <v>1069.5272</v>
      </c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9"/>
      <c r="DW105" s="56">
        <v>0</v>
      </c>
      <c r="DX105" s="56"/>
      <c r="DY105" s="56"/>
      <c r="DZ105" s="56"/>
      <c r="EA105" s="56"/>
      <c r="EB105" s="44">
        <f t="shared" si="25"/>
        <v>0</v>
      </c>
      <c r="EC105" s="44">
        <f t="shared" si="25"/>
        <v>0</v>
      </c>
      <c r="ED105" s="44">
        <f t="shared" si="39"/>
        <v>0</v>
      </c>
      <c r="EI105" s="45"/>
      <c r="EJ105" s="45"/>
      <c r="EL105" s="45"/>
    </row>
    <row r="106" spans="1:142" s="47" customFormat="1" ht="23.25" customHeight="1">
      <c r="A106" s="29">
        <v>97</v>
      </c>
      <c r="B106" s="30" t="s">
        <v>159</v>
      </c>
      <c r="C106" s="48"/>
      <c r="D106" s="32"/>
      <c r="E106" s="33">
        <f t="shared" si="40"/>
        <v>13069.4</v>
      </c>
      <c r="F106" s="33">
        <f t="shared" si="40"/>
        <v>1088.9999999999998</v>
      </c>
      <c r="G106" s="33">
        <f t="shared" si="40"/>
        <v>482.22499999999997</v>
      </c>
      <c r="H106" s="33">
        <f t="shared" si="28"/>
        <v>44.281450872359976</v>
      </c>
      <c r="I106" s="49">
        <f t="shared" si="29"/>
        <v>-382.10000000000036</v>
      </c>
      <c r="J106" s="49">
        <f t="shared" si="30"/>
        <v>2795.9249</v>
      </c>
      <c r="K106" s="56">
        <v>12687.3</v>
      </c>
      <c r="L106" s="56">
        <v>3278.1499</v>
      </c>
      <c r="M106" s="35">
        <f t="shared" si="43"/>
        <v>10480</v>
      </c>
      <c r="N106" s="35">
        <f t="shared" si="43"/>
        <v>873.1999999999998</v>
      </c>
      <c r="O106" s="35">
        <f t="shared" si="43"/>
        <v>89.82499999999999</v>
      </c>
      <c r="P106" s="35">
        <f t="shared" si="31"/>
        <v>10.286875858909758</v>
      </c>
      <c r="Q106" s="51">
        <f t="shared" si="42"/>
        <v>410</v>
      </c>
      <c r="R106" s="51">
        <f t="shared" si="42"/>
        <v>34.1</v>
      </c>
      <c r="S106" s="51">
        <f t="shared" si="42"/>
        <v>89.82499999999999</v>
      </c>
      <c r="T106" s="52">
        <f t="shared" si="32"/>
        <v>263.41642228739</v>
      </c>
      <c r="U106" s="53">
        <v>130</v>
      </c>
      <c r="V106" s="54">
        <v>10.8</v>
      </c>
      <c r="W106" s="56">
        <v>0.225</v>
      </c>
      <c r="X106" s="56">
        <f t="shared" si="33"/>
        <v>2.083333333333333</v>
      </c>
      <c r="Y106" s="46">
        <v>8000</v>
      </c>
      <c r="Z106" s="54">
        <v>666.7</v>
      </c>
      <c r="AA106" s="56">
        <v>0</v>
      </c>
      <c r="AB106" s="56">
        <f t="shared" si="34"/>
        <v>0</v>
      </c>
      <c r="AC106" s="60">
        <v>280</v>
      </c>
      <c r="AD106" s="54">
        <v>23.3</v>
      </c>
      <c r="AE106" s="56">
        <v>89.6</v>
      </c>
      <c r="AF106" s="56">
        <f t="shared" si="35"/>
        <v>384.54935622317595</v>
      </c>
      <c r="AG106" s="56">
        <v>70</v>
      </c>
      <c r="AH106" s="54">
        <v>5.8</v>
      </c>
      <c r="AI106" s="56">
        <v>0</v>
      </c>
      <c r="AJ106" s="56">
        <f t="shared" si="36"/>
        <v>0</v>
      </c>
      <c r="AK106" s="56">
        <v>0</v>
      </c>
      <c r="AL106" s="59"/>
      <c r="AM106" s="56">
        <v>0</v>
      </c>
      <c r="AN106" s="56" t="e">
        <f t="shared" si="37"/>
        <v>#DIV/0!</v>
      </c>
      <c r="AO106" s="56">
        <v>0</v>
      </c>
      <c r="AP106" s="59"/>
      <c r="AQ106" s="56">
        <v>0</v>
      </c>
      <c r="AR106" s="56"/>
      <c r="AS106" s="56"/>
      <c r="AT106" s="56"/>
      <c r="AU106" s="56">
        <v>2589.4</v>
      </c>
      <c r="AV106" s="54">
        <v>215.8</v>
      </c>
      <c r="AW106" s="56">
        <v>392.4</v>
      </c>
      <c r="AX106" s="56"/>
      <c r="AY106" s="59"/>
      <c r="AZ106" s="56"/>
      <c r="BA106" s="56">
        <v>0</v>
      </c>
      <c r="BB106" s="56"/>
      <c r="BC106" s="56"/>
      <c r="BD106" s="56">
        <v>0</v>
      </c>
      <c r="BE106" s="56"/>
      <c r="BF106" s="56"/>
      <c r="BG106" s="35">
        <f t="shared" si="41"/>
        <v>2000</v>
      </c>
      <c r="BH106" s="35">
        <f t="shared" si="41"/>
        <v>166.6</v>
      </c>
      <c r="BI106" s="35">
        <f t="shared" si="41"/>
        <v>0</v>
      </c>
      <c r="BJ106" s="42">
        <f t="shared" si="38"/>
        <v>0</v>
      </c>
      <c r="BK106" s="56">
        <v>700</v>
      </c>
      <c r="BL106" s="54">
        <v>58.3</v>
      </c>
      <c r="BM106" s="56">
        <v>0</v>
      </c>
      <c r="BN106" s="56"/>
      <c r="BO106" s="59"/>
      <c r="BP106" s="56">
        <v>0</v>
      </c>
      <c r="BQ106" s="56"/>
      <c r="BR106" s="59"/>
      <c r="BS106" s="56"/>
      <c r="BT106" s="56">
        <v>1300</v>
      </c>
      <c r="BU106" s="54">
        <v>108.3</v>
      </c>
      <c r="BV106" s="56">
        <v>0</v>
      </c>
      <c r="BW106" s="56"/>
      <c r="BX106" s="56"/>
      <c r="BY106" s="56"/>
      <c r="BZ106" s="56"/>
      <c r="CA106" s="59"/>
      <c r="CB106" s="56"/>
      <c r="CC106" s="56"/>
      <c r="CD106" s="54"/>
      <c r="CE106" s="56">
        <v>0</v>
      </c>
      <c r="CF106" s="56"/>
      <c r="CG106" s="56"/>
      <c r="CH106" s="56"/>
      <c r="CI106" s="54"/>
      <c r="CJ106" s="56">
        <v>0</v>
      </c>
      <c r="CK106" s="56"/>
      <c r="CL106" s="56"/>
      <c r="CM106" s="56">
        <v>0</v>
      </c>
      <c r="CN106" s="56"/>
      <c r="CO106" s="56"/>
      <c r="CP106" s="56"/>
      <c r="CQ106" s="56">
        <v>0</v>
      </c>
      <c r="CR106" s="56"/>
      <c r="CS106" s="56">
        <v>0</v>
      </c>
      <c r="CT106" s="56"/>
      <c r="CU106" s="56"/>
      <c r="CV106" s="56"/>
      <c r="CW106" s="56">
        <v>0</v>
      </c>
      <c r="CX106" s="59"/>
      <c r="CY106" s="56">
        <v>0</v>
      </c>
      <c r="CZ106" s="56"/>
      <c r="DA106" s="56"/>
      <c r="DB106" s="56">
        <v>0</v>
      </c>
      <c r="DC106" s="33">
        <f t="shared" si="24"/>
        <v>13069.4</v>
      </c>
      <c r="DD106" s="33">
        <f t="shared" si="24"/>
        <v>1088.9999999999998</v>
      </c>
      <c r="DE106" s="33">
        <f t="shared" si="26"/>
        <v>482.22499999999997</v>
      </c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9"/>
      <c r="DW106" s="56">
        <v>0</v>
      </c>
      <c r="DX106" s="56"/>
      <c r="DY106" s="56"/>
      <c r="DZ106" s="56"/>
      <c r="EA106" s="56"/>
      <c r="EB106" s="44">
        <f t="shared" si="25"/>
        <v>0</v>
      </c>
      <c r="EC106" s="44">
        <f t="shared" si="25"/>
        <v>0</v>
      </c>
      <c r="ED106" s="44">
        <f t="shared" si="39"/>
        <v>0</v>
      </c>
      <c r="EI106" s="45"/>
      <c r="EJ106" s="45"/>
      <c r="EL106" s="45"/>
    </row>
    <row r="107" spans="1:134" s="75" customFormat="1" ht="19.5" customHeight="1">
      <c r="A107" s="67"/>
      <c r="B107" s="68" t="s">
        <v>160</v>
      </c>
      <c r="C107" s="69">
        <f>SUM(C10:C106)</f>
        <v>10820.900000000001</v>
      </c>
      <c r="D107" s="69">
        <f>SUM(D10:D106)</f>
        <v>0</v>
      </c>
      <c r="E107" s="69">
        <f>SUM(E10:E106)</f>
        <v>6335179.399999996</v>
      </c>
      <c r="F107" s="69">
        <f>SUM(F10:F106)</f>
        <v>494305.4999999998</v>
      </c>
      <c r="G107" s="69">
        <f>SUM(G10:G106)</f>
        <v>470975.8283</v>
      </c>
      <c r="H107" s="70">
        <f>G107*100/F107</f>
        <v>95.28031314642466</v>
      </c>
      <c r="I107" s="69">
        <f aca="true" t="shared" si="44" ref="I107:O107">SUM(I10:I106)</f>
        <v>-1299539.5</v>
      </c>
      <c r="J107" s="69">
        <f t="shared" si="44"/>
        <v>1215059.0306</v>
      </c>
      <c r="K107" s="69">
        <f t="shared" si="44"/>
        <v>5035639.900000001</v>
      </c>
      <c r="L107" s="69">
        <f t="shared" si="44"/>
        <v>1686034.8589000008</v>
      </c>
      <c r="M107" s="69">
        <f t="shared" si="44"/>
        <v>2144956.0000000005</v>
      </c>
      <c r="N107" s="69">
        <f t="shared" si="44"/>
        <v>145992.19999999995</v>
      </c>
      <c r="O107" s="69">
        <f t="shared" si="44"/>
        <v>130784.34630000003</v>
      </c>
      <c r="P107" s="71">
        <f>O107*100/N107</f>
        <v>89.58310533028481</v>
      </c>
      <c r="Q107" s="69">
        <f>SUM(Q10:Q106)</f>
        <v>780132.3999999998</v>
      </c>
      <c r="R107" s="69">
        <f>SUM(R10:R106)</f>
        <v>61610.5</v>
      </c>
      <c r="S107" s="69">
        <f>SUM(S10:S106)</f>
        <v>77677.67299999998</v>
      </c>
      <c r="T107" s="72">
        <f>S107*100/R107</f>
        <v>126.07862783129495</v>
      </c>
      <c r="U107" s="69">
        <f>SUM(U10:U106)</f>
        <v>234355</v>
      </c>
      <c r="V107" s="69">
        <f>SUM(V10:V106)</f>
        <v>16042.100000000002</v>
      </c>
      <c r="W107" s="69">
        <f>SUM(W10:W106)</f>
        <v>18896.389900000013</v>
      </c>
      <c r="X107" s="73">
        <f>W107*100/V107</f>
        <v>117.79249537155367</v>
      </c>
      <c r="Y107" s="69">
        <f>SUM(Y10:Y106)</f>
        <v>809991.2999999998</v>
      </c>
      <c r="Z107" s="69">
        <f>SUM(Z10:Z106)</f>
        <v>44340.399999999994</v>
      </c>
      <c r="AA107" s="69">
        <f>SUM(AA10:AA106)</f>
        <v>21637.716999999997</v>
      </c>
      <c r="AB107" s="73">
        <f>AA107*100/Z107</f>
        <v>48.79910194765947</v>
      </c>
      <c r="AC107" s="69">
        <f>SUM(AC10:AC106)</f>
        <v>545777.3999999999</v>
      </c>
      <c r="AD107" s="69">
        <f>SUM(AD10:AD106)</f>
        <v>45568.399999999994</v>
      </c>
      <c r="AE107" s="69">
        <f>SUM(AE10:AE106)</f>
        <v>58781.2831</v>
      </c>
      <c r="AF107" s="73">
        <f>AE107*100/AD107</f>
        <v>128.99571435468442</v>
      </c>
      <c r="AG107" s="73">
        <f>SUM(AG10:AG106)</f>
        <v>82279.3</v>
      </c>
      <c r="AH107" s="73">
        <f>SUM(AH10:AH106)</f>
        <v>7289.200000000002</v>
      </c>
      <c r="AI107" s="73">
        <f>SUM(AI10:AI106)</f>
        <v>5598.8820000000005</v>
      </c>
      <c r="AJ107" s="73">
        <f>AI107*100/AH107</f>
        <v>76.81065137463644</v>
      </c>
      <c r="AK107" s="69">
        <f>SUM(AK10:AK106)</f>
        <v>49205</v>
      </c>
      <c r="AL107" s="69">
        <f>SUM(AL10:AL106)</f>
        <v>3102</v>
      </c>
      <c r="AM107" s="69">
        <f>SUM(AM10:AM106)</f>
        <v>2646.7000000000003</v>
      </c>
      <c r="AN107" s="73">
        <f>AM107*100/AL107</f>
        <v>85.3223726627982</v>
      </c>
      <c r="AO107" s="69">
        <f aca="true" t="shared" si="45" ref="AO107:BI107">SUM(AO10:AO106)</f>
        <v>100</v>
      </c>
      <c r="AP107" s="69">
        <f t="shared" si="45"/>
        <v>10</v>
      </c>
      <c r="AQ107" s="69">
        <f t="shared" si="45"/>
        <v>0</v>
      </c>
      <c r="AR107" s="69">
        <f t="shared" si="45"/>
        <v>0</v>
      </c>
      <c r="AS107" s="69">
        <f t="shared" si="45"/>
        <v>0</v>
      </c>
      <c r="AT107" s="69">
        <f t="shared" si="45"/>
        <v>0</v>
      </c>
      <c r="AU107" s="73">
        <f t="shared" si="45"/>
        <v>4155149.599999999</v>
      </c>
      <c r="AV107" s="73">
        <f t="shared" si="45"/>
        <v>345723.69999999995</v>
      </c>
      <c r="AW107" s="73">
        <f t="shared" si="45"/>
        <v>341007.99999999994</v>
      </c>
      <c r="AX107" s="73">
        <f t="shared" si="45"/>
        <v>20509.8</v>
      </c>
      <c r="AY107" s="73">
        <f t="shared" si="45"/>
        <v>1376.1000000000001</v>
      </c>
      <c r="AZ107" s="73">
        <f t="shared" si="45"/>
        <v>0</v>
      </c>
      <c r="BA107" s="69">
        <f t="shared" si="45"/>
        <v>0</v>
      </c>
      <c r="BB107" s="69">
        <f t="shared" si="45"/>
        <v>0</v>
      </c>
      <c r="BC107" s="69">
        <f t="shared" si="45"/>
        <v>0</v>
      </c>
      <c r="BD107" s="69">
        <f t="shared" si="45"/>
        <v>0</v>
      </c>
      <c r="BE107" s="69">
        <f t="shared" si="45"/>
        <v>0</v>
      </c>
      <c r="BF107" s="69">
        <f t="shared" si="45"/>
        <v>0</v>
      </c>
      <c r="BG107" s="69">
        <f t="shared" si="45"/>
        <v>157886.19999999998</v>
      </c>
      <c r="BH107" s="69">
        <f t="shared" si="45"/>
        <v>10639.1</v>
      </c>
      <c r="BI107" s="69">
        <f t="shared" si="45"/>
        <v>8317.189</v>
      </c>
      <c r="BJ107" s="74">
        <f>BI107*100/BH107</f>
        <v>78.17568215356562</v>
      </c>
      <c r="BK107" s="69">
        <f aca="true" t="shared" si="46" ref="BK107:DV107">SUM(BK10:BK106)</f>
        <v>131335</v>
      </c>
      <c r="BL107" s="69">
        <f t="shared" si="46"/>
        <v>8820.1</v>
      </c>
      <c r="BM107" s="69">
        <f t="shared" si="46"/>
        <v>6630.673000000001</v>
      </c>
      <c r="BN107" s="69">
        <f t="shared" si="46"/>
        <v>4177</v>
      </c>
      <c r="BO107" s="69">
        <f t="shared" si="46"/>
        <v>232.5</v>
      </c>
      <c r="BP107" s="69">
        <f t="shared" si="46"/>
        <v>11.4</v>
      </c>
      <c r="BQ107" s="69">
        <f t="shared" si="46"/>
        <v>0</v>
      </c>
      <c r="BR107" s="69">
        <f t="shared" si="46"/>
        <v>0</v>
      </c>
      <c r="BS107" s="69">
        <f t="shared" si="46"/>
        <v>0</v>
      </c>
      <c r="BT107" s="69">
        <f t="shared" si="46"/>
        <v>22374.2</v>
      </c>
      <c r="BU107" s="69">
        <f t="shared" si="46"/>
        <v>1586.4999999999998</v>
      </c>
      <c r="BV107" s="69">
        <f t="shared" si="46"/>
        <v>1675.116</v>
      </c>
      <c r="BW107" s="73">
        <f t="shared" si="46"/>
        <v>0</v>
      </c>
      <c r="BX107" s="73">
        <f t="shared" si="46"/>
        <v>0</v>
      </c>
      <c r="BY107" s="73">
        <f t="shared" si="46"/>
        <v>0</v>
      </c>
      <c r="BZ107" s="69">
        <f t="shared" si="46"/>
        <v>14564</v>
      </c>
      <c r="CA107" s="69">
        <f t="shared" si="46"/>
        <v>1213.5</v>
      </c>
      <c r="CB107" s="69">
        <f t="shared" si="46"/>
        <v>0</v>
      </c>
      <c r="CC107" s="69">
        <f t="shared" si="46"/>
        <v>38431.6</v>
      </c>
      <c r="CD107" s="69">
        <f t="shared" si="46"/>
        <v>2800.2</v>
      </c>
      <c r="CE107" s="69">
        <f t="shared" si="46"/>
        <v>521.3</v>
      </c>
      <c r="CF107" s="69">
        <f t="shared" si="46"/>
        <v>0</v>
      </c>
      <c r="CG107" s="69">
        <f t="shared" si="46"/>
        <v>0</v>
      </c>
      <c r="CH107" s="69">
        <f t="shared" si="46"/>
        <v>197836.8</v>
      </c>
      <c r="CI107" s="69">
        <f t="shared" si="46"/>
        <v>13646.599999999999</v>
      </c>
      <c r="CJ107" s="69">
        <f t="shared" si="46"/>
        <v>13553.402299999996</v>
      </c>
      <c r="CK107" s="69">
        <f t="shared" si="46"/>
        <v>179113.9</v>
      </c>
      <c r="CL107" s="69">
        <f>SUM(CL10:CL106)</f>
        <v>12420.3</v>
      </c>
      <c r="CM107" s="69">
        <f t="shared" si="46"/>
        <v>12934.138299999999</v>
      </c>
      <c r="CN107" s="69">
        <f t="shared" si="46"/>
        <v>16407.8</v>
      </c>
      <c r="CO107" s="69">
        <f t="shared" si="46"/>
        <v>1500.4</v>
      </c>
      <c r="CP107" s="69">
        <f t="shared" si="46"/>
        <v>0</v>
      </c>
      <c r="CQ107" s="69">
        <f t="shared" si="46"/>
        <v>890</v>
      </c>
      <c r="CR107" s="69">
        <f t="shared" si="46"/>
        <v>72.4</v>
      </c>
      <c r="CS107" s="69">
        <f t="shared" si="46"/>
        <v>199.5</v>
      </c>
      <c r="CT107" s="69">
        <f t="shared" si="46"/>
        <v>0</v>
      </c>
      <c r="CU107" s="69">
        <f t="shared" si="46"/>
        <v>0</v>
      </c>
      <c r="CV107" s="69">
        <f t="shared" si="46"/>
        <v>0</v>
      </c>
      <c r="CW107" s="73">
        <f t="shared" si="46"/>
        <v>11795.6</v>
      </c>
      <c r="CX107" s="73">
        <f t="shared" si="46"/>
        <v>981.4000000000001</v>
      </c>
      <c r="CY107" s="73">
        <f t="shared" si="46"/>
        <v>631.983</v>
      </c>
      <c r="CZ107" s="73">
        <f t="shared" si="46"/>
        <v>0</v>
      </c>
      <c r="DA107" s="73">
        <f t="shared" si="46"/>
        <v>0</v>
      </c>
      <c r="DB107" s="69">
        <f t="shared" si="46"/>
        <v>-816.518</v>
      </c>
      <c r="DC107" s="69">
        <f t="shared" si="46"/>
        <v>6335179.399999996</v>
      </c>
      <c r="DD107" s="69">
        <f t="shared" si="46"/>
        <v>494305.4999999998</v>
      </c>
      <c r="DE107" s="69">
        <f t="shared" si="46"/>
        <v>470975.8283</v>
      </c>
      <c r="DF107" s="69">
        <f t="shared" si="46"/>
        <v>0</v>
      </c>
      <c r="DG107" s="69">
        <f t="shared" si="46"/>
        <v>0</v>
      </c>
      <c r="DH107" s="69">
        <f t="shared" si="46"/>
        <v>0</v>
      </c>
      <c r="DI107" s="69">
        <f t="shared" si="46"/>
        <v>0</v>
      </c>
      <c r="DJ107" s="69">
        <f t="shared" si="46"/>
        <v>0</v>
      </c>
      <c r="DK107" s="69">
        <f t="shared" si="46"/>
        <v>0</v>
      </c>
      <c r="DL107" s="69">
        <f t="shared" si="46"/>
        <v>0</v>
      </c>
      <c r="DM107" s="69">
        <f t="shared" si="46"/>
        <v>0</v>
      </c>
      <c r="DN107" s="69">
        <f t="shared" si="46"/>
        <v>0</v>
      </c>
      <c r="DO107" s="69">
        <f t="shared" si="46"/>
        <v>0</v>
      </c>
      <c r="DP107" s="69">
        <f t="shared" si="46"/>
        <v>0</v>
      </c>
      <c r="DQ107" s="69">
        <f t="shared" si="46"/>
        <v>0</v>
      </c>
      <c r="DR107" s="69">
        <f t="shared" si="46"/>
        <v>0</v>
      </c>
      <c r="DS107" s="69">
        <f t="shared" si="46"/>
        <v>0</v>
      </c>
      <c r="DT107" s="69">
        <f t="shared" si="46"/>
        <v>0</v>
      </c>
      <c r="DU107" s="73">
        <f t="shared" si="46"/>
        <v>54650</v>
      </c>
      <c r="DV107" s="73">
        <f t="shared" si="46"/>
        <v>5000</v>
      </c>
      <c r="DW107" s="73">
        <f aca="true" t="shared" si="47" ref="DW107:ED107">SUM(DW10:DW106)</f>
        <v>1638</v>
      </c>
      <c r="DX107" s="73">
        <f t="shared" si="47"/>
        <v>0</v>
      </c>
      <c r="DY107" s="73">
        <f t="shared" si="47"/>
        <v>0</v>
      </c>
      <c r="DZ107" s="73">
        <f t="shared" si="47"/>
        <v>0</v>
      </c>
      <c r="EA107" s="69">
        <f t="shared" si="47"/>
        <v>0</v>
      </c>
      <c r="EB107" s="69">
        <f t="shared" si="47"/>
        <v>54650</v>
      </c>
      <c r="EC107" s="69">
        <f t="shared" si="47"/>
        <v>5000</v>
      </c>
      <c r="ED107" s="69">
        <f t="shared" si="47"/>
        <v>1638</v>
      </c>
    </row>
  </sheetData>
  <sheetProtection/>
  <protectedRanges>
    <protectedRange sqref="AE53:AE106" name="Range4_6_1"/>
    <protectedRange sqref="AI53:AI106" name="Range4_1_1_2_1_1"/>
    <protectedRange sqref="AM53:AM106" name="Range4_2_1_2_1_1"/>
    <protectedRange sqref="AW53:AW106" name="Range4_3_1_2_1_1"/>
    <protectedRange sqref="AZ53:AZ106" name="Range4_4_1_2_1_1"/>
    <protectedRange sqref="BM53:BM106" name="Range5_5_1"/>
    <protectedRange sqref="BP53:BP106" name="Range5_1_1_2_1_1"/>
    <protectedRange sqref="BS53:BS106" name="Range5_2_1_2_1_1"/>
    <protectedRange sqref="BV53:BV106" name="Range5_3_1_2_1_1"/>
    <protectedRange sqref="CE53:CE106" name="Range5_4_1_2_1_1"/>
    <protectedRange sqref="W53:W106" name="Range4_5_1_2_1_1"/>
  </protectedRanges>
  <mergeCells count="139">
    <mergeCell ref="DX7:DX8"/>
    <mergeCell ref="DY7:DZ7"/>
    <mergeCell ref="EA7:EA8"/>
    <mergeCell ref="EB7:EB8"/>
    <mergeCell ref="EC7:ED7"/>
    <mergeCell ref="DO7:DO8"/>
    <mergeCell ref="DP7:DQ7"/>
    <mergeCell ref="DR7:DR8"/>
    <mergeCell ref="DS7:DT7"/>
    <mergeCell ref="DU7:DU8"/>
    <mergeCell ref="DV7:DW7"/>
    <mergeCell ref="DF7:DF8"/>
    <mergeCell ref="DG7:DH7"/>
    <mergeCell ref="DI7:DI8"/>
    <mergeCell ref="DJ7:DK7"/>
    <mergeCell ref="DL7:DL8"/>
    <mergeCell ref="DM7:DN7"/>
    <mergeCell ref="CU7:CV7"/>
    <mergeCell ref="CW7:CW8"/>
    <mergeCell ref="CX7:CY7"/>
    <mergeCell ref="DB7:DB8"/>
    <mergeCell ref="DC7:DC8"/>
    <mergeCell ref="DD7:DE7"/>
    <mergeCell ref="CL7:CM7"/>
    <mergeCell ref="CN7:CN8"/>
    <mergeCell ref="CO7:CP7"/>
    <mergeCell ref="CQ7:CQ8"/>
    <mergeCell ref="CR7:CS7"/>
    <mergeCell ref="CT7:CT8"/>
    <mergeCell ref="CA7:CB7"/>
    <mergeCell ref="CC7:CC8"/>
    <mergeCell ref="CD7:CE7"/>
    <mergeCell ref="CH7:CH8"/>
    <mergeCell ref="CI7:CJ7"/>
    <mergeCell ref="CK7:CK8"/>
    <mergeCell ref="BR7:BS7"/>
    <mergeCell ref="BT7:BT8"/>
    <mergeCell ref="BU7:BV7"/>
    <mergeCell ref="BW7:BW8"/>
    <mergeCell ref="BX7:BY7"/>
    <mergeCell ref="BZ7:BZ8"/>
    <mergeCell ref="BH7:BJ7"/>
    <mergeCell ref="BK7:BK8"/>
    <mergeCell ref="BL7:BM7"/>
    <mergeCell ref="BN7:BN8"/>
    <mergeCell ref="BO7:BP7"/>
    <mergeCell ref="BQ7:BQ8"/>
    <mergeCell ref="AY7:AZ7"/>
    <mergeCell ref="BA7:BA8"/>
    <mergeCell ref="BB7:BC7"/>
    <mergeCell ref="BD7:BD8"/>
    <mergeCell ref="BE7:BF7"/>
    <mergeCell ref="BG7:BG8"/>
    <mergeCell ref="AP7:AQ7"/>
    <mergeCell ref="AR7:AR8"/>
    <mergeCell ref="AS7:AT7"/>
    <mergeCell ref="AU7:AU8"/>
    <mergeCell ref="AV7:AW7"/>
    <mergeCell ref="AX7:AX8"/>
    <mergeCell ref="AD7:AF7"/>
    <mergeCell ref="AG7:AG8"/>
    <mergeCell ref="AH7:AJ7"/>
    <mergeCell ref="AK7:AK8"/>
    <mergeCell ref="AL7:AN7"/>
    <mergeCell ref="AO7:AO8"/>
    <mergeCell ref="R7:T7"/>
    <mergeCell ref="U7:U8"/>
    <mergeCell ref="V7:X7"/>
    <mergeCell ref="Y7:Y8"/>
    <mergeCell ref="Z7:AB7"/>
    <mergeCell ref="AC7:AC8"/>
    <mergeCell ref="DU6:DW6"/>
    <mergeCell ref="DX6:DZ6"/>
    <mergeCell ref="E7:E8"/>
    <mergeCell ref="F7:H7"/>
    <mergeCell ref="I7:I8"/>
    <mergeCell ref="K7:K8"/>
    <mergeCell ref="L7:L8"/>
    <mergeCell ref="M7:M8"/>
    <mergeCell ref="N7:P7"/>
    <mergeCell ref="Q7:Q8"/>
    <mergeCell ref="CK6:CM6"/>
    <mergeCell ref="CN6:CP6"/>
    <mergeCell ref="DF6:DH6"/>
    <mergeCell ref="DI6:DK6"/>
    <mergeCell ref="DO6:DQ6"/>
    <mergeCell ref="DR6:DT6"/>
    <mergeCell ref="BT6:BV6"/>
    <mergeCell ref="BW6:BY6"/>
    <mergeCell ref="BZ6:CB6"/>
    <mergeCell ref="CC6:CE6"/>
    <mergeCell ref="CF6:CG6"/>
    <mergeCell ref="CH6:CJ6"/>
    <mergeCell ref="AX6:AZ6"/>
    <mergeCell ref="BA6:BC6"/>
    <mergeCell ref="BG6:BJ6"/>
    <mergeCell ref="BK6:BM6"/>
    <mergeCell ref="BN6:BP6"/>
    <mergeCell ref="BQ6:BS6"/>
    <mergeCell ref="DO5:DW5"/>
    <mergeCell ref="Q6:T6"/>
    <mergeCell ref="U6:X6"/>
    <mergeCell ref="Y6:AB6"/>
    <mergeCell ref="AC6:AF6"/>
    <mergeCell ref="AG6:AJ6"/>
    <mergeCell ref="AK6:AN6"/>
    <mergeCell ref="AO6:AQ6"/>
    <mergeCell ref="AR6:AT6"/>
    <mergeCell ref="AU6:AW6"/>
    <mergeCell ref="EA4:EA6"/>
    <mergeCell ref="EB4:ED6"/>
    <mergeCell ref="Q5:AQ5"/>
    <mergeCell ref="AR5:BC5"/>
    <mergeCell ref="BD5:BF6"/>
    <mergeCell ref="BG5:BV5"/>
    <mergeCell ref="BW5:CE5"/>
    <mergeCell ref="CH5:CP5"/>
    <mergeCell ref="CQ5:CS6"/>
    <mergeCell ref="CT5:CV6"/>
    <mergeCell ref="K4:L6"/>
    <mergeCell ref="M4:P6"/>
    <mergeCell ref="Q4:CY4"/>
    <mergeCell ref="DB4:DB6"/>
    <mergeCell ref="DC4:DE6"/>
    <mergeCell ref="DF4:DW4"/>
    <mergeCell ref="CW5:CY6"/>
    <mergeCell ref="CZ5:DA6"/>
    <mergeCell ref="DF5:DK5"/>
    <mergeCell ref="DL5:DN6"/>
    <mergeCell ref="E1:G1"/>
    <mergeCell ref="C2:P2"/>
    <mergeCell ref="C3:P3"/>
    <mergeCell ref="U3:W3"/>
    <mergeCell ref="A4:A8"/>
    <mergeCell ref="B4:B8"/>
    <mergeCell ref="C4:C8"/>
    <mergeCell ref="D4:D8"/>
    <mergeCell ref="E4:H6"/>
    <mergeCell ref="I4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10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28125" style="6" customWidth="1"/>
    <col min="2" max="2" width="18.28125" style="76" customWidth="1"/>
    <col min="3" max="3" width="12.28125" style="6" customWidth="1"/>
    <col min="4" max="4" width="11.28125" style="6" customWidth="1"/>
    <col min="5" max="5" width="16.28125" style="6" customWidth="1"/>
    <col min="6" max="6" width="15.00390625" style="6" customWidth="1"/>
    <col min="7" max="7" width="13.7109375" style="6" customWidth="1"/>
    <col min="8" max="8" width="10.5742187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5.8515625" style="6" customWidth="1"/>
    <col min="14" max="14" width="13.421875" style="6" customWidth="1"/>
    <col min="15" max="15" width="12.8515625" style="6" customWidth="1"/>
    <col min="16" max="16" width="8.7109375" style="6" customWidth="1"/>
    <col min="17" max="17" width="12.7109375" style="6" customWidth="1"/>
    <col min="18" max="18" width="12.57421875" style="6" customWidth="1"/>
    <col min="19" max="19" width="12.00390625" style="6" customWidth="1"/>
    <col min="20" max="20" width="9.8515625" style="6" customWidth="1"/>
    <col min="21" max="22" width="12.8515625" style="6" customWidth="1"/>
    <col min="23" max="23" width="11.421875" style="6" customWidth="1"/>
    <col min="24" max="24" width="8.140625" style="6" customWidth="1"/>
    <col min="25" max="25" width="14.57421875" style="6" customWidth="1"/>
    <col min="26" max="26" width="14.140625" style="6" customWidth="1"/>
    <col min="27" max="27" width="11.00390625" style="6" customWidth="1"/>
    <col min="28" max="28" width="7.7109375" style="6" customWidth="1"/>
    <col min="29" max="29" width="12.8515625" style="6" customWidth="1"/>
    <col min="30" max="30" width="11.57421875" style="6" customWidth="1"/>
    <col min="31" max="31" width="13.00390625" style="6" customWidth="1"/>
    <col min="32" max="32" width="10.421875" style="6" customWidth="1"/>
    <col min="33" max="33" width="13.8515625" style="6" customWidth="1"/>
    <col min="34" max="34" width="11.8515625" style="6" customWidth="1"/>
    <col min="35" max="35" width="11.7109375" style="6" customWidth="1"/>
    <col min="36" max="36" width="9.7109375" style="6" customWidth="1"/>
    <col min="37" max="37" width="11.421875" style="6" customWidth="1"/>
    <col min="38" max="38" width="10.7109375" style="6" customWidth="1"/>
    <col min="39" max="39" width="10.28125" style="6" customWidth="1"/>
    <col min="40" max="40" width="9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3.421875" style="6" customWidth="1"/>
    <col min="49" max="49" width="17.57421875" style="6" customWidth="1"/>
    <col min="50" max="50" width="11.7109375" style="6" customWidth="1"/>
    <col min="51" max="51" width="10.140625" style="6" customWidth="1"/>
    <col min="52" max="52" width="9.7109375" style="6" customWidth="1"/>
    <col min="53" max="53" width="10.57421875" style="6" customWidth="1"/>
    <col min="54" max="54" width="9.8515625" style="6" customWidth="1"/>
    <col min="55" max="55" width="9.28125" style="6" customWidth="1"/>
    <col min="56" max="56" width="9.7109375" style="6" customWidth="1"/>
    <col min="57" max="57" width="8.28125" style="6" customWidth="1"/>
    <col min="58" max="58" width="9.28125" style="6" customWidth="1"/>
    <col min="59" max="59" width="12.57421875" style="6" customWidth="1"/>
    <col min="60" max="60" width="13.140625" style="6" customWidth="1"/>
    <col min="61" max="61" width="10.57421875" style="6" customWidth="1"/>
    <col min="62" max="62" width="9.8515625" style="6" customWidth="1"/>
    <col min="63" max="63" width="12.7109375" style="6" customWidth="1"/>
    <col min="64" max="64" width="13.421875" style="6" customWidth="1"/>
    <col min="65" max="65" width="12.28125" style="6" customWidth="1"/>
    <col min="66" max="66" width="10.57421875" style="6" customWidth="1"/>
    <col min="67" max="67" width="12.71093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1.7109375" style="6" customWidth="1"/>
    <col min="73" max="73" width="12.140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1.8515625" style="6" customWidth="1"/>
    <col min="80" max="80" width="12.28125" style="6" customWidth="1"/>
    <col min="81" max="81" width="12.00390625" style="6" customWidth="1"/>
    <col min="82" max="82" width="11.140625" style="6" customWidth="1"/>
    <col min="83" max="83" width="9.8515625" style="6" customWidth="1"/>
    <col min="84" max="84" width="12.8515625" style="6" customWidth="1"/>
    <col min="85" max="85" width="9.8515625" style="6" customWidth="1"/>
    <col min="86" max="86" width="13.140625" style="6" customWidth="1"/>
    <col min="87" max="87" width="12.8515625" style="6" customWidth="1"/>
    <col min="88" max="88" width="11.00390625" style="6" customWidth="1"/>
    <col min="89" max="89" width="12.8515625" style="6" customWidth="1"/>
    <col min="90" max="90" width="11.8515625" style="6" customWidth="1"/>
    <col min="91" max="91" width="10.00390625" style="6" customWidth="1"/>
    <col min="92" max="92" width="10.8515625" style="6" customWidth="1"/>
    <col min="93" max="93" width="12.00390625" style="6" customWidth="1"/>
    <col min="94" max="94" width="9.57421875" style="6" customWidth="1"/>
    <col min="95" max="95" width="10.140625" style="6" customWidth="1"/>
    <col min="96" max="96" width="10.8515625" style="6" customWidth="1"/>
    <col min="97" max="97" width="9.00390625" style="6" customWidth="1"/>
    <col min="98" max="98" width="10.421875" style="6" customWidth="1"/>
    <col min="99" max="100" width="9.8515625" style="6" customWidth="1"/>
    <col min="101" max="101" width="13.421875" style="6" customWidth="1"/>
    <col min="102" max="102" width="11.57421875" style="6" bestFit="1" customWidth="1"/>
    <col min="103" max="103" width="9.7109375" style="6" customWidth="1"/>
    <col min="104" max="104" width="11.140625" style="6" customWidth="1"/>
    <col min="105" max="106" width="10.421875" style="6" customWidth="1"/>
    <col min="107" max="107" width="15.7109375" style="6" customWidth="1"/>
    <col min="108" max="108" width="14.140625" style="6" customWidth="1"/>
    <col min="109" max="109" width="13.421875" style="6" customWidth="1"/>
    <col min="110" max="110" width="11.140625" style="6" customWidth="1"/>
    <col min="111" max="111" width="9.7109375" style="6" customWidth="1"/>
    <col min="112" max="112" width="9.28125" style="6" customWidth="1"/>
    <col min="113" max="113" width="10.140625" style="6" customWidth="1"/>
    <col min="114" max="114" width="10.28125" style="6" customWidth="1"/>
    <col min="115" max="115" width="9.8515625" style="6" customWidth="1"/>
    <col min="116" max="116" width="10.00390625" style="6" customWidth="1"/>
    <col min="117" max="117" width="10.7109375" style="6" customWidth="1"/>
    <col min="118" max="118" width="9.00390625" style="6" customWidth="1"/>
    <col min="119" max="119" width="10.00390625" style="6" customWidth="1"/>
    <col min="120" max="120" width="12.00390625" style="6" customWidth="1"/>
    <col min="121" max="121" width="8.28125" style="6" customWidth="1"/>
    <col min="122" max="122" width="10.7109375" style="6" customWidth="1"/>
    <col min="123" max="123" width="9.8515625" style="6" customWidth="1"/>
    <col min="124" max="124" width="9.28125" style="6" customWidth="1"/>
    <col min="125" max="125" width="11.421875" style="6" customWidth="1"/>
    <col min="126" max="126" width="12.00390625" style="6" customWidth="1"/>
    <col min="127" max="127" width="11.00390625" style="6" customWidth="1"/>
    <col min="128" max="128" width="10.8515625" style="6" customWidth="1"/>
    <col min="129" max="129" width="9.421875" style="6" customWidth="1"/>
    <col min="130" max="130" width="10.8515625" style="6" customWidth="1"/>
    <col min="131" max="131" width="11.140625" style="6" customWidth="1"/>
    <col min="132" max="132" width="12.28125" style="6" customWidth="1"/>
    <col min="133" max="133" width="10.8515625" style="6" customWidth="1"/>
    <col min="134" max="134" width="11.00390625" style="6" customWidth="1"/>
    <col min="135" max="136" width="9.140625" style="6" customWidth="1"/>
    <col min="137" max="137" width="13.140625" style="6" customWidth="1"/>
    <col min="138" max="138" width="12.7109375" style="6" customWidth="1"/>
    <col min="139" max="139" width="13.140625" style="6" customWidth="1"/>
    <col min="140" max="140" width="11.8515625" style="6" customWidth="1"/>
    <col min="141" max="141" width="12.421875" style="6" customWidth="1"/>
    <col min="142" max="16384" width="9.140625" style="6" customWidth="1"/>
  </cols>
  <sheetData>
    <row r="1" spans="1:131" ht="9.75" customHeight="1">
      <c r="A1" s="1"/>
      <c r="B1" s="2"/>
      <c r="C1" s="1"/>
      <c r="D1" s="1"/>
      <c r="E1" s="78"/>
      <c r="F1" s="78"/>
      <c r="G1" s="78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79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33" customHeight="1">
      <c r="B3" s="9"/>
      <c r="C3" s="80" t="s">
        <v>161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0"/>
      <c r="S3" s="11"/>
      <c r="U3" s="81"/>
      <c r="V3" s="81"/>
      <c r="W3" s="81"/>
      <c r="X3" s="12"/>
      <c r="AA3" s="13"/>
      <c r="AB3" s="14"/>
      <c r="AC3" s="14"/>
      <c r="AD3" s="14"/>
      <c r="AE3" s="13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134" s="17" customFormat="1" ht="18" customHeight="1">
      <c r="A4" s="82" t="s">
        <v>2</v>
      </c>
      <c r="B4" s="85" t="s">
        <v>3</v>
      </c>
      <c r="C4" s="86" t="s">
        <v>4</v>
      </c>
      <c r="D4" s="86" t="s">
        <v>5</v>
      </c>
      <c r="E4" s="89" t="s">
        <v>6</v>
      </c>
      <c r="F4" s="90"/>
      <c r="G4" s="90"/>
      <c r="H4" s="91"/>
      <c r="I4" s="98" t="s">
        <v>7</v>
      </c>
      <c r="J4" s="99"/>
      <c r="K4" s="104" t="s">
        <v>8</v>
      </c>
      <c r="L4" s="105"/>
      <c r="M4" s="98" t="s">
        <v>9</v>
      </c>
      <c r="N4" s="110"/>
      <c r="O4" s="110"/>
      <c r="P4" s="99"/>
      <c r="Q4" s="113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5"/>
      <c r="CZ4" s="15"/>
      <c r="DA4" s="15"/>
      <c r="DB4" s="116" t="s">
        <v>10</v>
      </c>
      <c r="DC4" s="117" t="s">
        <v>11</v>
      </c>
      <c r="DD4" s="118"/>
      <c r="DE4" s="119"/>
      <c r="DF4" s="126" t="s">
        <v>12</v>
      </c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6"/>
      <c r="DY4" s="16"/>
      <c r="DZ4" s="16"/>
      <c r="EA4" s="116" t="s">
        <v>13</v>
      </c>
      <c r="EB4" s="135" t="s">
        <v>14</v>
      </c>
      <c r="EC4" s="136"/>
      <c r="ED4" s="137"/>
    </row>
    <row r="5" spans="1:134" s="17" customFormat="1" ht="18" customHeight="1">
      <c r="A5" s="83"/>
      <c r="B5" s="85"/>
      <c r="C5" s="87"/>
      <c r="D5" s="87"/>
      <c r="E5" s="92"/>
      <c r="F5" s="93"/>
      <c r="G5" s="93"/>
      <c r="H5" s="94"/>
      <c r="I5" s="100"/>
      <c r="J5" s="101"/>
      <c r="K5" s="106"/>
      <c r="L5" s="107"/>
      <c r="M5" s="100"/>
      <c r="N5" s="111"/>
      <c r="O5" s="111"/>
      <c r="P5" s="101"/>
      <c r="Q5" s="144" t="s">
        <v>15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6"/>
      <c r="AR5" s="147" t="s">
        <v>16</v>
      </c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27" t="s">
        <v>17</v>
      </c>
      <c r="BE5" s="128"/>
      <c r="BF5" s="128"/>
      <c r="BG5" s="148" t="s">
        <v>18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50"/>
      <c r="BW5" s="151" t="s">
        <v>19</v>
      </c>
      <c r="BX5" s="152"/>
      <c r="BY5" s="152"/>
      <c r="BZ5" s="152"/>
      <c r="CA5" s="152"/>
      <c r="CB5" s="152"/>
      <c r="CC5" s="152"/>
      <c r="CD5" s="152"/>
      <c r="CE5" s="153"/>
      <c r="CF5" s="18"/>
      <c r="CG5" s="18"/>
      <c r="CH5" s="148" t="s">
        <v>20</v>
      </c>
      <c r="CI5" s="149"/>
      <c r="CJ5" s="149"/>
      <c r="CK5" s="149"/>
      <c r="CL5" s="149"/>
      <c r="CM5" s="149"/>
      <c r="CN5" s="149"/>
      <c r="CO5" s="149"/>
      <c r="CP5" s="149"/>
      <c r="CQ5" s="147" t="s">
        <v>21</v>
      </c>
      <c r="CR5" s="147"/>
      <c r="CS5" s="147"/>
      <c r="CT5" s="127" t="s">
        <v>22</v>
      </c>
      <c r="CU5" s="128"/>
      <c r="CV5" s="129"/>
      <c r="CW5" s="127" t="s">
        <v>23</v>
      </c>
      <c r="CX5" s="128"/>
      <c r="CY5" s="129"/>
      <c r="CZ5" s="127" t="s">
        <v>24</v>
      </c>
      <c r="DA5" s="129"/>
      <c r="DB5" s="116"/>
      <c r="DC5" s="120"/>
      <c r="DD5" s="121"/>
      <c r="DE5" s="122"/>
      <c r="DF5" s="133"/>
      <c r="DG5" s="133"/>
      <c r="DH5" s="134"/>
      <c r="DI5" s="134"/>
      <c r="DJ5" s="134"/>
      <c r="DK5" s="134"/>
      <c r="DL5" s="127" t="s">
        <v>25</v>
      </c>
      <c r="DM5" s="128"/>
      <c r="DN5" s="129"/>
      <c r="DO5" s="154"/>
      <c r="DP5" s="155"/>
      <c r="DQ5" s="155"/>
      <c r="DR5" s="155"/>
      <c r="DS5" s="155"/>
      <c r="DT5" s="155"/>
      <c r="DU5" s="155"/>
      <c r="DV5" s="155"/>
      <c r="DW5" s="155"/>
      <c r="DX5" s="20"/>
      <c r="DY5" s="20"/>
      <c r="DZ5" s="20"/>
      <c r="EA5" s="116"/>
      <c r="EB5" s="138"/>
      <c r="EC5" s="139"/>
      <c r="ED5" s="140"/>
    </row>
    <row r="6" spans="1:134" s="17" customFormat="1" ht="103.5" customHeight="1">
      <c r="A6" s="83"/>
      <c r="B6" s="85"/>
      <c r="C6" s="87"/>
      <c r="D6" s="87"/>
      <c r="E6" s="95"/>
      <c r="F6" s="96"/>
      <c r="G6" s="96"/>
      <c r="H6" s="97"/>
      <c r="I6" s="102"/>
      <c r="J6" s="103"/>
      <c r="K6" s="108"/>
      <c r="L6" s="109"/>
      <c r="M6" s="102"/>
      <c r="N6" s="112"/>
      <c r="O6" s="112"/>
      <c r="P6" s="103"/>
      <c r="Q6" s="156" t="s">
        <v>26</v>
      </c>
      <c r="R6" s="157"/>
      <c r="S6" s="157"/>
      <c r="T6" s="158"/>
      <c r="U6" s="159" t="s">
        <v>27</v>
      </c>
      <c r="V6" s="160"/>
      <c r="W6" s="160"/>
      <c r="X6" s="161"/>
      <c r="Y6" s="159" t="s">
        <v>28</v>
      </c>
      <c r="Z6" s="160"/>
      <c r="AA6" s="160"/>
      <c r="AB6" s="161"/>
      <c r="AC6" s="159" t="s">
        <v>29</v>
      </c>
      <c r="AD6" s="160"/>
      <c r="AE6" s="160"/>
      <c r="AF6" s="161"/>
      <c r="AG6" s="159" t="s">
        <v>30</v>
      </c>
      <c r="AH6" s="160"/>
      <c r="AI6" s="160"/>
      <c r="AJ6" s="161"/>
      <c r="AK6" s="159" t="s">
        <v>31</v>
      </c>
      <c r="AL6" s="160"/>
      <c r="AM6" s="160"/>
      <c r="AN6" s="161"/>
      <c r="AO6" s="162" t="s">
        <v>32</v>
      </c>
      <c r="AP6" s="162"/>
      <c r="AQ6" s="162"/>
      <c r="AR6" s="163" t="s">
        <v>33</v>
      </c>
      <c r="AS6" s="164"/>
      <c r="AT6" s="164"/>
      <c r="AU6" s="163" t="s">
        <v>34</v>
      </c>
      <c r="AV6" s="164"/>
      <c r="AW6" s="164"/>
      <c r="AX6" s="165" t="s">
        <v>35</v>
      </c>
      <c r="AY6" s="166"/>
      <c r="AZ6" s="166"/>
      <c r="BA6" s="167" t="s">
        <v>36</v>
      </c>
      <c r="BB6" s="168"/>
      <c r="BC6" s="168"/>
      <c r="BD6" s="130"/>
      <c r="BE6" s="131"/>
      <c r="BF6" s="131"/>
      <c r="BG6" s="169" t="s">
        <v>37</v>
      </c>
      <c r="BH6" s="170"/>
      <c r="BI6" s="170"/>
      <c r="BJ6" s="171"/>
      <c r="BK6" s="172" t="s">
        <v>38</v>
      </c>
      <c r="BL6" s="172"/>
      <c r="BM6" s="172"/>
      <c r="BN6" s="172" t="s">
        <v>39</v>
      </c>
      <c r="BO6" s="172"/>
      <c r="BP6" s="172"/>
      <c r="BQ6" s="172" t="s">
        <v>40</v>
      </c>
      <c r="BR6" s="172"/>
      <c r="BS6" s="172"/>
      <c r="BT6" s="172" t="s">
        <v>41</v>
      </c>
      <c r="BU6" s="172"/>
      <c r="BV6" s="172"/>
      <c r="BW6" s="172" t="s">
        <v>42</v>
      </c>
      <c r="BX6" s="172"/>
      <c r="BY6" s="172"/>
      <c r="BZ6" s="151" t="s">
        <v>43</v>
      </c>
      <c r="CA6" s="152"/>
      <c r="CB6" s="152"/>
      <c r="CC6" s="172" t="s">
        <v>44</v>
      </c>
      <c r="CD6" s="172"/>
      <c r="CE6" s="172"/>
      <c r="CF6" s="151" t="s">
        <v>24</v>
      </c>
      <c r="CG6" s="153"/>
      <c r="CH6" s="173" t="s">
        <v>45</v>
      </c>
      <c r="CI6" s="152"/>
      <c r="CJ6" s="152"/>
      <c r="CK6" s="172" t="s">
        <v>46</v>
      </c>
      <c r="CL6" s="172"/>
      <c r="CM6" s="172"/>
      <c r="CN6" s="151" t="s">
        <v>47</v>
      </c>
      <c r="CO6" s="152"/>
      <c r="CP6" s="152"/>
      <c r="CQ6" s="147"/>
      <c r="CR6" s="147"/>
      <c r="CS6" s="147"/>
      <c r="CT6" s="130"/>
      <c r="CU6" s="131"/>
      <c r="CV6" s="132"/>
      <c r="CW6" s="130"/>
      <c r="CX6" s="131"/>
      <c r="CY6" s="132"/>
      <c r="CZ6" s="130"/>
      <c r="DA6" s="132"/>
      <c r="DB6" s="116"/>
      <c r="DC6" s="123"/>
      <c r="DD6" s="124"/>
      <c r="DE6" s="125"/>
      <c r="DF6" s="127" t="s">
        <v>48</v>
      </c>
      <c r="DG6" s="128"/>
      <c r="DH6" s="129"/>
      <c r="DI6" s="127" t="s">
        <v>49</v>
      </c>
      <c r="DJ6" s="128"/>
      <c r="DK6" s="129"/>
      <c r="DL6" s="130"/>
      <c r="DM6" s="131"/>
      <c r="DN6" s="132"/>
      <c r="DO6" s="127" t="s">
        <v>50</v>
      </c>
      <c r="DP6" s="128"/>
      <c r="DQ6" s="129"/>
      <c r="DR6" s="127" t="s">
        <v>51</v>
      </c>
      <c r="DS6" s="128"/>
      <c r="DT6" s="129"/>
      <c r="DU6" s="174" t="s">
        <v>52</v>
      </c>
      <c r="DV6" s="175"/>
      <c r="DW6" s="175"/>
      <c r="DX6" s="176" t="s">
        <v>53</v>
      </c>
      <c r="DY6" s="177"/>
      <c r="DZ6" s="178"/>
      <c r="EA6" s="116"/>
      <c r="EB6" s="141"/>
      <c r="EC6" s="142"/>
      <c r="ED6" s="143"/>
    </row>
    <row r="7" spans="1:134" s="17" customFormat="1" ht="25.5" customHeight="1">
      <c r="A7" s="83"/>
      <c r="B7" s="85"/>
      <c r="C7" s="87"/>
      <c r="D7" s="87"/>
      <c r="E7" s="179" t="s">
        <v>54</v>
      </c>
      <c r="F7" s="163" t="s">
        <v>55</v>
      </c>
      <c r="G7" s="164"/>
      <c r="H7" s="181"/>
      <c r="I7" s="182" t="s">
        <v>56</v>
      </c>
      <c r="J7" s="21"/>
      <c r="K7" s="184" t="s">
        <v>56</v>
      </c>
      <c r="L7" s="186" t="s">
        <v>57</v>
      </c>
      <c r="M7" s="179" t="s">
        <v>54</v>
      </c>
      <c r="N7" s="163" t="s">
        <v>55</v>
      </c>
      <c r="O7" s="164"/>
      <c r="P7" s="181"/>
      <c r="Q7" s="179" t="s">
        <v>54</v>
      </c>
      <c r="R7" s="163" t="s">
        <v>55</v>
      </c>
      <c r="S7" s="164"/>
      <c r="T7" s="181"/>
      <c r="U7" s="179" t="s">
        <v>54</v>
      </c>
      <c r="V7" s="163" t="s">
        <v>55</v>
      </c>
      <c r="W7" s="164"/>
      <c r="X7" s="181"/>
      <c r="Y7" s="179" t="s">
        <v>54</v>
      </c>
      <c r="Z7" s="163" t="s">
        <v>55</v>
      </c>
      <c r="AA7" s="164"/>
      <c r="AB7" s="181"/>
      <c r="AC7" s="179" t="s">
        <v>54</v>
      </c>
      <c r="AD7" s="163" t="s">
        <v>55</v>
      </c>
      <c r="AE7" s="164"/>
      <c r="AF7" s="181"/>
      <c r="AG7" s="179" t="s">
        <v>54</v>
      </c>
      <c r="AH7" s="163" t="s">
        <v>55</v>
      </c>
      <c r="AI7" s="164"/>
      <c r="AJ7" s="181"/>
      <c r="AK7" s="179" t="s">
        <v>54</v>
      </c>
      <c r="AL7" s="163" t="s">
        <v>55</v>
      </c>
      <c r="AM7" s="164"/>
      <c r="AN7" s="181"/>
      <c r="AO7" s="179" t="s">
        <v>54</v>
      </c>
      <c r="AP7" s="151" t="s">
        <v>55</v>
      </c>
      <c r="AQ7" s="153"/>
      <c r="AR7" s="179" t="s">
        <v>54</v>
      </c>
      <c r="AS7" s="151" t="s">
        <v>55</v>
      </c>
      <c r="AT7" s="153"/>
      <c r="AU7" s="179" t="s">
        <v>54</v>
      </c>
      <c r="AV7" s="151" t="s">
        <v>55</v>
      </c>
      <c r="AW7" s="153"/>
      <c r="AX7" s="179" t="s">
        <v>54</v>
      </c>
      <c r="AY7" s="163" t="s">
        <v>55</v>
      </c>
      <c r="AZ7" s="164"/>
      <c r="BA7" s="179" t="s">
        <v>54</v>
      </c>
      <c r="BB7" s="151" t="s">
        <v>55</v>
      </c>
      <c r="BC7" s="153"/>
      <c r="BD7" s="179" t="s">
        <v>54</v>
      </c>
      <c r="BE7" s="151" t="s">
        <v>55</v>
      </c>
      <c r="BF7" s="153"/>
      <c r="BG7" s="179" t="s">
        <v>54</v>
      </c>
      <c r="BH7" s="163" t="s">
        <v>55</v>
      </c>
      <c r="BI7" s="164"/>
      <c r="BJ7" s="181"/>
      <c r="BK7" s="179" t="s">
        <v>54</v>
      </c>
      <c r="BL7" s="188" t="s">
        <v>55</v>
      </c>
      <c r="BM7" s="189"/>
      <c r="BN7" s="179" t="s">
        <v>54</v>
      </c>
      <c r="BO7" s="188" t="s">
        <v>55</v>
      </c>
      <c r="BP7" s="189"/>
      <c r="BQ7" s="179" t="s">
        <v>54</v>
      </c>
      <c r="BR7" s="188" t="s">
        <v>55</v>
      </c>
      <c r="BS7" s="189"/>
      <c r="BT7" s="179" t="s">
        <v>54</v>
      </c>
      <c r="BU7" s="188" t="s">
        <v>55</v>
      </c>
      <c r="BV7" s="189"/>
      <c r="BW7" s="179" t="s">
        <v>54</v>
      </c>
      <c r="BX7" s="188" t="s">
        <v>55</v>
      </c>
      <c r="BY7" s="189"/>
      <c r="BZ7" s="179" t="s">
        <v>54</v>
      </c>
      <c r="CA7" s="188" t="s">
        <v>55</v>
      </c>
      <c r="CB7" s="189"/>
      <c r="CC7" s="179" t="s">
        <v>54</v>
      </c>
      <c r="CD7" s="188" t="s">
        <v>55</v>
      </c>
      <c r="CE7" s="189"/>
      <c r="CF7" s="22" t="s">
        <v>58</v>
      </c>
      <c r="CG7" s="22" t="s">
        <v>59</v>
      </c>
      <c r="CH7" s="179" t="s">
        <v>54</v>
      </c>
      <c r="CI7" s="188" t="s">
        <v>55</v>
      </c>
      <c r="CJ7" s="189"/>
      <c r="CK7" s="179" t="s">
        <v>54</v>
      </c>
      <c r="CL7" s="188" t="s">
        <v>55</v>
      </c>
      <c r="CM7" s="189"/>
      <c r="CN7" s="179" t="s">
        <v>54</v>
      </c>
      <c r="CO7" s="188" t="s">
        <v>55</v>
      </c>
      <c r="CP7" s="189"/>
      <c r="CQ7" s="179" t="s">
        <v>54</v>
      </c>
      <c r="CR7" s="188" t="s">
        <v>55</v>
      </c>
      <c r="CS7" s="189"/>
      <c r="CT7" s="179" t="s">
        <v>54</v>
      </c>
      <c r="CU7" s="188" t="s">
        <v>55</v>
      </c>
      <c r="CV7" s="189"/>
      <c r="CW7" s="179" t="s">
        <v>54</v>
      </c>
      <c r="CX7" s="188" t="s">
        <v>55</v>
      </c>
      <c r="CY7" s="189"/>
      <c r="CZ7" s="19" t="s">
        <v>58</v>
      </c>
      <c r="DA7" s="19" t="s">
        <v>59</v>
      </c>
      <c r="DB7" s="190" t="s">
        <v>60</v>
      </c>
      <c r="DC7" s="179" t="s">
        <v>54</v>
      </c>
      <c r="DD7" s="188" t="s">
        <v>55</v>
      </c>
      <c r="DE7" s="189"/>
      <c r="DF7" s="179" t="s">
        <v>54</v>
      </c>
      <c r="DG7" s="188" t="s">
        <v>55</v>
      </c>
      <c r="DH7" s="189"/>
      <c r="DI7" s="179" t="s">
        <v>54</v>
      </c>
      <c r="DJ7" s="188" t="s">
        <v>55</v>
      </c>
      <c r="DK7" s="189"/>
      <c r="DL7" s="179" t="s">
        <v>54</v>
      </c>
      <c r="DM7" s="188" t="s">
        <v>55</v>
      </c>
      <c r="DN7" s="189"/>
      <c r="DO7" s="179" t="s">
        <v>54</v>
      </c>
      <c r="DP7" s="188" t="s">
        <v>55</v>
      </c>
      <c r="DQ7" s="189"/>
      <c r="DR7" s="179" t="s">
        <v>54</v>
      </c>
      <c r="DS7" s="188" t="s">
        <v>55</v>
      </c>
      <c r="DT7" s="189"/>
      <c r="DU7" s="179" t="s">
        <v>54</v>
      </c>
      <c r="DV7" s="188" t="s">
        <v>55</v>
      </c>
      <c r="DW7" s="189"/>
      <c r="DX7" s="179" t="s">
        <v>54</v>
      </c>
      <c r="DY7" s="188" t="s">
        <v>55</v>
      </c>
      <c r="DZ7" s="189"/>
      <c r="EA7" s="116" t="s">
        <v>60</v>
      </c>
      <c r="EB7" s="179" t="s">
        <v>54</v>
      </c>
      <c r="EC7" s="188" t="s">
        <v>55</v>
      </c>
      <c r="ED7" s="189"/>
    </row>
    <row r="8" spans="1:134" s="17" customFormat="1" ht="26.25" customHeight="1">
      <c r="A8" s="84"/>
      <c r="B8" s="85"/>
      <c r="C8" s="88"/>
      <c r="D8" s="88"/>
      <c r="E8" s="180"/>
      <c r="F8" s="24" t="s">
        <v>162</v>
      </c>
      <c r="G8" s="25" t="s">
        <v>60</v>
      </c>
      <c r="H8" s="25" t="s">
        <v>62</v>
      </c>
      <c r="I8" s="183"/>
      <c r="J8" s="25" t="s">
        <v>57</v>
      </c>
      <c r="K8" s="185"/>
      <c r="L8" s="187"/>
      <c r="M8" s="180"/>
      <c r="N8" s="24" t="s">
        <v>162</v>
      </c>
      <c r="O8" s="25" t="s">
        <v>60</v>
      </c>
      <c r="P8" s="25" t="s">
        <v>62</v>
      </c>
      <c r="Q8" s="180"/>
      <c r="R8" s="24" t="s">
        <v>162</v>
      </c>
      <c r="S8" s="25" t="s">
        <v>60</v>
      </c>
      <c r="T8" s="25" t="s">
        <v>62</v>
      </c>
      <c r="U8" s="180"/>
      <c r="V8" s="24" t="s">
        <v>162</v>
      </c>
      <c r="W8" s="25" t="s">
        <v>60</v>
      </c>
      <c r="X8" s="25" t="s">
        <v>62</v>
      </c>
      <c r="Y8" s="180"/>
      <c r="Z8" s="24" t="s">
        <v>162</v>
      </c>
      <c r="AA8" s="25" t="s">
        <v>60</v>
      </c>
      <c r="AB8" s="25" t="s">
        <v>62</v>
      </c>
      <c r="AC8" s="180"/>
      <c r="AD8" s="24" t="s">
        <v>162</v>
      </c>
      <c r="AE8" s="25" t="s">
        <v>60</v>
      </c>
      <c r="AF8" s="25" t="s">
        <v>62</v>
      </c>
      <c r="AG8" s="180"/>
      <c r="AH8" s="24" t="s">
        <v>162</v>
      </c>
      <c r="AI8" s="25" t="s">
        <v>60</v>
      </c>
      <c r="AJ8" s="25" t="s">
        <v>62</v>
      </c>
      <c r="AK8" s="180"/>
      <c r="AL8" s="24" t="s">
        <v>162</v>
      </c>
      <c r="AM8" s="25" t="s">
        <v>60</v>
      </c>
      <c r="AN8" s="25" t="s">
        <v>62</v>
      </c>
      <c r="AO8" s="180"/>
      <c r="AP8" s="24" t="s">
        <v>162</v>
      </c>
      <c r="AQ8" s="25" t="s">
        <v>60</v>
      </c>
      <c r="AR8" s="180"/>
      <c r="AS8" s="24" t="s">
        <v>162</v>
      </c>
      <c r="AT8" s="25" t="s">
        <v>60</v>
      </c>
      <c r="AU8" s="180"/>
      <c r="AV8" s="24" t="s">
        <v>162</v>
      </c>
      <c r="AW8" s="25" t="s">
        <v>60</v>
      </c>
      <c r="AX8" s="180"/>
      <c r="AY8" s="24" t="s">
        <v>162</v>
      </c>
      <c r="AZ8" s="25" t="s">
        <v>60</v>
      </c>
      <c r="BA8" s="180"/>
      <c r="BB8" s="24" t="s">
        <v>162</v>
      </c>
      <c r="BC8" s="25" t="s">
        <v>60</v>
      </c>
      <c r="BD8" s="180"/>
      <c r="BE8" s="24" t="s">
        <v>162</v>
      </c>
      <c r="BF8" s="25" t="s">
        <v>60</v>
      </c>
      <c r="BG8" s="180"/>
      <c r="BH8" s="24" t="s">
        <v>162</v>
      </c>
      <c r="BI8" s="25" t="s">
        <v>60</v>
      </c>
      <c r="BJ8" s="25" t="s">
        <v>62</v>
      </c>
      <c r="BK8" s="180"/>
      <c r="BL8" s="24" t="s">
        <v>162</v>
      </c>
      <c r="BM8" s="25" t="s">
        <v>60</v>
      </c>
      <c r="BN8" s="180"/>
      <c r="BO8" s="24" t="s">
        <v>162</v>
      </c>
      <c r="BP8" s="25" t="s">
        <v>60</v>
      </c>
      <c r="BQ8" s="180"/>
      <c r="BR8" s="24" t="s">
        <v>162</v>
      </c>
      <c r="BS8" s="25" t="s">
        <v>60</v>
      </c>
      <c r="BT8" s="180"/>
      <c r="BU8" s="24" t="s">
        <v>162</v>
      </c>
      <c r="BV8" s="25" t="s">
        <v>60</v>
      </c>
      <c r="BW8" s="180"/>
      <c r="BX8" s="24" t="s">
        <v>162</v>
      </c>
      <c r="BY8" s="25" t="s">
        <v>60</v>
      </c>
      <c r="BZ8" s="180"/>
      <c r="CA8" s="24" t="s">
        <v>162</v>
      </c>
      <c r="CB8" s="25" t="s">
        <v>60</v>
      </c>
      <c r="CC8" s="180"/>
      <c r="CD8" s="24" t="s">
        <v>162</v>
      </c>
      <c r="CE8" s="25" t="s">
        <v>60</v>
      </c>
      <c r="CF8" s="23" t="s">
        <v>60</v>
      </c>
      <c r="CG8" s="23" t="s">
        <v>60</v>
      </c>
      <c r="CH8" s="180"/>
      <c r="CI8" s="24" t="s">
        <v>162</v>
      </c>
      <c r="CJ8" s="25" t="s">
        <v>60</v>
      </c>
      <c r="CK8" s="180"/>
      <c r="CL8" s="24" t="s">
        <v>162</v>
      </c>
      <c r="CM8" s="25" t="s">
        <v>60</v>
      </c>
      <c r="CN8" s="180"/>
      <c r="CO8" s="24" t="s">
        <v>162</v>
      </c>
      <c r="CP8" s="25" t="s">
        <v>60</v>
      </c>
      <c r="CQ8" s="180"/>
      <c r="CR8" s="24" t="s">
        <v>162</v>
      </c>
      <c r="CS8" s="25" t="s">
        <v>60</v>
      </c>
      <c r="CT8" s="180"/>
      <c r="CU8" s="24" t="s">
        <v>162</v>
      </c>
      <c r="CV8" s="25" t="s">
        <v>60</v>
      </c>
      <c r="CW8" s="180"/>
      <c r="CX8" s="24" t="s">
        <v>162</v>
      </c>
      <c r="CY8" s="25" t="s">
        <v>60</v>
      </c>
      <c r="CZ8" s="25" t="s">
        <v>60</v>
      </c>
      <c r="DA8" s="25" t="s">
        <v>60</v>
      </c>
      <c r="DB8" s="190"/>
      <c r="DC8" s="180"/>
      <c r="DD8" s="24" t="s">
        <v>162</v>
      </c>
      <c r="DE8" s="25" t="s">
        <v>60</v>
      </c>
      <c r="DF8" s="180"/>
      <c r="DG8" s="24" t="s">
        <v>162</v>
      </c>
      <c r="DH8" s="25" t="s">
        <v>60</v>
      </c>
      <c r="DI8" s="180"/>
      <c r="DJ8" s="24" t="s">
        <v>162</v>
      </c>
      <c r="DK8" s="25" t="s">
        <v>60</v>
      </c>
      <c r="DL8" s="180"/>
      <c r="DM8" s="24" t="s">
        <v>162</v>
      </c>
      <c r="DN8" s="25" t="s">
        <v>60</v>
      </c>
      <c r="DO8" s="180"/>
      <c r="DP8" s="24" t="s">
        <v>162</v>
      </c>
      <c r="DQ8" s="25" t="s">
        <v>60</v>
      </c>
      <c r="DR8" s="180"/>
      <c r="DS8" s="24" t="s">
        <v>162</v>
      </c>
      <c r="DT8" s="25" t="s">
        <v>60</v>
      </c>
      <c r="DU8" s="180"/>
      <c r="DV8" s="24" t="s">
        <v>162</v>
      </c>
      <c r="DW8" s="25" t="s">
        <v>60</v>
      </c>
      <c r="DX8" s="180"/>
      <c r="DY8" s="24" t="s">
        <v>162</v>
      </c>
      <c r="DZ8" s="25" t="s">
        <v>60</v>
      </c>
      <c r="EA8" s="116"/>
      <c r="EB8" s="180"/>
      <c r="EC8" s="24" t="s">
        <v>162</v>
      </c>
      <c r="ED8" s="25" t="s">
        <v>60</v>
      </c>
    </row>
    <row r="9" spans="1:134" s="28" customFormat="1" ht="15" customHeight="1">
      <c r="A9" s="26"/>
      <c r="B9" s="27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26">
        <v>52</v>
      </c>
      <c r="BB9" s="26">
        <v>53</v>
      </c>
      <c r="BC9" s="26">
        <v>54</v>
      </c>
      <c r="BD9" s="26">
        <v>55</v>
      </c>
      <c r="BE9" s="26">
        <v>56</v>
      </c>
      <c r="BF9" s="26">
        <v>57</v>
      </c>
      <c r="BG9" s="26">
        <v>58</v>
      </c>
      <c r="BH9" s="26">
        <v>59</v>
      </c>
      <c r="BI9" s="26">
        <v>60</v>
      </c>
      <c r="BJ9" s="26">
        <v>61</v>
      </c>
      <c r="BK9" s="26">
        <v>62</v>
      </c>
      <c r="BL9" s="26">
        <v>63</v>
      </c>
      <c r="BM9" s="26">
        <v>64</v>
      </c>
      <c r="BN9" s="26">
        <v>65</v>
      </c>
      <c r="BO9" s="26">
        <v>66</v>
      </c>
      <c r="BP9" s="26">
        <v>67</v>
      </c>
      <c r="BQ9" s="26">
        <v>68</v>
      </c>
      <c r="BR9" s="26">
        <v>69</v>
      </c>
      <c r="BS9" s="26">
        <v>70</v>
      </c>
      <c r="BT9" s="26">
        <v>71</v>
      </c>
      <c r="BU9" s="26">
        <v>72</v>
      </c>
      <c r="BV9" s="26">
        <v>73</v>
      </c>
      <c r="BW9" s="26">
        <v>74</v>
      </c>
      <c r="BX9" s="26">
        <v>75</v>
      </c>
      <c r="BY9" s="26">
        <v>76</v>
      </c>
      <c r="BZ9" s="26">
        <v>77</v>
      </c>
      <c r="CA9" s="26">
        <v>78</v>
      </c>
      <c r="CB9" s="26">
        <v>79</v>
      </c>
      <c r="CC9" s="26">
        <v>80</v>
      </c>
      <c r="CD9" s="26">
        <v>81</v>
      </c>
      <c r="CE9" s="26">
        <v>82</v>
      </c>
      <c r="CF9" s="26">
        <v>83</v>
      </c>
      <c r="CG9" s="26">
        <v>84</v>
      </c>
      <c r="CH9" s="26">
        <v>85</v>
      </c>
      <c r="CI9" s="26">
        <v>86</v>
      </c>
      <c r="CJ9" s="26">
        <v>87</v>
      </c>
      <c r="CK9" s="26">
        <v>88</v>
      </c>
      <c r="CL9" s="26">
        <v>89</v>
      </c>
      <c r="CM9" s="26">
        <v>90</v>
      </c>
      <c r="CN9" s="26">
        <v>91</v>
      </c>
      <c r="CO9" s="26">
        <v>92</v>
      </c>
      <c r="CP9" s="26">
        <v>93</v>
      </c>
      <c r="CQ9" s="26">
        <v>94</v>
      </c>
      <c r="CR9" s="26">
        <v>95</v>
      </c>
      <c r="CS9" s="26">
        <v>96</v>
      </c>
      <c r="CT9" s="26">
        <v>97</v>
      </c>
      <c r="CU9" s="26">
        <v>98</v>
      </c>
      <c r="CV9" s="26">
        <v>99</v>
      </c>
      <c r="CW9" s="26">
        <v>100</v>
      </c>
      <c r="CX9" s="26">
        <v>101</v>
      </c>
      <c r="CY9" s="26">
        <v>102</v>
      </c>
      <c r="CZ9" s="26">
        <v>103</v>
      </c>
      <c r="DA9" s="26">
        <v>104</v>
      </c>
      <c r="DB9" s="26">
        <v>105</v>
      </c>
      <c r="DC9" s="26">
        <v>106</v>
      </c>
      <c r="DD9" s="26">
        <v>107</v>
      </c>
      <c r="DE9" s="26">
        <v>108</v>
      </c>
      <c r="DF9" s="26">
        <v>109</v>
      </c>
      <c r="DG9" s="26">
        <v>110</v>
      </c>
      <c r="DH9" s="26">
        <v>111</v>
      </c>
      <c r="DI9" s="26">
        <v>112</v>
      </c>
      <c r="DJ9" s="26">
        <v>113</v>
      </c>
      <c r="DK9" s="26">
        <v>114</v>
      </c>
      <c r="DL9" s="26">
        <v>115</v>
      </c>
      <c r="DM9" s="26">
        <v>116</v>
      </c>
      <c r="DN9" s="26">
        <v>117</v>
      </c>
      <c r="DO9" s="26">
        <v>118</v>
      </c>
      <c r="DP9" s="26">
        <v>119</v>
      </c>
      <c r="DQ9" s="26">
        <v>120</v>
      </c>
      <c r="DR9" s="26">
        <v>121</v>
      </c>
      <c r="DS9" s="26">
        <v>122</v>
      </c>
      <c r="DT9" s="26">
        <v>123</v>
      </c>
      <c r="DU9" s="26">
        <v>124</v>
      </c>
      <c r="DV9" s="26">
        <v>125</v>
      </c>
      <c r="DW9" s="26">
        <v>126</v>
      </c>
      <c r="DX9" s="26">
        <v>127</v>
      </c>
      <c r="DY9" s="26">
        <v>128</v>
      </c>
      <c r="DZ9" s="26">
        <v>129</v>
      </c>
      <c r="EA9" s="26">
        <v>130</v>
      </c>
      <c r="EB9" s="26">
        <v>131</v>
      </c>
      <c r="EC9" s="26">
        <v>132</v>
      </c>
      <c r="ED9" s="26">
        <v>133</v>
      </c>
    </row>
    <row r="10" spans="1:134" s="45" customFormat="1" ht="23.25" customHeight="1">
      <c r="A10" s="29">
        <v>1</v>
      </c>
      <c r="B10" s="30" t="s">
        <v>63</v>
      </c>
      <c r="C10" s="31">
        <v>164138.8</v>
      </c>
      <c r="D10" s="32">
        <v>22645.8</v>
      </c>
      <c r="E10" s="33">
        <f aca="true" t="shared" si="0" ref="E10:G41">DC10+EB10-DU10</f>
        <v>1141496.3</v>
      </c>
      <c r="F10" s="33">
        <f t="shared" si="0"/>
        <v>193000</v>
      </c>
      <c r="G10" s="33">
        <f t="shared" si="0"/>
        <v>212597.46460000004</v>
      </c>
      <c r="H10" s="33">
        <f aca="true" t="shared" si="1" ref="H10:H73">G10*100/F10</f>
        <v>110.15412673575132</v>
      </c>
      <c r="I10" s="33">
        <f aca="true" t="shared" si="2" ref="I10:I73">K10-E10</f>
        <v>-179743</v>
      </c>
      <c r="J10" s="33">
        <f aca="true" t="shared" si="3" ref="J10:J73">L10-G10</f>
        <v>171793.97819999998</v>
      </c>
      <c r="K10" s="34">
        <v>961753.3</v>
      </c>
      <c r="L10" s="34">
        <v>384391.4428</v>
      </c>
      <c r="M10" s="35">
        <f aca="true" t="shared" si="4" ref="M10:O41">U10+Y10+AC10+AG10+AK10+AO10+BD10+BK10+BN10+BQ10+BT10+BW10+CC10+CH10+CN10+CQ10+CW10</f>
        <v>484368.4</v>
      </c>
      <c r="N10" s="35">
        <f t="shared" si="4"/>
        <v>83478.59999999999</v>
      </c>
      <c r="O10" s="35">
        <f t="shared" si="4"/>
        <v>115794.86460000002</v>
      </c>
      <c r="P10" s="35">
        <f aca="true" t="shared" si="5" ref="P10:P73">O10*100/N10</f>
        <v>138.71203470110905</v>
      </c>
      <c r="Q10" s="36">
        <f>U10+AC10</f>
        <v>214905.5</v>
      </c>
      <c r="R10" s="36">
        <f>V10+AD10</f>
        <v>41990.7</v>
      </c>
      <c r="S10" s="36">
        <f>W10+AE10</f>
        <v>62232.8315</v>
      </c>
      <c r="T10" s="37">
        <f aca="true" t="shared" si="6" ref="T10:T73">S10*100/R10</f>
        <v>148.20622542610627</v>
      </c>
      <c r="U10" s="38">
        <v>84128.5</v>
      </c>
      <c r="V10" s="39">
        <v>16861.2</v>
      </c>
      <c r="W10" s="31">
        <v>31425.0975</v>
      </c>
      <c r="X10" s="31">
        <f aca="true" t="shared" si="7" ref="X10:X73">W10*100/V10</f>
        <v>186.37521350793537</v>
      </c>
      <c r="Y10" s="38">
        <v>67507.3</v>
      </c>
      <c r="Z10" s="39">
        <v>12335.3</v>
      </c>
      <c r="AA10" s="31">
        <v>14329.663</v>
      </c>
      <c r="AB10" s="31">
        <f aca="true" t="shared" si="8" ref="AB10:AB73">AA10*100/Z10</f>
        <v>116.16793268100493</v>
      </c>
      <c r="AC10" s="38">
        <v>130777</v>
      </c>
      <c r="AD10" s="39">
        <v>25129.5</v>
      </c>
      <c r="AE10" s="31">
        <v>30807.734</v>
      </c>
      <c r="AF10" s="31">
        <f aca="true" t="shared" si="9" ref="AF10:AF73">AE10*100/AD10</f>
        <v>122.59588929345988</v>
      </c>
      <c r="AG10" s="38">
        <v>30128</v>
      </c>
      <c r="AH10" s="39">
        <v>4514.7</v>
      </c>
      <c r="AI10" s="31">
        <v>9185.85</v>
      </c>
      <c r="AJ10" s="31">
        <f aca="true" t="shared" si="10" ref="AJ10:AJ73">AI10*100/AH10</f>
        <v>203.46534653465346</v>
      </c>
      <c r="AK10" s="40">
        <v>25000</v>
      </c>
      <c r="AL10" s="32">
        <v>2500</v>
      </c>
      <c r="AM10" s="31">
        <v>3432.5</v>
      </c>
      <c r="AN10" s="31">
        <f aca="true" t="shared" si="11" ref="AN10:AN73">AM10*100/AL10</f>
        <v>137.3</v>
      </c>
      <c r="AO10" s="40">
        <v>0</v>
      </c>
      <c r="AP10" s="32"/>
      <c r="AQ10" s="31"/>
      <c r="AR10" s="31"/>
      <c r="AS10" s="31"/>
      <c r="AT10" s="31"/>
      <c r="AU10" s="31">
        <v>645767</v>
      </c>
      <c r="AV10" s="39">
        <v>107627.9</v>
      </c>
      <c r="AW10" s="31">
        <v>96802.6</v>
      </c>
      <c r="AX10" s="31">
        <v>4078.9</v>
      </c>
      <c r="AY10" s="41">
        <v>679.8</v>
      </c>
      <c r="AZ10" s="31"/>
      <c r="BA10" s="31"/>
      <c r="BB10" s="31"/>
      <c r="BC10" s="31"/>
      <c r="BD10" s="31"/>
      <c r="BE10" s="31"/>
      <c r="BF10" s="31"/>
      <c r="BG10" s="35">
        <f aca="true" t="shared" si="12" ref="BG10:BI41">BK10+BN10+BQ10+BT10</f>
        <v>23003.4</v>
      </c>
      <c r="BH10" s="35">
        <f t="shared" si="12"/>
        <v>3833.8999999999996</v>
      </c>
      <c r="BI10" s="35">
        <f t="shared" si="12"/>
        <v>3823.978</v>
      </c>
      <c r="BJ10" s="42">
        <f aca="true" t="shared" si="13" ref="BJ10:BJ73">BI10*100/BH10</f>
        <v>99.74120347426903</v>
      </c>
      <c r="BK10" s="31">
        <v>21871.4</v>
      </c>
      <c r="BL10" s="39">
        <v>3645.2</v>
      </c>
      <c r="BM10" s="31">
        <v>3823.978</v>
      </c>
      <c r="BN10" s="31"/>
      <c r="BO10" s="32"/>
      <c r="BP10" s="31">
        <v>0</v>
      </c>
      <c r="BQ10" s="31"/>
      <c r="BR10" s="41"/>
      <c r="BS10" s="31"/>
      <c r="BT10" s="38">
        <v>1132</v>
      </c>
      <c r="BU10" s="39">
        <v>188.7</v>
      </c>
      <c r="BV10" s="31">
        <v>0</v>
      </c>
      <c r="BW10" s="31"/>
      <c r="BX10" s="31"/>
      <c r="BY10" s="31"/>
      <c r="BZ10" s="31">
        <v>7282</v>
      </c>
      <c r="CA10" s="32">
        <v>1213.7</v>
      </c>
      <c r="CB10" s="31"/>
      <c r="CC10" s="38"/>
      <c r="CD10" s="39"/>
      <c r="CE10" s="31">
        <v>0</v>
      </c>
      <c r="CF10" s="31"/>
      <c r="CG10" s="31"/>
      <c r="CH10" s="31">
        <v>106524.2</v>
      </c>
      <c r="CI10" s="39">
        <v>15420.7</v>
      </c>
      <c r="CJ10" s="43">
        <v>21463.7801</v>
      </c>
      <c r="CK10" s="31">
        <v>104424.2</v>
      </c>
      <c r="CL10" s="31">
        <v>15070.7</v>
      </c>
      <c r="CM10" s="31">
        <v>21133.7801</v>
      </c>
      <c r="CN10" s="31">
        <v>11000</v>
      </c>
      <c r="CO10" s="31">
        <v>1833.3</v>
      </c>
      <c r="CP10" s="31">
        <v>187.2</v>
      </c>
      <c r="CQ10" s="31">
        <v>300</v>
      </c>
      <c r="CR10" s="31">
        <v>50</v>
      </c>
      <c r="CS10" s="31">
        <v>0</v>
      </c>
      <c r="CT10" s="31"/>
      <c r="CU10" s="31"/>
      <c r="CV10" s="31"/>
      <c r="CW10" s="31">
        <v>6000</v>
      </c>
      <c r="CX10" s="32">
        <v>1000</v>
      </c>
      <c r="CY10" s="31">
        <v>1139.062</v>
      </c>
      <c r="CZ10" s="31"/>
      <c r="DA10" s="31"/>
      <c r="DB10" s="31">
        <v>0</v>
      </c>
      <c r="DC10" s="33">
        <f aca="true" t="shared" si="14" ref="DC10:DD41">U10+Y10+AC10+AG10+AK10+AO10+AR10+AU10+AX10+BA10+BD10+BK10+BN10+BQ10+BT10+BW10+BZ10+CC10+CH10+CN10+CQ10+CT10+CW10</f>
        <v>1141496.3</v>
      </c>
      <c r="DD10" s="33">
        <f t="shared" si="14"/>
        <v>193000</v>
      </c>
      <c r="DE10" s="33">
        <f aca="true" t="shared" si="15" ref="DE10:DE73">W10+AA10+AE10+AI10+AM10+AQ10+AT10+AW10+AZ10+BC10+BF10+BM10+BP10+BS10+BV10+BY10+CB10+CE10+CJ10+CP10+CS10+CV10+CY10+DB10</f>
        <v>212597.46460000004</v>
      </c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2"/>
      <c r="DW10" s="31">
        <v>0</v>
      </c>
      <c r="DX10" s="31"/>
      <c r="DY10" s="31"/>
      <c r="DZ10" s="31"/>
      <c r="EA10" s="31">
        <v>0</v>
      </c>
      <c r="EB10" s="44">
        <f>DF10+DI10+DL10+DO10+DR10+DU10+DX10</f>
        <v>0</v>
      </c>
      <c r="EC10" s="44">
        <f>DG10+DJ10+DM10+DP10+DS10+DV10+DY10</f>
        <v>0</v>
      </c>
      <c r="ED10" s="44">
        <f>DH10+DK10+DN10+DQ10+DT10+DW10+EA10+DZ10</f>
        <v>0</v>
      </c>
    </row>
    <row r="11" spans="1:134" s="45" customFormat="1" ht="23.25" customHeight="1">
      <c r="A11" s="29">
        <v>2</v>
      </c>
      <c r="B11" s="30" t="s">
        <v>64</v>
      </c>
      <c r="C11" s="31">
        <v>13896.699999999999</v>
      </c>
      <c r="D11" s="32">
        <v>0</v>
      </c>
      <c r="E11" s="33">
        <f t="shared" si="0"/>
        <v>66800</v>
      </c>
      <c r="F11" s="33">
        <f t="shared" si="0"/>
        <v>10999.4</v>
      </c>
      <c r="G11" s="33">
        <f t="shared" si="0"/>
        <v>10839.269999999999</v>
      </c>
      <c r="H11" s="33">
        <f t="shared" si="1"/>
        <v>98.5441933196356</v>
      </c>
      <c r="I11" s="33">
        <f t="shared" si="2"/>
        <v>-17000</v>
      </c>
      <c r="J11" s="33">
        <f t="shared" si="3"/>
        <v>8957.771000000002</v>
      </c>
      <c r="K11" s="34">
        <v>49800</v>
      </c>
      <c r="L11" s="34">
        <v>19797.041</v>
      </c>
      <c r="M11" s="35">
        <f t="shared" si="4"/>
        <v>10801.7</v>
      </c>
      <c r="N11" s="35">
        <f t="shared" si="4"/>
        <v>1667</v>
      </c>
      <c r="O11" s="35">
        <f t="shared" si="4"/>
        <v>1506.87</v>
      </c>
      <c r="P11" s="35">
        <f t="shared" si="5"/>
        <v>90.39412117576485</v>
      </c>
      <c r="Q11" s="36">
        <f aca="true" t="shared" si="16" ref="Q11:S52">U11+AC11</f>
        <v>4110</v>
      </c>
      <c r="R11" s="36">
        <f t="shared" si="16"/>
        <v>747</v>
      </c>
      <c r="S11" s="36">
        <f t="shared" si="16"/>
        <v>669.9699999999999</v>
      </c>
      <c r="T11" s="37">
        <f t="shared" si="6"/>
        <v>89.68808567603746</v>
      </c>
      <c r="U11" s="38">
        <v>110</v>
      </c>
      <c r="V11" s="39">
        <v>10</v>
      </c>
      <c r="W11" s="31">
        <v>1.16</v>
      </c>
      <c r="X11" s="31">
        <f t="shared" si="7"/>
        <v>11.599999999999998</v>
      </c>
      <c r="Y11" s="38">
        <v>4831.7</v>
      </c>
      <c r="Z11" s="39">
        <v>600</v>
      </c>
      <c r="AA11" s="31">
        <v>459.1</v>
      </c>
      <c r="AB11" s="31">
        <f t="shared" si="8"/>
        <v>76.51666666666667</v>
      </c>
      <c r="AC11" s="46">
        <v>4000</v>
      </c>
      <c r="AD11" s="39">
        <v>737</v>
      </c>
      <c r="AE11" s="31">
        <v>668.81</v>
      </c>
      <c r="AF11" s="31">
        <f t="shared" si="9"/>
        <v>90.74762550881954</v>
      </c>
      <c r="AG11" s="38">
        <v>60</v>
      </c>
      <c r="AH11" s="39">
        <v>0</v>
      </c>
      <c r="AI11" s="31">
        <v>0</v>
      </c>
      <c r="AJ11" s="31" t="e">
        <f t="shared" si="10"/>
        <v>#DIV/0!</v>
      </c>
      <c r="AK11" s="40">
        <v>0</v>
      </c>
      <c r="AL11" s="32"/>
      <c r="AM11" s="31">
        <v>0</v>
      </c>
      <c r="AN11" s="31" t="e">
        <f t="shared" si="11"/>
        <v>#DIV/0!</v>
      </c>
      <c r="AO11" s="40">
        <v>0</v>
      </c>
      <c r="AP11" s="32"/>
      <c r="AQ11" s="31"/>
      <c r="AR11" s="31"/>
      <c r="AS11" s="31"/>
      <c r="AT11" s="31"/>
      <c r="AU11" s="31">
        <v>55998.3</v>
      </c>
      <c r="AV11" s="39">
        <v>9332.4</v>
      </c>
      <c r="AW11" s="31">
        <v>9332.4</v>
      </c>
      <c r="AX11" s="31"/>
      <c r="AY11" s="41"/>
      <c r="AZ11" s="31"/>
      <c r="BA11" s="31"/>
      <c r="BB11" s="31"/>
      <c r="BC11" s="31"/>
      <c r="BD11" s="31"/>
      <c r="BE11" s="31"/>
      <c r="BF11" s="31"/>
      <c r="BG11" s="35">
        <f t="shared" si="12"/>
        <v>1050</v>
      </c>
      <c r="BH11" s="35">
        <f t="shared" si="12"/>
        <v>70</v>
      </c>
      <c r="BI11" s="35">
        <f t="shared" si="12"/>
        <v>152.8</v>
      </c>
      <c r="BJ11" s="42">
        <f t="shared" si="13"/>
        <v>218.2857142857143</v>
      </c>
      <c r="BK11" s="31">
        <v>930</v>
      </c>
      <c r="BL11" s="39">
        <v>50</v>
      </c>
      <c r="BM11" s="31">
        <v>142.8</v>
      </c>
      <c r="BN11" s="31"/>
      <c r="BO11" s="32"/>
      <c r="BP11" s="31">
        <v>0</v>
      </c>
      <c r="BQ11" s="31"/>
      <c r="BR11" s="41"/>
      <c r="BS11" s="31"/>
      <c r="BT11" s="46">
        <v>120</v>
      </c>
      <c r="BU11" s="39">
        <v>20</v>
      </c>
      <c r="BV11" s="31">
        <v>10</v>
      </c>
      <c r="BW11" s="31"/>
      <c r="BX11" s="31"/>
      <c r="BY11" s="31"/>
      <c r="BZ11" s="31"/>
      <c r="CA11" s="32"/>
      <c r="CB11" s="31"/>
      <c r="CC11" s="46">
        <v>750</v>
      </c>
      <c r="CD11" s="39">
        <v>250</v>
      </c>
      <c r="CE11" s="31">
        <v>225</v>
      </c>
      <c r="CF11" s="31"/>
      <c r="CG11" s="31"/>
      <c r="CH11" s="31"/>
      <c r="CI11" s="39"/>
      <c r="CJ11" s="31">
        <v>0</v>
      </c>
      <c r="CK11" s="31"/>
      <c r="CL11" s="31"/>
      <c r="CM11" s="31">
        <v>0</v>
      </c>
      <c r="CN11" s="31"/>
      <c r="CO11" s="31"/>
      <c r="CP11" s="31">
        <v>0</v>
      </c>
      <c r="CQ11" s="31">
        <v>0</v>
      </c>
      <c r="CR11" s="31"/>
      <c r="CS11" s="31">
        <v>0</v>
      </c>
      <c r="CT11" s="31"/>
      <c r="CU11" s="31"/>
      <c r="CV11" s="31"/>
      <c r="CW11" s="31"/>
      <c r="CX11" s="32"/>
      <c r="CY11" s="31">
        <v>0</v>
      </c>
      <c r="CZ11" s="31"/>
      <c r="DA11" s="31"/>
      <c r="DB11" s="31">
        <v>0</v>
      </c>
      <c r="DC11" s="33">
        <f t="shared" si="14"/>
        <v>66800</v>
      </c>
      <c r="DD11" s="33">
        <f t="shared" si="14"/>
        <v>10999.4</v>
      </c>
      <c r="DE11" s="33">
        <f t="shared" si="15"/>
        <v>10839.269999999999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2"/>
      <c r="DW11" s="31">
        <v>0</v>
      </c>
      <c r="DX11" s="31"/>
      <c r="DY11" s="31"/>
      <c r="DZ11" s="31"/>
      <c r="EA11" s="31">
        <v>0</v>
      </c>
      <c r="EB11" s="44">
        <f aca="true" t="shared" si="17" ref="EB11:EC51">DF11+DI11+DL11+DO11+DR11+DU11+DX11</f>
        <v>0</v>
      </c>
      <c r="EC11" s="44">
        <f t="shared" si="17"/>
        <v>0</v>
      </c>
      <c r="ED11" s="44">
        <f aca="true" t="shared" si="18" ref="ED11:ED74">DH11+DK11+DN11+DQ11+DT11+DW11+EA11+DZ11</f>
        <v>0</v>
      </c>
    </row>
    <row r="12" spans="1:134" s="45" customFormat="1" ht="23.25" customHeight="1">
      <c r="A12" s="29">
        <v>3</v>
      </c>
      <c r="B12" s="30" t="s">
        <v>65</v>
      </c>
      <c r="C12" s="31">
        <v>0</v>
      </c>
      <c r="D12" s="32">
        <v>0</v>
      </c>
      <c r="E12" s="33">
        <f t="shared" si="0"/>
        <v>35421.9</v>
      </c>
      <c r="F12" s="33">
        <f t="shared" si="0"/>
        <v>5542.8</v>
      </c>
      <c r="G12" s="33">
        <f t="shared" si="0"/>
        <v>5420.585999999999</v>
      </c>
      <c r="H12" s="33">
        <f t="shared" si="1"/>
        <v>97.79508551634552</v>
      </c>
      <c r="I12" s="33">
        <f t="shared" si="2"/>
        <v>-9025.600000000002</v>
      </c>
      <c r="J12" s="33">
        <f t="shared" si="3"/>
        <v>2664.1710000000003</v>
      </c>
      <c r="K12" s="34">
        <v>26396.3</v>
      </c>
      <c r="L12" s="34">
        <v>8084.757</v>
      </c>
      <c r="M12" s="35">
        <f t="shared" si="4"/>
        <v>9783.8</v>
      </c>
      <c r="N12" s="35">
        <f t="shared" si="4"/>
        <v>1270</v>
      </c>
      <c r="O12" s="35">
        <f t="shared" si="4"/>
        <v>1147.786</v>
      </c>
      <c r="P12" s="35">
        <f t="shared" si="5"/>
        <v>90.37685039370079</v>
      </c>
      <c r="Q12" s="36">
        <f t="shared" si="16"/>
        <v>4468</v>
      </c>
      <c r="R12" s="36">
        <f t="shared" si="16"/>
        <v>870</v>
      </c>
      <c r="S12" s="36">
        <f t="shared" si="16"/>
        <v>832.851</v>
      </c>
      <c r="T12" s="37">
        <f t="shared" si="6"/>
        <v>95.73</v>
      </c>
      <c r="U12" s="38">
        <v>1200</v>
      </c>
      <c r="V12" s="39">
        <v>120</v>
      </c>
      <c r="W12" s="31">
        <v>69.035</v>
      </c>
      <c r="X12" s="31">
        <f t="shared" si="7"/>
        <v>57.52916666666667</v>
      </c>
      <c r="Y12" s="46">
        <v>4500</v>
      </c>
      <c r="Z12" s="39">
        <v>300</v>
      </c>
      <c r="AA12" s="31">
        <v>110.535</v>
      </c>
      <c r="AB12" s="31">
        <f t="shared" si="8"/>
        <v>36.845</v>
      </c>
      <c r="AC12" s="46">
        <v>3268</v>
      </c>
      <c r="AD12" s="39">
        <v>750</v>
      </c>
      <c r="AE12" s="31">
        <v>763.816</v>
      </c>
      <c r="AF12" s="31">
        <f t="shared" si="9"/>
        <v>101.84213333333334</v>
      </c>
      <c r="AG12" s="38">
        <v>195</v>
      </c>
      <c r="AH12" s="39">
        <v>80</v>
      </c>
      <c r="AI12" s="31">
        <v>100</v>
      </c>
      <c r="AJ12" s="31">
        <f t="shared" si="10"/>
        <v>125</v>
      </c>
      <c r="AK12" s="40">
        <v>0</v>
      </c>
      <c r="AL12" s="32"/>
      <c r="AM12" s="31">
        <v>0</v>
      </c>
      <c r="AN12" s="31" t="e">
        <f t="shared" si="11"/>
        <v>#DIV/0!</v>
      </c>
      <c r="AO12" s="40">
        <v>0</v>
      </c>
      <c r="AP12" s="32"/>
      <c r="AQ12" s="31"/>
      <c r="AR12" s="31"/>
      <c r="AS12" s="31"/>
      <c r="AT12" s="31"/>
      <c r="AU12" s="31">
        <v>25638.1</v>
      </c>
      <c r="AV12" s="39">
        <v>4272.8</v>
      </c>
      <c r="AW12" s="31">
        <v>4272.8</v>
      </c>
      <c r="AX12" s="31"/>
      <c r="AY12" s="41"/>
      <c r="AZ12" s="31"/>
      <c r="BA12" s="31"/>
      <c r="BB12" s="31"/>
      <c r="BC12" s="31"/>
      <c r="BD12" s="31"/>
      <c r="BE12" s="31"/>
      <c r="BF12" s="31"/>
      <c r="BG12" s="35">
        <f t="shared" si="12"/>
        <v>620.8</v>
      </c>
      <c r="BH12" s="35">
        <f t="shared" si="12"/>
        <v>20</v>
      </c>
      <c r="BI12" s="35">
        <f t="shared" si="12"/>
        <v>104.4</v>
      </c>
      <c r="BJ12" s="42">
        <f t="shared" si="13"/>
        <v>522</v>
      </c>
      <c r="BK12" s="31">
        <v>473.4</v>
      </c>
      <c r="BL12" s="39">
        <v>10</v>
      </c>
      <c r="BM12" s="31">
        <v>98.4</v>
      </c>
      <c r="BN12" s="31"/>
      <c r="BO12" s="32"/>
      <c r="BP12" s="31">
        <v>0</v>
      </c>
      <c r="BQ12" s="31"/>
      <c r="BR12" s="41"/>
      <c r="BS12" s="31"/>
      <c r="BT12" s="46">
        <v>147.4</v>
      </c>
      <c r="BU12" s="39">
        <v>10</v>
      </c>
      <c r="BV12" s="31">
        <v>6</v>
      </c>
      <c r="BW12" s="31"/>
      <c r="BX12" s="31"/>
      <c r="BY12" s="31"/>
      <c r="BZ12" s="31"/>
      <c r="CA12" s="32"/>
      <c r="CB12" s="31"/>
      <c r="CC12" s="46"/>
      <c r="CD12" s="39"/>
      <c r="CE12" s="31">
        <v>0</v>
      </c>
      <c r="CF12" s="31"/>
      <c r="CG12" s="31"/>
      <c r="CH12" s="31"/>
      <c r="CI12" s="39"/>
      <c r="CJ12" s="31">
        <v>0</v>
      </c>
      <c r="CK12" s="31"/>
      <c r="CL12" s="31"/>
      <c r="CM12" s="31">
        <v>0</v>
      </c>
      <c r="CN12" s="31"/>
      <c r="CO12" s="31"/>
      <c r="CP12" s="31">
        <v>0</v>
      </c>
      <c r="CQ12" s="31">
        <v>0</v>
      </c>
      <c r="CR12" s="31"/>
      <c r="CS12" s="31">
        <v>0</v>
      </c>
      <c r="CT12" s="31"/>
      <c r="CU12" s="31"/>
      <c r="CV12" s="31"/>
      <c r="CW12" s="31"/>
      <c r="CX12" s="32"/>
      <c r="CY12" s="31">
        <v>0</v>
      </c>
      <c r="CZ12" s="31"/>
      <c r="DA12" s="31"/>
      <c r="DB12" s="31">
        <v>0</v>
      </c>
      <c r="DC12" s="33">
        <f t="shared" si="14"/>
        <v>35421.9</v>
      </c>
      <c r="DD12" s="33">
        <f t="shared" si="14"/>
        <v>5542.8</v>
      </c>
      <c r="DE12" s="33">
        <f t="shared" si="15"/>
        <v>5420.585999999999</v>
      </c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2"/>
      <c r="DW12" s="31">
        <v>0</v>
      </c>
      <c r="DX12" s="31"/>
      <c r="DY12" s="31"/>
      <c r="DZ12" s="31"/>
      <c r="EA12" s="31">
        <v>0</v>
      </c>
      <c r="EB12" s="44">
        <f t="shared" si="17"/>
        <v>0</v>
      </c>
      <c r="EC12" s="44">
        <f t="shared" si="17"/>
        <v>0</v>
      </c>
      <c r="ED12" s="44">
        <f t="shared" si="18"/>
        <v>0</v>
      </c>
    </row>
    <row r="13" spans="1:134" s="45" customFormat="1" ht="23.25" customHeight="1">
      <c r="A13" s="29">
        <v>4</v>
      </c>
      <c r="B13" s="30" t="s">
        <v>66</v>
      </c>
      <c r="C13" s="31">
        <v>25741.800000000003</v>
      </c>
      <c r="D13" s="32">
        <v>0</v>
      </c>
      <c r="E13" s="33">
        <f t="shared" si="0"/>
        <v>72715.7</v>
      </c>
      <c r="F13" s="33">
        <f t="shared" si="0"/>
        <v>11252</v>
      </c>
      <c r="G13" s="33">
        <f t="shared" si="0"/>
        <v>10625.132</v>
      </c>
      <c r="H13" s="33">
        <f t="shared" si="1"/>
        <v>94.42883043014575</v>
      </c>
      <c r="I13" s="33">
        <f t="shared" si="2"/>
        <v>-20904.399999999994</v>
      </c>
      <c r="J13" s="33">
        <f t="shared" si="3"/>
        <v>6492.048000000001</v>
      </c>
      <c r="K13" s="34">
        <v>51811.3</v>
      </c>
      <c r="L13" s="34">
        <v>17117.18</v>
      </c>
      <c r="M13" s="35">
        <f t="shared" si="4"/>
        <v>17380</v>
      </c>
      <c r="N13" s="35">
        <f t="shared" si="4"/>
        <v>2030</v>
      </c>
      <c r="O13" s="35">
        <f t="shared" si="4"/>
        <v>1403.132</v>
      </c>
      <c r="P13" s="35">
        <f t="shared" si="5"/>
        <v>69.11980295566504</v>
      </c>
      <c r="Q13" s="36">
        <f t="shared" si="16"/>
        <v>5550</v>
      </c>
      <c r="R13" s="36">
        <f t="shared" si="16"/>
        <v>890</v>
      </c>
      <c r="S13" s="36">
        <f t="shared" si="16"/>
        <v>783.732</v>
      </c>
      <c r="T13" s="37">
        <f t="shared" si="6"/>
        <v>88.05977528089888</v>
      </c>
      <c r="U13" s="38">
        <v>550</v>
      </c>
      <c r="V13" s="39">
        <v>90</v>
      </c>
      <c r="W13" s="31">
        <v>28.732</v>
      </c>
      <c r="X13" s="31">
        <f t="shared" si="7"/>
        <v>31.924444444444443</v>
      </c>
      <c r="Y13" s="46">
        <v>9500</v>
      </c>
      <c r="Z13" s="39">
        <v>1000</v>
      </c>
      <c r="AA13" s="31">
        <v>619.4</v>
      </c>
      <c r="AB13" s="31">
        <f t="shared" si="8"/>
        <v>61.94</v>
      </c>
      <c r="AC13" s="46">
        <v>5000</v>
      </c>
      <c r="AD13" s="39">
        <v>800</v>
      </c>
      <c r="AE13" s="31">
        <v>755</v>
      </c>
      <c r="AF13" s="31">
        <f t="shared" si="9"/>
        <v>94.375</v>
      </c>
      <c r="AG13" s="38">
        <v>180</v>
      </c>
      <c r="AH13" s="39">
        <v>30</v>
      </c>
      <c r="AI13" s="31">
        <v>0</v>
      </c>
      <c r="AJ13" s="31">
        <f t="shared" si="10"/>
        <v>0</v>
      </c>
      <c r="AK13" s="40">
        <v>0</v>
      </c>
      <c r="AL13" s="32"/>
      <c r="AM13" s="31">
        <v>0</v>
      </c>
      <c r="AN13" s="31" t="e">
        <f t="shared" si="11"/>
        <v>#DIV/0!</v>
      </c>
      <c r="AO13" s="40">
        <v>0</v>
      </c>
      <c r="AP13" s="32"/>
      <c r="AQ13" s="31"/>
      <c r="AR13" s="31"/>
      <c r="AS13" s="31"/>
      <c r="AT13" s="31"/>
      <c r="AU13" s="31">
        <v>55335.7</v>
      </c>
      <c r="AV13" s="39">
        <v>9222</v>
      </c>
      <c r="AW13" s="31">
        <v>9222</v>
      </c>
      <c r="AX13" s="31"/>
      <c r="AY13" s="41"/>
      <c r="AZ13" s="31"/>
      <c r="BA13" s="31"/>
      <c r="BB13" s="31"/>
      <c r="BC13" s="31"/>
      <c r="BD13" s="31"/>
      <c r="BE13" s="31"/>
      <c r="BF13" s="31"/>
      <c r="BG13" s="35">
        <f t="shared" si="12"/>
        <v>2000</v>
      </c>
      <c r="BH13" s="35">
        <f t="shared" si="12"/>
        <v>80</v>
      </c>
      <c r="BI13" s="35">
        <f t="shared" si="12"/>
        <v>0</v>
      </c>
      <c r="BJ13" s="42">
        <f t="shared" si="13"/>
        <v>0</v>
      </c>
      <c r="BK13" s="31">
        <v>1990</v>
      </c>
      <c r="BL13" s="39">
        <v>80</v>
      </c>
      <c r="BM13" s="31">
        <v>0</v>
      </c>
      <c r="BN13" s="31"/>
      <c r="BO13" s="32"/>
      <c r="BP13" s="31">
        <v>0</v>
      </c>
      <c r="BQ13" s="31"/>
      <c r="BR13" s="41"/>
      <c r="BS13" s="31"/>
      <c r="BT13" s="46">
        <v>10</v>
      </c>
      <c r="BU13" s="39">
        <v>0</v>
      </c>
      <c r="BV13" s="31">
        <v>0</v>
      </c>
      <c r="BW13" s="31"/>
      <c r="BX13" s="31"/>
      <c r="BY13" s="31"/>
      <c r="BZ13" s="31"/>
      <c r="CA13" s="32"/>
      <c r="CB13" s="31"/>
      <c r="CC13" s="46"/>
      <c r="CD13" s="39"/>
      <c r="CE13" s="31">
        <v>0</v>
      </c>
      <c r="CF13" s="31"/>
      <c r="CG13" s="31"/>
      <c r="CH13" s="31">
        <v>50</v>
      </c>
      <c r="CI13" s="39">
        <v>10</v>
      </c>
      <c r="CJ13" s="31">
        <v>0</v>
      </c>
      <c r="CK13" s="31"/>
      <c r="CL13" s="31"/>
      <c r="CM13" s="31">
        <v>0</v>
      </c>
      <c r="CN13" s="31"/>
      <c r="CO13" s="31"/>
      <c r="CP13" s="31">
        <v>0</v>
      </c>
      <c r="CQ13" s="31">
        <v>100</v>
      </c>
      <c r="CR13" s="31">
        <v>20</v>
      </c>
      <c r="CS13" s="31">
        <v>0</v>
      </c>
      <c r="CT13" s="31"/>
      <c r="CU13" s="31"/>
      <c r="CV13" s="31"/>
      <c r="CW13" s="31"/>
      <c r="CX13" s="32"/>
      <c r="CY13" s="31">
        <v>0</v>
      </c>
      <c r="CZ13" s="31"/>
      <c r="DA13" s="31"/>
      <c r="DB13" s="31">
        <v>0</v>
      </c>
      <c r="DC13" s="33">
        <f t="shared" si="14"/>
        <v>72715.7</v>
      </c>
      <c r="DD13" s="33">
        <f t="shared" si="14"/>
        <v>11252</v>
      </c>
      <c r="DE13" s="33">
        <f t="shared" si="15"/>
        <v>10625.132</v>
      </c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2"/>
      <c r="DW13" s="31">
        <v>0</v>
      </c>
      <c r="DX13" s="31"/>
      <c r="DY13" s="31"/>
      <c r="DZ13" s="31"/>
      <c r="EA13" s="31">
        <v>0</v>
      </c>
      <c r="EB13" s="44">
        <f t="shared" si="17"/>
        <v>0</v>
      </c>
      <c r="EC13" s="44">
        <f t="shared" si="17"/>
        <v>0</v>
      </c>
      <c r="ED13" s="44">
        <f t="shared" si="18"/>
        <v>0</v>
      </c>
    </row>
    <row r="14" spans="1:134" s="45" customFormat="1" ht="23.25" customHeight="1">
      <c r="A14" s="29">
        <v>5</v>
      </c>
      <c r="B14" s="30" t="s">
        <v>67</v>
      </c>
      <c r="C14" s="31">
        <v>38.2</v>
      </c>
      <c r="D14" s="32">
        <v>0</v>
      </c>
      <c r="E14" s="33">
        <f t="shared" si="0"/>
        <v>34341.1</v>
      </c>
      <c r="F14" s="33">
        <f t="shared" si="0"/>
        <v>4599.8</v>
      </c>
      <c r="G14" s="33">
        <f t="shared" si="0"/>
        <v>4969.606</v>
      </c>
      <c r="H14" s="33">
        <f t="shared" si="1"/>
        <v>108.03961041784424</v>
      </c>
      <c r="I14" s="33">
        <f t="shared" si="2"/>
        <v>-7340.199999999997</v>
      </c>
      <c r="J14" s="33">
        <f t="shared" si="3"/>
        <v>3473.7800000000007</v>
      </c>
      <c r="K14" s="34">
        <v>27000.9</v>
      </c>
      <c r="L14" s="34">
        <v>8443.386</v>
      </c>
      <c r="M14" s="35">
        <f t="shared" si="4"/>
        <v>9115.999999999998</v>
      </c>
      <c r="N14" s="35">
        <f t="shared" si="4"/>
        <v>396</v>
      </c>
      <c r="O14" s="35">
        <f t="shared" si="4"/>
        <v>765.806</v>
      </c>
      <c r="P14" s="35">
        <f t="shared" si="5"/>
        <v>193.38535353535354</v>
      </c>
      <c r="Q14" s="36">
        <f t="shared" si="16"/>
        <v>1409.2</v>
      </c>
      <c r="R14" s="36">
        <f t="shared" si="16"/>
        <v>170</v>
      </c>
      <c r="S14" s="36">
        <f t="shared" si="16"/>
        <v>362.906</v>
      </c>
      <c r="T14" s="37">
        <f t="shared" si="6"/>
        <v>213.47411764705882</v>
      </c>
      <c r="U14" s="38">
        <v>133.4</v>
      </c>
      <c r="V14" s="39">
        <v>20</v>
      </c>
      <c r="W14" s="31">
        <v>0.086</v>
      </c>
      <c r="X14" s="31">
        <f t="shared" si="7"/>
        <v>0.43</v>
      </c>
      <c r="Y14" s="46">
        <v>7444</v>
      </c>
      <c r="Z14" s="39">
        <v>200</v>
      </c>
      <c r="AA14" s="31">
        <v>383.1</v>
      </c>
      <c r="AB14" s="31">
        <f t="shared" si="8"/>
        <v>191.55</v>
      </c>
      <c r="AC14" s="46">
        <v>1275.8</v>
      </c>
      <c r="AD14" s="39">
        <v>150</v>
      </c>
      <c r="AE14" s="31">
        <v>362.82</v>
      </c>
      <c r="AF14" s="31">
        <f t="shared" si="9"/>
        <v>241.88</v>
      </c>
      <c r="AG14" s="38">
        <v>111</v>
      </c>
      <c r="AH14" s="39">
        <v>26</v>
      </c>
      <c r="AI14" s="31">
        <v>19.8</v>
      </c>
      <c r="AJ14" s="31">
        <f t="shared" si="10"/>
        <v>76.15384615384616</v>
      </c>
      <c r="AK14" s="40">
        <v>0</v>
      </c>
      <c r="AL14" s="32"/>
      <c r="AM14" s="31">
        <v>0</v>
      </c>
      <c r="AN14" s="31" t="e">
        <f t="shared" si="11"/>
        <v>#DIV/0!</v>
      </c>
      <c r="AO14" s="40">
        <v>0</v>
      </c>
      <c r="AP14" s="32"/>
      <c r="AQ14" s="31"/>
      <c r="AR14" s="31"/>
      <c r="AS14" s="31"/>
      <c r="AT14" s="31"/>
      <c r="AU14" s="31">
        <v>25225.1</v>
      </c>
      <c r="AV14" s="39">
        <v>4203.8</v>
      </c>
      <c r="AW14" s="31">
        <v>4203.8</v>
      </c>
      <c r="AX14" s="31"/>
      <c r="AY14" s="41"/>
      <c r="AZ14" s="31"/>
      <c r="BA14" s="31"/>
      <c r="BB14" s="31"/>
      <c r="BC14" s="31"/>
      <c r="BD14" s="31"/>
      <c r="BE14" s="31"/>
      <c r="BF14" s="31"/>
      <c r="BG14" s="35">
        <f t="shared" si="12"/>
        <v>151.8</v>
      </c>
      <c r="BH14" s="35">
        <f t="shared" si="12"/>
        <v>0</v>
      </c>
      <c r="BI14" s="35">
        <f t="shared" si="12"/>
        <v>0</v>
      </c>
      <c r="BJ14" s="42" t="e">
        <f t="shared" si="13"/>
        <v>#DIV/0!</v>
      </c>
      <c r="BK14" s="31">
        <v>151.8</v>
      </c>
      <c r="BL14" s="39">
        <v>0</v>
      </c>
      <c r="BM14" s="31">
        <v>0</v>
      </c>
      <c r="BN14" s="31"/>
      <c r="BO14" s="32"/>
      <c r="BP14" s="31">
        <v>0</v>
      </c>
      <c r="BQ14" s="31"/>
      <c r="BR14" s="41"/>
      <c r="BS14" s="31"/>
      <c r="BT14" s="46"/>
      <c r="BU14" s="39"/>
      <c r="BV14" s="31">
        <v>0</v>
      </c>
      <c r="BW14" s="31"/>
      <c r="BX14" s="31"/>
      <c r="BY14" s="31"/>
      <c r="BZ14" s="31"/>
      <c r="CA14" s="32"/>
      <c r="CB14" s="31"/>
      <c r="CC14" s="46"/>
      <c r="CD14" s="39"/>
      <c r="CE14" s="31">
        <v>0</v>
      </c>
      <c r="CF14" s="31"/>
      <c r="CG14" s="31"/>
      <c r="CH14" s="31"/>
      <c r="CI14" s="39"/>
      <c r="CJ14" s="31">
        <v>0</v>
      </c>
      <c r="CK14" s="31"/>
      <c r="CL14" s="31"/>
      <c r="CM14" s="31">
        <v>0</v>
      </c>
      <c r="CN14" s="31"/>
      <c r="CO14" s="31"/>
      <c r="CP14" s="31">
        <v>0</v>
      </c>
      <c r="CQ14" s="31">
        <v>0</v>
      </c>
      <c r="CR14" s="31"/>
      <c r="CS14" s="31">
        <v>0</v>
      </c>
      <c r="CT14" s="31"/>
      <c r="CU14" s="31"/>
      <c r="CV14" s="31"/>
      <c r="CW14" s="31"/>
      <c r="CX14" s="32"/>
      <c r="CY14" s="31">
        <v>0</v>
      </c>
      <c r="CZ14" s="31"/>
      <c r="DA14" s="31"/>
      <c r="DB14" s="31">
        <v>0</v>
      </c>
      <c r="DC14" s="33">
        <f t="shared" si="14"/>
        <v>34341.1</v>
      </c>
      <c r="DD14" s="33">
        <f t="shared" si="14"/>
        <v>4599.8</v>
      </c>
      <c r="DE14" s="33">
        <f t="shared" si="15"/>
        <v>4969.606</v>
      </c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2"/>
      <c r="DW14" s="31">
        <v>0</v>
      </c>
      <c r="DX14" s="31"/>
      <c r="DY14" s="31"/>
      <c r="DZ14" s="31"/>
      <c r="EA14" s="31">
        <v>0</v>
      </c>
      <c r="EB14" s="44">
        <f t="shared" si="17"/>
        <v>0</v>
      </c>
      <c r="EC14" s="44">
        <f t="shared" si="17"/>
        <v>0</v>
      </c>
      <c r="ED14" s="44">
        <f t="shared" si="18"/>
        <v>0</v>
      </c>
    </row>
    <row r="15" spans="1:134" s="45" customFormat="1" ht="23.25" customHeight="1">
      <c r="A15" s="29">
        <v>6</v>
      </c>
      <c r="B15" s="30" t="s">
        <v>68</v>
      </c>
      <c r="C15" s="31">
        <v>0</v>
      </c>
      <c r="D15" s="32">
        <v>0</v>
      </c>
      <c r="E15" s="33">
        <f t="shared" si="0"/>
        <v>33185</v>
      </c>
      <c r="F15" s="33">
        <f t="shared" si="0"/>
        <v>5148.4</v>
      </c>
      <c r="G15" s="33">
        <f t="shared" si="0"/>
        <v>5317.9349999999995</v>
      </c>
      <c r="H15" s="33">
        <f t="shared" si="1"/>
        <v>103.29296480459949</v>
      </c>
      <c r="I15" s="33">
        <f t="shared" si="2"/>
        <v>-9277</v>
      </c>
      <c r="J15" s="33">
        <f t="shared" si="3"/>
        <v>4497.137000000001</v>
      </c>
      <c r="K15" s="34">
        <v>23908</v>
      </c>
      <c r="L15" s="34">
        <v>9815.072</v>
      </c>
      <c r="M15" s="35">
        <f t="shared" si="4"/>
        <v>6637.1</v>
      </c>
      <c r="N15" s="35">
        <f t="shared" si="4"/>
        <v>724</v>
      </c>
      <c r="O15" s="35">
        <f t="shared" si="4"/>
        <v>893.535</v>
      </c>
      <c r="P15" s="35">
        <f t="shared" si="5"/>
        <v>123.41643646408839</v>
      </c>
      <c r="Q15" s="36">
        <f t="shared" si="16"/>
        <v>3470.8</v>
      </c>
      <c r="R15" s="36">
        <f t="shared" si="16"/>
        <v>402</v>
      </c>
      <c r="S15" s="36">
        <f t="shared" si="16"/>
        <v>592.3309999999999</v>
      </c>
      <c r="T15" s="37">
        <f t="shared" si="6"/>
        <v>147.34601990049748</v>
      </c>
      <c r="U15" s="38">
        <v>570</v>
      </c>
      <c r="V15" s="39">
        <v>30</v>
      </c>
      <c r="W15" s="31">
        <v>22.574</v>
      </c>
      <c r="X15" s="31">
        <f t="shared" si="7"/>
        <v>75.24666666666667</v>
      </c>
      <c r="Y15" s="46">
        <v>1830</v>
      </c>
      <c r="Z15" s="39">
        <v>110</v>
      </c>
      <c r="AA15" s="31">
        <v>74.854</v>
      </c>
      <c r="AB15" s="31">
        <f t="shared" si="8"/>
        <v>68.0490909090909</v>
      </c>
      <c r="AC15" s="46">
        <v>2900.8</v>
      </c>
      <c r="AD15" s="39">
        <v>372</v>
      </c>
      <c r="AE15" s="31">
        <v>569.757</v>
      </c>
      <c r="AF15" s="31">
        <f t="shared" si="9"/>
        <v>153.16048387096774</v>
      </c>
      <c r="AG15" s="38">
        <v>198</v>
      </c>
      <c r="AH15" s="39">
        <v>42</v>
      </c>
      <c r="AI15" s="31">
        <v>42</v>
      </c>
      <c r="AJ15" s="31">
        <f t="shared" si="10"/>
        <v>100</v>
      </c>
      <c r="AK15" s="40">
        <v>0</v>
      </c>
      <c r="AL15" s="32"/>
      <c r="AM15" s="31">
        <v>0</v>
      </c>
      <c r="AN15" s="31" t="e">
        <f t="shared" si="11"/>
        <v>#DIV/0!</v>
      </c>
      <c r="AO15" s="40">
        <v>0</v>
      </c>
      <c r="AP15" s="32"/>
      <c r="AQ15" s="31"/>
      <c r="AR15" s="31"/>
      <c r="AS15" s="31"/>
      <c r="AT15" s="31"/>
      <c r="AU15" s="31">
        <v>26547.9</v>
      </c>
      <c r="AV15" s="39">
        <v>4424.4</v>
      </c>
      <c r="AW15" s="31">
        <v>4424.4</v>
      </c>
      <c r="AX15" s="31"/>
      <c r="AY15" s="41"/>
      <c r="AZ15" s="31"/>
      <c r="BA15" s="31"/>
      <c r="BB15" s="31"/>
      <c r="BC15" s="31"/>
      <c r="BD15" s="31"/>
      <c r="BE15" s="31"/>
      <c r="BF15" s="31"/>
      <c r="BG15" s="35">
        <f t="shared" si="12"/>
        <v>428.3</v>
      </c>
      <c r="BH15" s="35">
        <f t="shared" si="12"/>
        <v>70</v>
      </c>
      <c r="BI15" s="35">
        <f t="shared" si="12"/>
        <v>70</v>
      </c>
      <c r="BJ15" s="42">
        <f t="shared" si="13"/>
        <v>100</v>
      </c>
      <c r="BK15" s="31">
        <v>8.3</v>
      </c>
      <c r="BL15" s="39">
        <v>0</v>
      </c>
      <c r="BM15" s="31">
        <v>0</v>
      </c>
      <c r="BN15" s="31"/>
      <c r="BO15" s="32"/>
      <c r="BP15" s="31">
        <v>0</v>
      </c>
      <c r="BQ15" s="31"/>
      <c r="BR15" s="41"/>
      <c r="BS15" s="31"/>
      <c r="BT15" s="46">
        <v>420</v>
      </c>
      <c r="BU15" s="39">
        <v>70</v>
      </c>
      <c r="BV15" s="31">
        <v>70</v>
      </c>
      <c r="BW15" s="31"/>
      <c r="BX15" s="31"/>
      <c r="BY15" s="31"/>
      <c r="BZ15" s="31"/>
      <c r="CA15" s="32"/>
      <c r="CB15" s="31"/>
      <c r="CC15" s="46"/>
      <c r="CD15" s="39"/>
      <c r="CE15" s="31">
        <v>0</v>
      </c>
      <c r="CF15" s="31"/>
      <c r="CG15" s="31"/>
      <c r="CH15" s="31">
        <v>710</v>
      </c>
      <c r="CI15" s="39">
        <v>100</v>
      </c>
      <c r="CJ15" s="31">
        <v>114.35</v>
      </c>
      <c r="CK15" s="31"/>
      <c r="CL15" s="31"/>
      <c r="CM15" s="31">
        <v>114.35</v>
      </c>
      <c r="CN15" s="31"/>
      <c r="CO15" s="31"/>
      <c r="CP15" s="31">
        <v>0</v>
      </c>
      <c r="CQ15" s="31">
        <v>0</v>
      </c>
      <c r="CR15" s="31"/>
      <c r="CS15" s="31">
        <v>0</v>
      </c>
      <c r="CT15" s="31"/>
      <c r="CU15" s="31"/>
      <c r="CV15" s="31"/>
      <c r="CW15" s="31"/>
      <c r="CX15" s="32"/>
      <c r="CY15" s="31">
        <v>0</v>
      </c>
      <c r="CZ15" s="31"/>
      <c r="DA15" s="31"/>
      <c r="DB15" s="31">
        <v>0</v>
      </c>
      <c r="DC15" s="33">
        <f t="shared" si="14"/>
        <v>33185</v>
      </c>
      <c r="DD15" s="33">
        <f t="shared" si="14"/>
        <v>5148.4</v>
      </c>
      <c r="DE15" s="33">
        <f t="shared" si="15"/>
        <v>5317.9349999999995</v>
      </c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2"/>
      <c r="DW15" s="31">
        <v>0</v>
      </c>
      <c r="DX15" s="31"/>
      <c r="DY15" s="31"/>
      <c r="DZ15" s="31"/>
      <c r="EA15" s="31">
        <v>0</v>
      </c>
      <c r="EB15" s="44">
        <f t="shared" si="17"/>
        <v>0</v>
      </c>
      <c r="EC15" s="44">
        <f t="shared" si="17"/>
        <v>0</v>
      </c>
      <c r="ED15" s="44">
        <f t="shared" si="18"/>
        <v>0</v>
      </c>
    </row>
    <row r="16" spans="1:134" s="45" customFormat="1" ht="23.25" customHeight="1">
      <c r="A16" s="29">
        <v>7</v>
      </c>
      <c r="B16" s="30" t="s">
        <v>69</v>
      </c>
      <c r="C16" s="31">
        <v>0</v>
      </c>
      <c r="D16" s="32">
        <v>0</v>
      </c>
      <c r="E16" s="33">
        <f t="shared" si="0"/>
        <v>42414.7</v>
      </c>
      <c r="F16" s="33">
        <f t="shared" si="0"/>
        <v>6403.8</v>
      </c>
      <c r="G16" s="33">
        <f t="shared" si="0"/>
        <v>5547.153</v>
      </c>
      <c r="H16" s="33">
        <f t="shared" si="1"/>
        <v>86.6228333177176</v>
      </c>
      <c r="I16" s="33">
        <f t="shared" si="2"/>
        <v>-10551.999999999996</v>
      </c>
      <c r="J16" s="33">
        <f t="shared" si="3"/>
        <v>4780.785</v>
      </c>
      <c r="K16" s="34">
        <v>31862.7</v>
      </c>
      <c r="L16" s="34">
        <v>10327.938</v>
      </c>
      <c r="M16" s="35">
        <f t="shared" si="4"/>
        <v>10050</v>
      </c>
      <c r="N16" s="35">
        <f t="shared" si="4"/>
        <v>1010</v>
      </c>
      <c r="O16" s="35">
        <f t="shared" si="4"/>
        <v>153.353</v>
      </c>
      <c r="P16" s="35">
        <f t="shared" si="5"/>
        <v>15.183465346534655</v>
      </c>
      <c r="Q16" s="36">
        <f t="shared" si="16"/>
        <v>3500</v>
      </c>
      <c r="R16" s="36">
        <f t="shared" si="16"/>
        <v>305</v>
      </c>
      <c r="S16" s="36">
        <f t="shared" si="16"/>
        <v>42.653</v>
      </c>
      <c r="T16" s="37">
        <f t="shared" si="6"/>
        <v>13.984590163934428</v>
      </c>
      <c r="U16" s="38">
        <v>80</v>
      </c>
      <c r="V16" s="39">
        <v>5</v>
      </c>
      <c r="W16" s="31">
        <v>4.405</v>
      </c>
      <c r="X16" s="31">
        <f t="shared" si="7"/>
        <v>88.1</v>
      </c>
      <c r="Y16" s="46">
        <v>5400</v>
      </c>
      <c r="Z16" s="39">
        <v>600</v>
      </c>
      <c r="AA16" s="31">
        <v>29.8</v>
      </c>
      <c r="AB16" s="31">
        <f t="shared" si="8"/>
        <v>4.966666666666667</v>
      </c>
      <c r="AC16" s="46">
        <v>3420</v>
      </c>
      <c r="AD16" s="39">
        <v>300</v>
      </c>
      <c r="AE16" s="31">
        <v>38.248</v>
      </c>
      <c r="AF16" s="31">
        <f t="shared" si="9"/>
        <v>12.749333333333333</v>
      </c>
      <c r="AG16" s="38">
        <v>50</v>
      </c>
      <c r="AH16" s="39">
        <v>5</v>
      </c>
      <c r="AI16" s="31">
        <v>0</v>
      </c>
      <c r="AJ16" s="31">
        <f t="shared" si="10"/>
        <v>0</v>
      </c>
      <c r="AK16" s="40">
        <v>0</v>
      </c>
      <c r="AL16" s="32"/>
      <c r="AM16" s="31">
        <v>0</v>
      </c>
      <c r="AN16" s="31" t="e">
        <f t="shared" si="11"/>
        <v>#DIV/0!</v>
      </c>
      <c r="AO16" s="40">
        <v>0</v>
      </c>
      <c r="AP16" s="32"/>
      <c r="AQ16" s="31"/>
      <c r="AR16" s="31"/>
      <c r="AS16" s="31"/>
      <c r="AT16" s="31"/>
      <c r="AU16" s="31">
        <v>32364.7</v>
      </c>
      <c r="AV16" s="39">
        <v>5393.8</v>
      </c>
      <c r="AW16" s="31">
        <v>5393.8</v>
      </c>
      <c r="AX16" s="31"/>
      <c r="AY16" s="41"/>
      <c r="AZ16" s="31"/>
      <c r="BA16" s="31"/>
      <c r="BB16" s="31"/>
      <c r="BC16" s="31"/>
      <c r="BD16" s="31"/>
      <c r="BE16" s="31"/>
      <c r="BF16" s="31"/>
      <c r="BG16" s="35">
        <f t="shared" si="12"/>
        <v>1100</v>
      </c>
      <c r="BH16" s="35">
        <f t="shared" si="12"/>
        <v>100</v>
      </c>
      <c r="BI16" s="35">
        <f t="shared" si="12"/>
        <v>80.9</v>
      </c>
      <c r="BJ16" s="42">
        <f t="shared" si="13"/>
        <v>80.9</v>
      </c>
      <c r="BK16" s="31">
        <v>1100</v>
      </c>
      <c r="BL16" s="39">
        <v>100</v>
      </c>
      <c r="BM16" s="31">
        <v>80.9</v>
      </c>
      <c r="BN16" s="31"/>
      <c r="BO16" s="32"/>
      <c r="BP16" s="31">
        <v>0</v>
      </c>
      <c r="BQ16" s="31"/>
      <c r="BR16" s="41"/>
      <c r="BS16" s="31"/>
      <c r="BT16" s="46"/>
      <c r="BU16" s="39"/>
      <c r="BV16" s="31">
        <v>0</v>
      </c>
      <c r="BW16" s="31"/>
      <c r="BX16" s="31"/>
      <c r="BY16" s="31"/>
      <c r="BZ16" s="31"/>
      <c r="CA16" s="32"/>
      <c r="CB16" s="31"/>
      <c r="CC16" s="46"/>
      <c r="CD16" s="39"/>
      <c r="CE16" s="31">
        <v>0</v>
      </c>
      <c r="CF16" s="31"/>
      <c r="CG16" s="31"/>
      <c r="CH16" s="31"/>
      <c r="CI16" s="39"/>
      <c r="CJ16" s="31">
        <v>0</v>
      </c>
      <c r="CK16" s="31"/>
      <c r="CL16" s="31"/>
      <c r="CM16" s="31">
        <v>0</v>
      </c>
      <c r="CN16" s="31"/>
      <c r="CO16" s="31"/>
      <c r="CP16" s="31">
        <v>0</v>
      </c>
      <c r="CQ16" s="31">
        <v>0</v>
      </c>
      <c r="CR16" s="31"/>
      <c r="CS16" s="31">
        <v>0</v>
      </c>
      <c r="CT16" s="31"/>
      <c r="CU16" s="31"/>
      <c r="CV16" s="31"/>
      <c r="CW16" s="31"/>
      <c r="CX16" s="32"/>
      <c r="CY16" s="31">
        <v>0</v>
      </c>
      <c r="CZ16" s="31"/>
      <c r="DA16" s="31"/>
      <c r="DB16" s="31">
        <v>0</v>
      </c>
      <c r="DC16" s="33">
        <f t="shared" si="14"/>
        <v>42414.7</v>
      </c>
      <c r="DD16" s="33">
        <f t="shared" si="14"/>
        <v>6403.8</v>
      </c>
      <c r="DE16" s="33">
        <f t="shared" si="15"/>
        <v>5547.153</v>
      </c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>
        <v>1000</v>
      </c>
      <c r="DV16" s="32">
        <v>0</v>
      </c>
      <c r="DW16" s="31">
        <v>0</v>
      </c>
      <c r="DX16" s="31"/>
      <c r="DY16" s="31"/>
      <c r="DZ16" s="31"/>
      <c r="EA16" s="31">
        <v>0</v>
      </c>
      <c r="EB16" s="44">
        <f t="shared" si="17"/>
        <v>1000</v>
      </c>
      <c r="EC16" s="44">
        <f t="shared" si="17"/>
        <v>0</v>
      </c>
      <c r="ED16" s="44">
        <f t="shared" si="18"/>
        <v>0</v>
      </c>
    </row>
    <row r="17" spans="1:134" s="45" customFormat="1" ht="23.25" customHeight="1">
      <c r="A17" s="29">
        <v>8</v>
      </c>
      <c r="B17" s="30" t="s">
        <v>70</v>
      </c>
      <c r="C17" s="31">
        <v>0</v>
      </c>
      <c r="D17" s="32">
        <v>0</v>
      </c>
      <c r="E17" s="33">
        <f t="shared" si="0"/>
        <v>40159.6</v>
      </c>
      <c r="F17" s="33">
        <f t="shared" si="0"/>
        <v>5933.7</v>
      </c>
      <c r="G17" s="33">
        <f t="shared" si="0"/>
        <v>5555.298</v>
      </c>
      <c r="H17" s="33">
        <f t="shared" si="1"/>
        <v>93.62283229688052</v>
      </c>
      <c r="I17" s="33">
        <f t="shared" si="2"/>
        <v>-9724.3</v>
      </c>
      <c r="J17" s="33">
        <f t="shared" si="3"/>
        <v>4205.562000000001</v>
      </c>
      <c r="K17" s="34">
        <v>30435.3</v>
      </c>
      <c r="L17" s="34">
        <v>9760.86</v>
      </c>
      <c r="M17" s="35">
        <f t="shared" si="4"/>
        <v>9112.9</v>
      </c>
      <c r="N17" s="35">
        <f t="shared" si="4"/>
        <v>759.5</v>
      </c>
      <c r="O17" s="35">
        <f t="shared" si="4"/>
        <v>381.098</v>
      </c>
      <c r="P17" s="35">
        <f t="shared" si="5"/>
        <v>50.17748518762344</v>
      </c>
      <c r="Q17" s="36">
        <f t="shared" si="16"/>
        <v>3228.2</v>
      </c>
      <c r="R17" s="36">
        <f t="shared" si="16"/>
        <v>269.1</v>
      </c>
      <c r="S17" s="36">
        <f t="shared" si="16"/>
        <v>272.264</v>
      </c>
      <c r="T17" s="37">
        <f t="shared" si="6"/>
        <v>101.17577108881457</v>
      </c>
      <c r="U17" s="38">
        <v>346.6</v>
      </c>
      <c r="V17" s="39">
        <v>29</v>
      </c>
      <c r="W17" s="31">
        <v>0.204</v>
      </c>
      <c r="X17" s="31">
        <f t="shared" si="7"/>
        <v>0.7034482758620689</v>
      </c>
      <c r="Y17" s="46">
        <v>4367.7</v>
      </c>
      <c r="Z17" s="39">
        <v>364</v>
      </c>
      <c r="AA17" s="31">
        <v>41.134</v>
      </c>
      <c r="AB17" s="31">
        <f t="shared" si="8"/>
        <v>11.30054945054945</v>
      </c>
      <c r="AC17" s="46">
        <v>2881.6</v>
      </c>
      <c r="AD17" s="39">
        <v>240.1</v>
      </c>
      <c r="AE17" s="31">
        <v>272.06</v>
      </c>
      <c r="AF17" s="31">
        <f t="shared" si="9"/>
        <v>113.31112036651396</v>
      </c>
      <c r="AG17" s="38">
        <v>317</v>
      </c>
      <c r="AH17" s="39">
        <v>26.4</v>
      </c>
      <c r="AI17" s="31">
        <v>29.8</v>
      </c>
      <c r="AJ17" s="31">
        <f t="shared" si="10"/>
        <v>112.87878787878789</v>
      </c>
      <c r="AK17" s="40">
        <v>0</v>
      </c>
      <c r="AL17" s="32"/>
      <c r="AM17" s="31">
        <v>0</v>
      </c>
      <c r="AN17" s="31" t="e">
        <f t="shared" si="11"/>
        <v>#DIV/0!</v>
      </c>
      <c r="AO17" s="40">
        <v>0</v>
      </c>
      <c r="AP17" s="32"/>
      <c r="AQ17" s="31"/>
      <c r="AR17" s="31"/>
      <c r="AS17" s="31"/>
      <c r="AT17" s="31"/>
      <c r="AU17" s="31">
        <v>31046.7</v>
      </c>
      <c r="AV17" s="39">
        <v>5174.2</v>
      </c>
      <c r="AW17" s="31">
        <v>5174.2</v>
      </c>
      <c r="AX17" s="31"/>
      <c r="AY17" s="41"/>
      <c r="AZ17" s="31"/>
      <c r="BA17" s="31"/>
      <c r="BB17" s="31"/>
      <c r="BC17" s="31"/>
      <c r="BD17" s="31"/>
      <c r="BE17" s="31"/>
      <c r="BF17" s="31"/>
      <c r="BG17" s="35">
        <f t="shared" si="12"/>
        <v>1200</v>
      </c>
      <c r="BH17" s="35">
        <f t="shared" si="12"/>
        <v>100</v>
      </c>
      <c r="BI17" s="35">
        <f t="shared" si="12"/>
        <v>37.9</v>
      </c>
      <c r="BJ17" s="42">
        <f t="shared" si="13"/>
        <v>37.9</v>
      </c>
      <c r="BK17" s="31">
        <v>1200</v>
      </c>
      <c r="BL17" s="39">
        <v>100</v>
      </c>
      <c r="BM17" s="31">
        <v>37.9</v>
      </c>
      <c r="BN17" s="31"/>
      <c r="BO17" s="32"/>
      <c r="BP17" s="31">
        <v>0</v>
      </c>
      <c r="BQ17" s="31"/>
      <c r="BR17" s="41"/>
      <c r="BS17" s="31"/>
      <c r="BT17" s="46"/>
      <c r="BU17" s="39"/>
      <c r="BV17" s="31">
        <v>0</v>
      </c>
      <c r="BW17" s="31"/>
      <c r="BX17" s="31"/>
      <c r="BY17" s="31"/>
      <c r="BZ17" s="31"/>
      <c r="CA17" s="32"/>
      <c r="CB17" s="31"/>
      <c r="CC17" s="46"/>
      <c r="CD17" s="39"/>
      <c r="CE17" s="31">
        <v>0</v>
      </c>
      <c r="CF17" s="31"/>
      <c r="CG17" s="31"/>
      <c r="CH17" s="31"/>
      <c r="CI17" s="39"/>
      <c r="CJ17" s="31">
        <v>0</v>
      </c>
      <c r="CK17" s="31"/>
      <c r="CL17" s="31"/>
      <c r="CM17" s="31">
        <v>0</v>
      </c>
      <c r="CN17" s="31"/>
      <c r="CO17" s="31"/>
      <c r="CP17" s="31">
        <v>0</v>
      </c>
      <c r="CQ17" s="31">
        <v>0</v>
      </c>
      <c r="CR17" s="31"/>
      <c r="CS17" s="31">
        <v>0</v>
      </c>
      <c r="CT17" s="31"/>
      <c r="CU17" s="31"/>
      <c r="CV17" s="31"/>
      <c r="CW17" s="31"/>
      <c r="CX17" s="32"/>
      <c r="CY17" s="31">
        <v>0</v>
      </c>
      <c r="CZ17" s="31"/>
      <c r="DA17" s="31"/>
      <c r="DB17" s="31">
        <v>0</v>
      </c>
      <c r="DC17" s="33">
        <f t="shared" si="14"/>
        <v>40159.6</v>
      </c>
      <c r="DD17" s="33">
        <f t="shared" si="14"/>
        <v>5933.7</v>
      </c>
      <c r="DE17" s="33">
        <f t="shared" si="15"/>
        <v>5555.298</v>
      </c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41"/>
      <c r="DW17" s="31">
        <v>0</v>
      </c>
      <c r="DX17" s="31"/>
      <c r="DY17" s="31"/>
      <c r="DZ17" s="31"/>
      <c r="EA17" s="31">
        <v>0</v>
      </c>
      <c r="EB17" s="44">
        <f t="shared" si="17"/>
        <v>0</v>
      </c>
      <c r="EC17" s="44">
        <f t="shared" si="17"/>
        <v>0</v>
      </c>
      <c r="ED17" s="44">
        <f t="shared" si="18"/>
        <v>0</v>
      </c>
    </row>
    <row r="18" spans="1:134" s="45" customFormat="1" ht="23.25" customHeight="1">
      <c r="A18" s="29">
        <v>9</v>
      </c>
      <c r="B18" s="30" t="s">
        <v>71</v>
      </c>
      <c r="C18" s="31">
        <v>0</v>
      </c>
      <c r="D18" s="32">
        <v>0</v>
      </c>
      <c r="E18" s="33">
        <f t="shared" si="0"/>
        <v>62041</v>
      </c>
      <c r="F18" s="33">
        <f t="shared" si="0"/>
        <v>10332.4</v>
      </c>
      <c r="G18" s="33">
        <f t="shared" si="0"/>
        <v>9039.016</v>
      </c>
      <c r="H18" s="33">
        <f t="shared" si="1"/>
        <v>87.4822500096783</v>
      </c>
      <c r="I18" s="33">
        <f t="shared" si="2"/>
        <v>-16629</v>
      </c>
      <c r="J18" s="33">
        <f t="shared" si="3"/>
        <v>5186.366</v>
      </c>
      <c r="K18" s="31">
        <v>45412</v>
      </c>
      <c r="L18" s="31">
        <v>14225.382</v>
      </c>
      <c r="M18" s="35">
        <f t="shared" si="4"/>
        <v>18462.9</v>
      </c>
      <c r="N18" s="35">
        <f t="shared" si="4"/>
        <v>3070</v>
      </c>
      <c r="O18" s="35">
        <f t="shared" si="4"/>
        <v>1776.616</v>
      </c>
      <c r="P18" s="35">
        <f t="shared" si="5"/>
        <v>57.87022801302932</v>
      </c>
      <c r="Q18" s="36">
        <f t="shared" si="16"/>
        <v>4831.2</v>
      </c>
      <c r="R18" s="36">
        <f t="shared" si="16"/>
        <v>802</v>
      </c>
      <c r="S18" s="36">
        <f t="shared" si="16"/>
        <v>567.2560000000001</v>
      </c>
      <c r="T18" s="37">
        <f t="shared" si="6"/>
        <v>70.73017456359104</v>
      </c>
      <c r="U18" s="38">
        <v>238.4</v>
      </c>
      <c r="V18" s="39">
        <v>38</v>
      </c>
      <c r="W18" s="31">
        <v>32.806</v>
      </c>
      <c r="X18" s="31">
        <f t="shared" si="7"/>
        <v>86.33157894736841</v>
      </c>
      <c r="Y18" s="46">
        <v>11600</v>
      </c>
      <c r="Z18" s="39">
        <v>1932</v>
      </c>
      <c r="AA18" s="31">
        <v>201.86</v>
      </c>
      <c r="AB18" s="31">
        <f t="shared" si="8"/>
        <v>10.44824016563147</v>
      </c>
      <c r="AC18" s="46">
        <v>4592.8</v>
      </c>
      <c r="AD18" s="39">
        <v>764</v>
      </c>
      <c r="AE18" s="31">
        <v>534.45</v>
      </c>
      <c r="AF18" s="31">
        <f t="shared" si="9"/>
        <v>69.9541884816754</v>
      </c>
      <c r="AG18" s="38">
        <v>180</v>
      </c>
      <c r="AH18" s="39">
        <v>30</v>
      </c>
      <c r="AI18" s="31">
        <v>7.5</v>
      </c>
      <c r="AJ18" s="31">
        <f t="shared" si="10"/>
        <v>25</v>
      </c>
      <c r="AK18" s="40">
        <v>0</v>
      </c>
      <c r="AL18" s="32"/>
      <c r="AM18" s="31">
        <v>0</v>
      </c>
      <c r="AN18" s="31" t="e">
        <f t="shared" si="11"/>
        <v>#DIV/0!</v>
      </c>
      <c r="AO18" s="40">
        <v>0</v>
      </c>
      <c r="AP18" s="32"/>
      <c r="AQ18" s="31"/>
      <c r="AR18" s="31"/>
      <c r="AS18" s="31"/>
      <c r="AT18" s="31"/>
      <c r="AU18" s="31">
        <v>43578.1</v>
      </c>
      <c r="AV18" s="39">
        <v>7262.4</v>
      </c>
      <c r="AW18" s="31">
        <v>7262.4</v>
      </c>
      <c r="AX18" s="31"/>
      <c r="AY18" s="41"/>
      <c r="AZ18" s="31"/>
      <c r="BA18" s="31"/>
      <c r="BB18" s="31"/>
      <c r="BC18" s="31"/>
      <c r="BD18" s="31"/>
      <c r="BE18" s="31"/>
      <c r="BF18" s="31"/>
      <c r="BG18" s="35">
        <f t="shared" si="12"/>
        <v>1821.7</v>
      </c>
      <c r="BH18" s="35">
        <f t="shared" si="12"/>
        <v>302</v>
      </c>
      <c r="BI18" s="35">
        <f t="shared" si="12"/>
        <v>1000</v>
      </c>
      <c r="BJ18" s="42">
        <f t="shared" si="13"/>
        <v>331.12582781456956</v>
      </c>
      <c r="BK18" s="31">
        <v>381.7</v>
      </c>
      <c r="BL18" s="39">
        <v>62</v>
      </c>
      <c r="BM18" s="31">
        <v>0</v>
      </c>
      <c r="BN18" s="31"/>
      <c r="BO18" s="32"/>
      <c r="BP18" s="31">
        <v>0</v>
      </c>
      <c r="BQ18" s="31"/>
      <c r="BR18" s="41"/>
      <c r="BS18" s="31"/>
      <c r="BT18" s="46">
        <v>1440</v>
      </c>
      <c r="BU18" s="39">
        <v>240</v>
      </c>
      <c r="BV18" s="31">
        <v>1000</v>
      </c>
      <c r="BW18" s="31"/>
      <c r="BX18" s="31"/>
      <c r="BY18" s="31"/>
      <c r="BZ18" s="31"/>
      <c r="CA18" s="32"/>
      <c r="CB18" s="31"/>
      <c r="CC18" s="46"/>
      <c r="CD18" s="39"/>
      <c r="CE18" s="31">
        <v>0</v>
      </c>
      <c r="CF18" s="31"/>
      <c r="CG18" s="31"/>
      <c r="CH18" s="31">
        <v>30</v>
      </c>
      <c r="CI18" s="39">
        <v>4</v>
      </c>
      <c r="CJ18" s="31">
        <v>0</v>
      </c>
      <c r="CK18" s="31"/>
      <c r="CL18" s="31"/>
      <c r="CM18" s="31">
        <v>0</v>
      </c>
      <c r="CN18" s="31"/>
      <c r="CO18" s="31"/>
      <c r="CP18" s="31">
        <v>0</v>
      </c>
      <c r="CQ18" s="31">
        <v>0</v>
      </c>
      <c r="CR18" s="31"/>
      <c r="CS18" s="31">
        <v>0</v>
      </c>
      <c r="CT18" s="31"/>
      <c r="CU18" s="31"/>
      <c r="CV18" s="31"/>
      <c r="CW18" s="31"/>
      <c r="CX18" s="32"/>
      <c r="CY18" s="31">
        <v>0</v>
      </c>
      <c r="CZ18" s="31"/>
      <c r="DA18" s="31"/>
      <c r="DB18" s="31">
        <v>0</v>
      </c>
      <c r="DC18" s="33">
        <f t="shared" si="14"/>
        <v>62041</v>
      </c>
      <c r="DD18" s="33">
        <f t="shared" si="14"/>
        <v>10332.4</v>
      </c>
      <c r="DE18" s="33">
        <f t="shared" si="15"/>
        <v>9039.016</v>
      </c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2"/>
      <c r="DW18" s="31">
        <v>0</v>
      </c>
      <c r="DX18" s="31"/>
      <c r="DY18" s="31"/>
      <c r="DZ18" s="31"/>
      <c r="EA18" s="31">
        <v>0</v>
      </c>
      <c r="EB18" s="44">
        <f t="shared" si="17"/>
        <v>0</v>
      </c>
      <c r="EC18" s="44">
        <f t="shared" si="17"/>
        <v>0</v>
      </c>
      <c r="ED18" s="44">
        <f t="shared" si="18"/>
        <v>0</v>
      </c>
    </row>
    <row r="19" spans="1:134" s="45" customFormat="1" ht="23.25" customHeight="1">
      <c r="A19" s="29">
        <v>10</v>
      </c>
      <c r="B19" s="30" t="s">
        <v>72</v>
      </c>
      <c r="C19" s="31">
        <v>0</v>
      </c>
      <c r="D19" s="32">
        <v>0</v>
      </c>
      <c r="E19" s="33">
        <f t="shared" si="0"/>
        <v>58291.2</v>
      </c>
      <c r="F19" s="33">
        <f t="shared" si="0"/>
        <v>8303.6</v>
      </c>
      <c r="G19" s="33">
        <f t="shared" si="0"/>
        <v>6823.146000000001</v>
      </c>
      <c r="H19" s="33">
        <f t="shared" si="1"/>
        <v>82.17093790645022</v>
      </c>
      <c r="I19" s="33">
        <f t="shared" si="2"/>
        <v>-7299.899999999994</v>
      </c>
      <c r="J19" s="33">
        <f t="shared" si="3"/>
        <v>7916.536</v>
      </c>
      <c r="K19" s="31">
        <v>50991.3</v>
      </c>
      <c r="L19" s="31">
        <v>14739.682</v>
      </c>
      <c r="M19" s="35">
        <f t="shared" si="4"/>
        <v>19752</v>
      </c>
      <c r="N19" s="35">
        <f t="shared" si="4"/>
        <v>1880.8</v>
      </c>
      <c r="O19" s="35">
        <f t="shared" si="4"/>
        <v>400.346</v>
      </c>
      <c r="P19" s="35">
        <f t="shared" si="5"/>
        <v>21.285942152275627</v>
      </c>
      <c r="Q19" s="36">
        <f t="shared" si="16"/>
        <v>5900</v>
      </c>
      <c r="R19" s="36">
        <f t="shared" si="16"/>
        <v>525</v>
      </c>
      <c r="S19" s="36">
        <f t="shared" si="16"/>
        <v>250.346</v>
      </c>
      <c r="T19" s="37">
        <f t="shared" si="6"/>
        <v>47.68495238095238</v>
      </c>
      <c r="U19" s="38">
        <v>300</v>
      </c>
      <c r="V19" s="39">
        <v>25</v>
      </c>
      <c r="W19" s="31">
        <v>0.346</v>
      </c>
      <c r="X19" s="31">
        <f t="shared" si="7"/>
        <v>1.3839999999999997</v>
      </c>
      <c r="Y19" s="46">
        <v>12000</v>
      </c>
      <c r="Z19" s="39">
        <v>1200</v>
      </c>
      <c r="AA19" s="31">
        <v>150</v>
      </c>
      <c r="AB19" s="31">
        <f t="shared" si="8"/>
        <v>12.5</v>
      </c>
      <c r="AC19" s="46">
        <v>5600</v>
      </c>
      <c r="AD19" s="39">
        <v>500</v>
      </c>
      <c r="AE19" s="31">
        <v>250</v>
      </c>
      <c r="AF19" s="31">
        <f t="shared" si="9"/>
        <v>50</v>
      </c>
      <c r="AG19" s="38">
        <v>422</v>
      </c>
      <c r="AH19" s="39">
        <v>35</v>
      </c>
      <c r="AI19" s="31">
        <v>0</v>
      </c>
      <c r="AJ19" s="31">
        <f t="shared" si="10"/>
        <v>0</v>
      </c>
      <c r="AK19" s="40">
        <v>0</v>
      </c>
      <c r="AL19" s="32"/>
      <c r="AM19" s="31">
        <v>0</v>
      </c>
      <c r="AN19" s="31" t="e">
        <f t="shared" si="11"/>
        <v>#DIV/0!</v>
      </c>
      <c r="AO19" s="40">
        <v>0</v>
      </c>
      <c r="AP19" s="32"/>
      <c r="AQ19" s="31"/>
      <c r="AR19" s="31"/>
      <c r="AS19" s="31"/>
      <c r="AT19" s="31"/>
      <c r="AU19" s="31">
        <v>38539.2</v>
      </c>
      <c r="AV19" s="39">
        <v>6422.8</v>
      </c>
      <c r="AW19" s="31">
        <v>6422.8</v>
      </c>
      <c r="AX19" s="31"/>
      <c r="AY19" s="41"/>
      <c r="AZ19" s="31"/>
      <c r="BA19" s="31"/>
      <c r="BB19" s="31"/>
      <c r="BC19" s="31"/>
      <c r="BD19" s="31"/>
      <c r="BE19" s="31"/>
      <c r="BF19" s="31"/>
      <c r="BG19" s="35">
        <f t="shared" si="12"/>
        <v>130</v>
      </c>
      <c r="BH19" s="35">
        <f t="shared" si="12"/>
        <v>10.8</v>
      </c>
      <c r="BI19" s="35">
        <f t="shared" si="12"/>
        <v>0</v>
      </c>
      <c r="BJ19" s="42">
        <f t="shared" si="13"/>
        <v>0</v>
      </c>
      <c r="BK19" s="31">
        <v>130</v>
      </c>
      <c r="BL19" s="39">
        <v>10.8</v>
      </c>
      <c r="BM19" s="31">
        <v>0</v>
      </c>
      <c r="BN19" s="31"/>
      <c r="BO19" s="32"/>
      <c r="BP19" s="31">
        <v>0</v>
      </c>
      <c r="BQ19" s="31"/>
      <c r="BR19" s="41"/>
      <c r="BS19" s="31"/>
      <c r="BT19" s="46"/>
      <c r="BU19" s="39"/>
      <c r="BV19" s="31">
        <v>0</v>
      </c>
      <c r="BW19" s="31"/>
      <c r="BX19" s="31"/>
      <c r="BY19" s="31"/>
      <c r="BZ19" s="31"/>
      <c r="CA19" s="32"/>
      <c r="CB19" s="31"/>
      <c r="CC19" s="46"/>
      <c r="CD19" s="39"/>
      <c r="CE19" s="31">
        <v>0</v>
      </c>
      <c r="CF19" s="31"/>
      <c r="CG19" s="31"/>
      <c r="CH19" s="31">
        <v>1300</v>
      </c>
      <c r="CI19" s="39">
        <v>110</v>
      </c>
      <c r="CJ19" s="31">
        <v>0</v>
      </c>
      <c r="CK19" s="31">
        <v>1300</v>
      </c>
      <c r="CL19" s="31">
        <v>110</v>
      </c>
      <c r="CM19" s="31">
        <v>0</v>
      </c>
      <c r="CN19" s="31"/>
      <c r="CO19" s="31"/>
      <c r="CP19" s="31">
        <v>0</v>
      </c>
      <c r="CQ19" s="31">
        <v>0</v>
      </c>
      <c r="CR19" s="31"/>
      <c r="CS19" s="31">
        <v>0</v>
      </c>
      <c r="CT19" s="31"/>
      <c r="CU19" s="31"/>
      <c r="CV19" s="31"/>
      <c r="CW19" s="31"/>
      <c r="CX19" s="32"/>
      <c r="CY19" s="31">
        <v>0</v>
      </c>
      <c r="CZ19" s="31"/>
      <c r="DA19" s="31"/>
      <c r="DB19" s="31">
        <v>0</v>
      </c>
      <c r="DC19" s="33">
        <f t="shared" si="14"/>
        <v>58291.2</v>
      </c>
      <c r="DD19" s="33">
        <f t="shared" si="14"/>
        <v>8303.6</v>
      </c>
      <c r="DE19" s="33">
        <f t="shared" si="15"/>
        <v>6823.146000000001</v>
      </c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2"/>
      <c r="DW19" s="31">
        <v>0</v>
      </c>
      <c r="DX19" s="31"/>
      <c r="DY19" s="31"/>
      <c r="DZ19" s="31"/>
      <c r="EA19" s="31">
        <v>0</v>
      </c>
      <c r="EB19" s="44">
        <f t="shared" si="17"/>
        <v>0</v>
      </c>
      <c r="EC19" s="44">
        <f t="shared" si="17"/>
        <v>0</v>
      </c>
      <c r="ED19" s="44">
        <f t="shared" si="18"/>
        <v>0</v>
      </c>
    </row>
    <row r="20" spans="1:134" s="45" customFormat="1" ht="23.25" customHeight="1">
      <c r="A20" s="29">
        <v>11</v>
      </c>
      <c r="B20" s="30" t="s">
        <v>73</v>
      </c>
      <c r="C20" s="31">
        <v>0</v>
      </c>
      <c r="D20" s="32">
        <v>0</v>
      </c>
      <c r="E20" s="33">
        <f t="shared" si="0"/>
        <v>34282</v>
      </c>
      <c r="F20" s="33">
        <f t="shared" si="0"/>
        <v>4908.3</v>
      </c>
      <c r="G20" s="33">
        <f t="shared" si="0"/>
        <v>4962.629000000001</v>
      </c>
      <c r="H20" s="33">
        <f t="shared" si="1"/>
        <v>101.10688018254794</v>
      </c>
      <c r="I20" s="33">
        <f t="shared" si="2"/>
        <v>-7730</v>
      </c>
      <c r="J20" s="33">
        <f t="shared" si="3"/>
        <v>3179.9669999999987</v>
      </c>
      <c r="K20" s="31">
        <v>26552</v>
      </c>
      <c r="L20" s="31">
        <v>8142.596</v>
      </c>
      <c r="M20" s="35">
        <f t="shared" si="4"/>
        <v>8560</v>
      </c>
      <c r="N20" s="35">
        <f t="shared" si="4"/>
        <v>621.7</v>
      </c>
      <c r="O20" s="35">
        <f t="shared" si="4"/>
        <v>676.029</v>
      </c>
      <c r="P20" s="35">
        <f t="shared" si="5"/>
        <v>108.73878076242559</v>
      </c>
      <c r="Q20" s="36">
        <f t="shared" si="16"/>
        <v>1380</v>
      </c>
      <c r="R20" s="36">
        <f t="shared" si="16"/>
        <v>115</v>
      </c>
      <c r="S20" s="36">
        <f t="shared" si="16"/>
        <v>237.107</v>
      </c>
      <c r="T20" s="37">
        <f t="shared" si="6"/>
        <v>206.18</v>
      </c>
      <c r="U20" s="38">
        <v>180</v>
      </c>
      <c r="V20" s="39">
        <v>15</v>
      </c>
      <c r="W20" s="31">
        <v>23.407</v>
      </c>
      <c r="X20" s="31">
        <f t="shared" si="7"/>
        <v>156.04666666666665</v>
      </c>
      <c r="Y20" s="46">
        <v>5900</v>
      </c>
      <c r="Z20" s="39">
        <v>400</v>
      </c>
      <c r="AA20" s="31">
        <v>408.922</v>
      </c>
      <c r="AB20" s="31">
        <f t="shared" si="8"/>
        <v>102.2305</v>
      </c>
      <c r="AC20" s="46">
        <v>1200</v>
      </c>
      <c r="AD20" s="39">
        <v>100</v>
      </c>
      <c r="AE20" s="31">
        <v>213.7</v>
      </c>
      <c r="AF20" s="31">
        <f t="shared" si="9"/>
        <v>213.7</v>
      </c>
      <c r="AG20" s="38">
        <v>180</v>
      </c>
      <c r="AH20" s="39">
        <v>15</v>
      </c>
      <c r="AI20" s="31">
        <v>0</v>
      </c>
      <c r="AJ20" s="31">
        <f t="shared" si="10"/>
        <v>0</v>
      </c>
      <c r="AK20" s="40">
        <v>0</v>
      </c>
      <c r="AL20" s="32"/>
      <c r="AM20" s="31">
        <v>0</v>
      </c>
      <c r="AN20" s="31" t="e">
        <f t="shared" si="11"/>
        <v>#DIV/0!</v>
      </c>
      <c r="AO20" s="40">
        <v>0</v>
      </c>
      <c r="AP20" s="32"/>
      <c r="AQ20" s="31"/>
      <c r="AR20" s="31"/>
      <c r="AS20" s="31"/>
      <c r="AT20" s="31"/>
      <c r="AU20" s="31">
        <v>25722</v>
      </c>
      <c r="AV20" s="39">
        <v>4286.6</v>
      </c>
      <c r="AW20" s="31">
        <v>4286.6</v>
      </c>
      <c r="AX20" s="31"/>
      <c r="AY20" s="41"/>
      <c r="AZ20" s="31"/>
      <c r="BA20" s="31"/>
      <c r="BB20" s="31"/>
      <c r="BC20" s="31"/>
      <c r="BD20" s="31"/>
      <c r="BE20" s="31"/>
      <c r="BF20" s="31"/>
      <c r="BG20" s="35">
        <f t="shared" si="12"/>
        <v>1100</v>
      </c>
      <c r="BH20" s="35">
        <f t="shared" si="12"/>
        <v>91.7</v>
      </c>
      <c r="BI20" s="35">
        <f t="shared" si="12"/>
        <v>0</v>
      </c>
      <c r="BJ20" s="42">
        <f t="shared" si="13"/>
        <v>0</v>
      </c>
      <c r="BK20" s="31">
        <v>200</v>
      </c>
      <c r="BL20" s="39">
        <v>16.7</v>
      </c>
      <c r="BM20" s="31">
        <v>0</v>
      </c>
      <c r="BN20" s="31">
        <v>900</v>
      </c>
      <c r="BO20" s="32">
        <v>75</v>
      </c>
      <c r="BP20" s="31">
        <v>0</v>
      </c>
      <c r="BQ20" s="31"/>
      <c r="BR20" s="41"/>
      <c r="BS20" s="31"/>
      <c r="BT20" s="46"/>
      <c r="BU20" s="39"/>
      <c r="BV20" s="31">
        <v>0</v>
      </c>
      <c r="BW20" s="31"/>
      <c r="BX20" s="31"/>
      <c r="BY20" s="31"/>
      <c r="BZ20" s="31"/>
      <c r="CA20" s="32"/>
      <c r="CB20" s="31"/>
      <c r="CC20" s="46"/>
      <c r="CD20" s="39"/>
      <c r="CE20" s="31">
        <v>0</v>
      </c>
      <c r="CF20" s="31"/>
      <c r="CG20" s="31"/>
      <c r="CH20" s="31"/>
      <c r="CI20" s="39"/>
      <c r="CJ20" s="31">
        <v>0</v>
      </c>
      <c r="CK20" s="31"/>
      <c r="CL20" s="31"/>
      <c r="CM20" s="31">
        <v>0</v>
      </c>
      <c r="CN20" s="31"/>
      <c r="CO20" s="31"/>
      <c r="CP20" s="31">
        <v>0</v>
      </c>
      <c r="CQ20" s="31">
        <v>0</v>
      </c>
      <c r="CR20" s="31"/>
      <c r="CS20" s="31">
        <v>0</v>
      </c>
      <c r="CT20" s="31"/>
      <c r="CU20" s="31"/>
      <c r="CV20" s="31"/>
      <c r="CW20" s="31"/>
      <c r="CX20" s="32"/>
      <c r="CY20" s="31">
        <v>30</v>
      </c>
      <c r="CZ20" s="31"/>
      <c r="DA20" s="31"/>
      <c r="DB20" s="31">
        <v>0</v>
      </c>
      <c r="DC20" s="33">
        <f t="shared" si="14"/>
        <v>34282</v>
      </c>
      <c r="DD20" s="33">
        <f t="shared" si="14"/>
        <v>4908.3</v>
      </c>
      <c r="DE20" s="33">
        <f t="shared" si="15"/>
        <v>4962.629000000001</v>
      </c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2"/>
      <c r="DW20" s="31">
        <v>0</v>
      </c>
      <c r="DX20" s="31"/>
      <c r="DY20" s="31"/>
      <c r="DZ20" s="31"/>
      <c r="EA20" s="31">
        <v>0</v>
      </c>
      <c r="EB20" s="44">
        <f t="shared" si="17"/>
        <v>0</v>
      </c>
      <c r="EC20" s="44">
        <f t="shared" si="17"/>
        <v>0</v>
      </c>
      <c r="ED20" s="44">
        <f t="shared" si="18"/>
        <v>0</v>
      </c>
    </row>
    <row r="21" spans="1:134" s="45" customFormat="1" ht="23.25" customHeight="1">
      <c r="A21" s="29">
        <v>12</v>
      </c>
      <c r="B21" s="30" t="s">
        <v>74</v>
      </c>
      <c r="C21" s="31">
        <v>0</v>
      </c>
      <c r="D21" s="32">
        <v>0</v>
      </c>
      <c r="E21" s="33">
        <f t="shared" si="0"/>
        <v>86504.6</v>
      </c>
      <c r="F21" s="33">
        <f t="shared" si="0"/>
        <v>12009.599999999999</v>
      </c>
      <c r="G21" s="33">
        <f t="shared" si="0"/>
        <v>13013.553999999998</v>
      </c>
      <c r="H21" s="33">
        <f t="shared" si="1"/>
        <v>108.3595956568079</v>
      </c>
      <c r="I21" s="33">
        <f t="shared" si="2"/>
        <v>-23529.300000000003</v>
      </c>
      <c r="J21" s="33">
        <f t="shared" si="3"/>
        <v>10318.985000000002</v>
      </c>
      <c r="K21" s="31">
        <v>62975.3</v>
      </c>
      <c r="L21" s="31">
        <v>23332.539</v>
      </c>
      <c r="M21" s="35">
        <f t="shared" si="4"/>
        <v>34407.8</v>
      </c>
      <c r="N21" s="35">
        <f t="shared" si="4"/>
        <v>3327.6000000000004</v>
      </c>
      <c r="O21" s="35">
        <f t="shared" si="4"/>
        <v>4331.554</v>
      </c>
      <c r="P21" s="35">
        <f t="shared" si="5"/>
        <v>130.17051328284649</v>
      </c>
      <c r="Q21" s="36">
        <f t="shared" si="16"/>
        <v>10000</v>
      </c>
      <c r="R21" s="36">
        <f t="shared" si="16"/>
        <v>900</v>
      </c>
      <c r="S21" s="36">
        <f t="shared" si="16"/>
        <v>1212.987</v>
      </c>
      <c r="T21" s="37">
        <f t="shared" si="6"/>
        <v>134.77633333333335</v>
      </c>
      <c r="U21" s="38">
        <v>2000</v>
      </c>
      <c r="V21" s="39">
        <v>200</v>
      </c>
      <c r="W21" s="31">
        <v>213.587</v>
      </c>
      <c r="X21" s="31">
        <f t="shared" si="7"/>
        <v>106.79349999999998</v>
      </c>
      <c r="Y21" s="46">
        <v>17500</v>
      </c>
      <c r="Z21" s="39">
        <v>1500</v>
      </c>
      <c r="AA21" s="31">
        <v>2686.308</v>
      </c>
      <c r="AB21" s="31">
        <f t="shared" si="8"/>
        <v>179.0872</v>
      </c>
      <c r="AC21" s="46">
        <v>8000</v>
      </c>
      <c r="AD21" s="39">
        <v>700</v>
      </c>
      <c r="AE21" s="31">
        <v>999.4</v>
      </c>
      <c r="AF21" s="31">
        <f t="shared" si="9"/>
        <v>142.77142857142857</v>
      </c>
      <c r="AG21" s="38">
        <v>755</v>
      </c>
      <c r="AH21" s="39">
        <v>125.8</v>
      </c>
      <c r="AI21" s="31">
        <v>84.7</v>
      </c>
      <c r="AJ21" s="31">
        <f t="shared" si="10"/>
        <v>67.32909379968204</v>
      </c>
      <c r="AK21" s="40">
        <v>0</v>
      </c>
      <c r="AL21" s="32"/>
      <c r="AM21" s="31">
        <v>0</v>
      </c>
      <c r="AN21" s="31" t="e">
        <f t="shared" si="11"/>
        <v>#DIV/0!</v>
      </c>
      <c r="AO21" s="40">
        <v>0</v>
      </c>
      <c r="AP21" s="32"/>
      <c r="AQ21" s="31"/>
      <c r="AR21" s="31"/>
      <c r="AS21" s="31"/>
      <c r="AT21" s="31"/>
      <c r="AU21" s="31">
        <v>52096.8</v>
      </c>
      <c r="AV21" s="39">
        <v>8682</v>
      </c>
      <c r="AW21" s="31">
        <v>8682</v>
      </c>
      <c r="AX21" s="31"/>
      <c r="AY21" s="41"/>
      <c r="AZ21" s="31"/>
      <c r="BA21" s="31"/>
      <c r="BB21" s="31"/>
      <c r="BC21" s="31"/>
      <c r="BD21" s="31"/>
      <c r="BE21" s="31"/>
      <c r="BF21" s="31"/>
      <c r="BG21" s="35">
        <f t="shared" si="12"/>
        <v>2782.8</v>
      </c>
      <c r="BH21" s="35">
        <f t="shared" si="12"/>
        <v>463.8</v>
      </c>
      <c r="BI21" s="35">
        <f t="shared" si="12"/>
        <v>50</v>
      </c>
      <c r="BJ21" s="42">
        <f t="shared" si="13"/>
        <v>10.780508840017248</v>
      </c>
      <c r="BK21" s="31">
        <v>2782.8</v>
      </c>
      <c r="BL21" s="39">
        <v>463.8</v>
      </c>
      <c r="BM21" s="31">
        <v>50</v>
      </c>
      <c r="BN21" s="31"/>
      <c r="BO21" s="32"/>
      <c r="BP21" s="31">
        <v>0</v>
      </c>
      <c r="BQ21" s="31"/>
      <c r="BR21" s="41"/>
      <c r="BS21" s="31"/>
      <c r="BT21" s="46"/>
      <c r="BU21" s="39"/>
      <c r="BV21" s="31">
        <v>0</v>
      </c>
      <c r="BW21" s="31"/>
      <c r="BX21" s="31"/>
      <c r="BY21" s="31"/>
      <c r="BZ21" s="31"/>
      <c r="CA21" s="32"/>
      <c r="CB21" s="31"/>
      <c r="CC21" s="46"/>
      <c r="CD21" s="39"/>
      <c r="CE21" s="31">
        <v>0</v>
      </c>
      <c r="CF21" s="31"/>
      <c r="CG21" s="31"/>
      <c r="CH21" s="31">
        <v>50</v>
      </c>
      <c r="CI21" s="39">
        <v>4</v>
      </c>
      <c r="CJ21" s="31">
        <v>0</v>
      </c>
      <c r="CK21" s="31"/>
      <c r="CL21" s="31"/>
      <c r="CM21" s="31">
        <v>0</v>
      </c>
      <c r="CN21" s="31">
        <v>200</v>
      </c>
      <c r="CO21" s="31">
        <v>17</v>
      </c>
      <c r="CP21" s="31">
        <v>0</v>
      </c>
      <c r="CQ21" s="31">
        <v>20</v>
      </c>
      <c r="CR21" s="31">
        <v>17</v>
      </c>
      <c r="CS21" s="31">
        <v>0</v>
      </c>
      <c r="CT21" s="31"/>
      <c r="CU21" s="31"/>
      <c r="CV21" s="31"/>
      <c r="CW21" s="31">
        <v>3100</v>
      </c>
      <c r="CX21" s="32">
        <v>300</v>
      </c>
      <c r="CY21" s="31">
        <v>297.559</v>
      </c>
      <c r="CZ21" s="31"/>
      <c r="DA21" s="31"/>
      <c r="DB21" s="31">
        <v>0</v>
      </c>
      <c r="DC21" s="33">
        <f t="shared" si="14"/>
        <v>86504.6</v>
      </c>
      <c r="DD21" s="33">
        <f t="shared" si="14"/>
        <v>12009.599999999999</v>
      </c>
      <c r="DE21" s="33">
        <f t="shared" si="15"/>
        <v>13013.553999999998</v>
      </c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>
        <v>0</v>
      </c>
      <c r="DX21" s="31"/>
      <c r="DY21" s="31"/>
      <c r="DZ21" s="31"/>
      <c r="EA21" s="31">
        <v>0</v>
      </c>
      <c r="EB21" s="44">
        <f t="shared" si="17"/>
        <v>0</v>
      </c>
      <c r="EC21" s="44">
        <f t="shared" si="17"/>
        <v>0</v>
      </c>
      <c r="ED21" s="44">
        <f t="shared" si="18"/>
        <v>0</v>
      </c>
    </row>
    <row r="22" spans="1:142" s="47" customFormat="1" ht="23.25" customHeight="1">
      <c r="A22" s="29">
        <v>13</v>
      </c>
      <c r="B22" s="30" t="s">
        <v>75</v>
      </c>
      <c r="C22" s="31">
        <v>7396.3</v>
      </c>
      <c r="D22" s="32">
        <v>0</v>
      </c>
      <c r="E22" s="33">
        <f t="shared" si="0"/>
        <v>43116.700000000004</v>
      </c>
      <c r="F22" s="33">
        <f t="shared" si="0"/>
        <v>6874</v>
      </c>
      <c r="G22" s="33">
        <f t="shared" si="0"/>
        <v>5415.4775</v>
      </c>
      <c r="H22" s="33">
        <f t="shared" si="1"/>
        <v>78.78204102414897</v>
      </c>
      <c r="I22" s="33">
        <f t="shared" si="2"/>
        <v>-8562.900000000001</v>
      </c>
      <c r="J22" s="33">
        <f t="shared" si="3"/>
        <v>5681.5845</v>
      </c>
      <c r="K22" s="31">
        <v>34553.8</v>
      </c>
      <c r="L22" s="31">
        <v>11097.062</v>
      </c>
      <c r="M22" s="35">
        <f t="shared" si="4"/>
        <v>15598.3</v>
      </c>
      <c r="N22" s="35">
        <f t="shared" si="4"/>
        <v>2288</v>
      </c>
      <c r="O22" s="35">
        <f t="shared" si="4"/>
        <v>829.4775</v>
      </c>
      <c r="P22" s="35">
        <f t="shared" si="5"/>
        <v>36.25338723776224</v>
      </c>
      <c r="Q22" s="36">
        <f t="shared" si="16"/>
        <v>5020</v>
      </c>
      <c r="R22" s="36">
        <f t="shared" si="16"/>
        <v>711</v>
      </c>
      <c r="S22" s="36">
        <f t="shared" si="16"/>
        <v>708.4775</v>
      </c>
      <c r="T22" s="37">
        <f t="shared" si="6"/>
        <v>99.64521800281294</v>
      </c>
      <c r="U22" s="38">
        <v>1560</v>
      </c>
      <c r="V22" s="39">
        <v>135</v>
      </c>
      <c r="W22" s="31">
        <v>10.712</v>
      </c>
      <c r="X22" s="31">
        <f t="shared" si="7"/>
        <v>7.934814814814815</v>
      </c>
      <c r="Y22" s="46">
        <v>10100</v>
      </c>
      <c r="Z22" s="39">
        <v>1500</v>
      </c>
      <c r="AA22" s="31">
        <v>91</v>
      </c>
      <c r="AB22" s="31">
        <f t="shared" si="8"/>
        <v>6.066666666666666</v>
      </c>
      <c r="AC22" s="46">
        <v>3460</v>
      </c>
      <c r="AD22" s="39">
        <v>576</v>
      </c>
      <c r="AE22" s="31">
        <v>697.7655</v>
      </c>
      <c r="AF22" s="31">
        <f t="shared" si="9"/>
        <v>121.13984375000001</v>
      </c>
      <c r="AG22" s="38">
        <v>96</v>
      </c>
      <c r="AH22" s="39">
        <v>16</v>
      </c>
      <c r="AI22" s="31">
        <v>0</v>
      </c>
      <c r="AJ22" s="31">
        <f t="shared" si="10"/>
        <v>0</v>
      </c>
      <c r="AK22" s="40">
        <v>0</v>
      </c>
      <c r="AL22" s="32"/>
      <c r="AM22" s="31">
        <v>0</v>
      </c>
      <c r="AN22" s="31" t="e">
        <f t="shared" si="11"/>
        <v>#DIV/0!</v>
      </c>
      <c r="AO22" s="40">
        <v>0</v>
      </c>
      <c r="AP22" s="32"/>
      <c r="AQ22" s="31"/>
      <c r="AR22" s="31"/>
      <c r="AS22" s="31"/>
      <c r="AT22" s="31"/>
      <c r="AU22" s="31">
        <v>27518.4</v>
      </c>
      <c r="AV22" s="39">
        <v>4586</v>
      </c>
      <c r="AW22" s="31">
        <v>4586</v>
      </c>
      <c r="AX22" s="31"/>
      <c r="AY22" s="41"/>
      <c r="AZ22" s="31"/>
      <c r="BA22" s="31"/>
      <c r="BB22" s="31"/>
      <c r="BC22" s="31"/>
      <c r="BD22" s="31"/>
      <c r="BE22" s="31"/>
      <c r="BF22" s="31"/>
      <c r="BG22" s="35">
        <f t="shared" si="12"/>
        <v>382.3</v>
      </c>
      <c r="BH22" s="35">
        <f t="shared" si="12"/>
        <v>61</v>
      </c>
      <c r="BI22" s="35">
        <f t="shared" si="12"/>
        <v>30</v>
      </c>
      <c r="BJ22" s="42">
        <f t="shared" si="13"/>
        <v>49.18032786885246</v>
      </c>
      <c r="BK22" s="31">
        <v>382.3</v>
      </c>
      <c r="BL22" s="39">
        <v>61</v>
      </c>
      <c r="BM22" s="31">
        <v>30</v>
      </c>
      <c r="BN22" s="31"/>
      <c r="BO22" s="32"/>
      <c r="BP22" s="31">
        <v>0</v>
      </c>
      <c r="BQ22" s="31"/>
      <c r="BR22" s="41"/>
      <c r="BS22" s="31"/>
      <c r="BT22" s="46"/>
      <c r="BU22" s="39"/>
      <c r="BV22" s="31">
        <v>0</v>
      </c>
      <c r="BW22" s="31"/>
      <c r="BX22" s="31"/>
      <c r="BY22" s="31"/>
      <c r="BZ22" s="31"/>
      <c r="CA22" s="32"/>
      <c r="CB22" s="31"/>
      <c r="CC22" s="46"/>
      <c r="CD22" s="39"/>
      <c r="CE22" s="31">
        <v>0</v>
      </c>
      <c r="CF22" s="31"/>
      <c r="CG22" s="31"/>
      <c r="CH22" s="31"/>
      <c r="CI22" s="39"/>
      <c r="CJ22" s="31">
        <v>0</v>
      </c>
      <c r="CK22" s="31"/>
      <c r="CL22" s="31"/>
      <c r="CM22" s="31">
        <v>0</v>
      </c>
      <c r="CN22" s="31"/>
      <c r="CO22" s="31"/>
      <c r="CP22" s="31">
        <v>0</v>
      </c>
      <c r="CQ22" s="31">
        <v>0</v>
      </c>
      <c r="CR22" s="31"/>
      <c r="CS22" s="31">
        <v>0</v>
      </c>
      <c r="CT22" s="31"/>
      <c r="CU22" s="31"/>
      <c r="CV22" s="31"/>
      <c r="CW22" s="31"/>
      <c r="CX22" s="32"/>
      <c r="CY22" s="31">
        <v>0</v>
      </c>
      <c r="CZ22" s="31"/>
      <c r="DA22" s="31"/>
      <c r="DB22" s="31">
        <v>0</v>
      </c>
      <c r="DC22" s="33">
        <f t="shared" si="14"/>
        <v>43116.700000000004</v>
      </c>
      <c r="DD22" s="33">
        <f t="shared" si="14"/>
        <v>6874</v>
      </c>
      <c r="DE22" s="33">
        <f t="shared" si="15"/>
        <v>5415.4775</v>
      </c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2"/>
      <c r="DW22" s="31">
        <v>0</v>
      </c>
      <c r="DX22" s="31"/>
      <c r="DY22" s="31"/>
      <c r="DZ22" s="31"/>
      <c r="EA22" s="31">
        <v>0</v>
      </c>
      <c r="EB22" s="44">
        <f t="shared" si="17"/>
        <v>0</v>
      </c>
      <c r="EC22" s="44">
        <f t="shared" si="17"/>
        <v>0</v>
      </c>
      <c r="ED22" s="44">
        <f t="shared" si="18"/>
        <v>0</v>
      </c>
      <c r="EI22" s="45"/>
      <c r="EJ22" s="45"/>
      <c r="EL22" s="45"/>
    </row>
    <row r="23" spans="1:142" s="47" customFormat="1" ht="23.25" customHeight="1">
      <c r="A23" s="29">
        <v>14</v>
      </c>
      <c r="B23" s="30" t="s">
        <v>76</v>
      </c>
      <c r="C23" s="31">
        <v>24759.7</v>
      </c>
      <c r="D23" s="32">
        <v>0</v>
      </c>
      <c r="E23" s="33">
        <f t="shared" si="0"/>
        <v>43476.100000000006</v>
      </c>
      <c r="F23" s="33">
        <f t="shared" si="0"/>
        <v>6656.1</v>
      </c>
      <c r="G23" s="33">
        <f t="shared" si="0"/>
        <v>6595.139</v>
      </c>
      <c r="H23" s="33">
        <f t="shared" si="1"/>
        <v>99.08413335136191</v>
      </c>
      <c r="I23" s="33">
        <f t="shared" si="2"/>
        <v>-12140.100000000006</v>
      </c>
      <c r="J23" s="33">
        <f t="shared" si="3"/>
        <v>4618.6410000000005</v>
      </c>
      <c r="K23" s="31">
        <v>31336</v>
      </c>
      <c r="L23" s="31">
        <v>11213.78</v>
      </c>
      <c r="M23" s="35">
        <f t="shared" si="4"/>
        <v>10186.8</v>
      </c>
      <c r="N23" s="35">
        <f t="shared" si="4"/>
        <v>1108.3</v>
      </c>
      <c r="O23" s="35">
        <f t="shared" si="4"/>
        <v>1047.339</v>
      </c>
      <c r="P23" s="35">
        <f t="shared" si="5"/>
        <v>94.49959397275106</v>
      </c>
      <c r="Q23" s="36">
        <f t="shared" si="16"/>
        <v>3300.4</v>
      </c>
      <c r="R23" s="36">
        <f t="shared" si="16"/>
        <v>560</v>
      </c>
      <c r="S23" s="36">
        <f t="shared" si="16"/>
        <v>704.839</v>
      </c>
      <c r="T23" s="37">
        <f t="shared" si="6"/>
        <v>125.86410714285716</v>
      </c>
      <c r="U23" s="38">
        <v>1000.4</v>
      </c>
      <c r="V23" s="39">
        <v>160</v>
      </c>
      <c r="W23" s="31">
        <v>247.239</v>
      </c>
      <c r="X23" s="31">
        <f t="shared" si="7"/>
        <v>154.52437500000002</v>
      </c>
      <c r="Y23" s="46">
        <v>5000</v>
      </c>
      <c r="Z23" s="39">
        <v>350</v>
      </c>
      <c r="AA23" s="31">
        <v>286.7</v>
      </c>
      <c r="AB23" s="31">
        <f t="shared" si="8"/>
        <v>81.91428571428571</v>
      </c>
      <c r="AC23" s="46">
        <v>2300</v>
      </c>
      <c r="AD23" s="39">
        <v>400</v>
      </c>
      <c r="AE23" s="31">
        <v>457.6</v>
      </c>
      <c r="AF23" s="31">
        <f t="shared" si="9"/>
        <v>114.4</v>
      </c>
      <c r="AG23" s="38">
        <v>100</v>
      </c>
      <c r="AH23" s="39">
        <v>8.3</v>
      </c>
      <c r="AI23" s="31">
        <v>3.9</v>
      </c>
      <c r="AJ23" s="31">
        <f t="shared" si="10"/>
        <v>46.98795180722891</v>
      </c>
      <c r="AK23" s="40">
        <v>0</v>
      </c>
      <c r="AL23" s="32"/>
      <c r="AM23" s="31">
        <v>0</v>
      </c>
      <c r="AN23" s="31" t="e">
        <f t="shared" si="11"/>
        <v>#DIV/0!</v>
      </c>
      <c r="AO23" s="40">
        <v>0</v>
      </c>
      <c r="AP23" s="32"/>
      <c r="AQ23" s="31"/>
      <c r="AR23" s="31"/>
      <c r="AS23" s="31"/>
      <c r="AT23" s="31"/>
      <c r="AU23" s="31">
        <v>33289.3</v>
      </c>
      <c r="AV23" s="39">
        <v>5547.8</v>
      </c>
      <c r="AW23" s="31">
        <v>5547.8</v>
      </c>
      <c r="AX23" s="31"/>
      <c r="AY23" s="41"/>
      <c r="AZ23" s="31"/>
      <c r="BA23" s="31"/>
      <c r="BB23" s="31"/>
      <c r="BC23" s="31"/>
      <c r="BD23" s="31"/>
      <c r="BE23" s="31"/>
      <c r="BF23" s="31"/>
      <c r="BG23" s="35">
        <f t="shared" si="12"/>
        <v>826.4</v>
      </c>
      <c r="BH23" s="35">
        <f t="shared" si="12"/>
        <v>110</v>
      </c>
      <c r="BI23" s="35">
        <f t="shared" si="12"/>
        <v>51.9</v>
      </c>
      <c r="BJ23" s="42">
        <f t="shared" si="13"/>
        <v>47.18181818181818</v>
      </c>
      <c r="BK23" s="31">
        <v>466.4</v>
      </c>
      <c r="BL23" s="39">
        <v>50</v>
      </c>
      <c r="BM23" s="31">
        <v>21.9</v>
      </c>
      <c r="BN23" s="31"/>
      <c r="BO23" s="32"/>
      <c r="BP23" s="31">
        <v>0</v>
      </c>
      <c r="BQ23" s="31"/>
      <c r="BR23" s="41"/>
      <c r="BS23" s="31"/>
      <c r="BT23" s="46">
        <v>360</v>
      </c>
      <c r="BU23" s="39">
        <v>60</v>
      </c>
      <c r="BV23" s="31">
        <v>30</v>
      </c>
      <c r="BW23" s="31"/>
      <c r="BX23" s="31"/>
      <c r="BY23" s="31"/>
      <c r="BZ23" s="31"/>
      <c r="CA23" s="32"/>
      <c r="CB23" s="31"/>
      <c r="CC23" s="46"/>
      <c r="CD23" s="39"/>
      <c r="CE23" s="31">
        <v>0</v>
      </c>
      <c r="CF23" s="31"/>
      <c r="CG23" s="31"/>
      <c r="CH23" s="31">
        <v>960</v>
      </c>
      <c r="CI23" s="39">
        <v>80</v>
      </c>
      <c r="CJ23" s="31">
        <v>0</v>
      </c>
      <c r="CK23" s="31"/>
      <c r="CL23" s="31"/>
      <c r="CM23" s="31">
        <v>0</v>
      </c>
      <c r="CN23" s="31"/>
      <c r="CO23" s="31"/>
      <c r="CP23" s="31">
        <v>0</v>
      </c>
      <c r="CQ23" s="31">
        <v>0</v>
      </c>
      <c r="CR23" s="31"/>
      <c r="CS23" s="31">
        <v>0</v>
      </c>
      <c r="CT23" s="31"/>
      <c r="CU23" s="31"/>
      <c r="CV23" s="31"/>
      <c r="CW23" s="31"/>
      <c r="CX23" s="32"/>
      <c r="CY23" s="31">
        <v>0</v>
      </c>
      <c r="CZ23" s="31"/>
      <c r="DA23" s="31"/>
      <c r="DB23" s="31">
        <v>0</v>
      </c>
      <c r="DC23" s="33">
        <f t="shared" si="14"/>
        <v>43476.100000000006</v>
      </c>
      <c r="DD23" s="33">
        <f t="shared" si="14"/>
        <v>6656.1</v>
      </c>
      <c r="DE23" s="33">
        <f t="shared" si="15"/>
        <v>6595.139</v>
      </c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2"/>
      <c r="DW23" s="31">
        <v>0</v>
      </c>
      <c r="DX23" s="31"/>
      <c r="DY23" s="31"/>
      <c r="DZ23" s="31"/>
      <c r="EA23" s="31">
        <v>0</v>
      </c>
      <c r="EB23" s="44">
        <f t="shared" si="17"/>
        <v>0</v>
      </c>
      <c r="EC23" s="44">
        <f t="shared" si="17"/>
        <v>0</v>
      </c>
      <c r="ED23" s="44">
        <f t="shared" si="18"/>
        <v>0</v>
      </c>
      <c r="EI23" s="45"/>
      <c r="EJ23" s="45"/>
      <c r="EL23" s="45"/>
    </row>
    <row r="24" spans="1:142" s="47" customFormat="1" ht="23.25" customHeight="1">
      <c r="A24" s="29">
        <v>15</v>
      </c>
      <c r="B24" s="30" t="s">
        <v>77</v>
      </c>
      <c r="C24" s="31">
        <v>7717.1</v>
      </c>
      <c r="D24" s="32">
        <v>700</v>
      </c>
      <c r="E24" s="33">
        <f t="shared" si="0"/>
        <v>53809.100000000006</v>
      </c>
      <c r="F24" s="33">
        <f t="shared" si="0"/>
        <v>9758</v>
      </c>
      <c r="G24" s="33">
        <f t="shared" si="0"/>
        <v>12594.756000000001</v>
      </c>
      <c r="H24" s="33">
        <f t="shared" si="1"/>
        <v>129.07108013937284</v>
      </c>
      <c r="I24" s="33">
        <f t="shared" si="2"/>
        <v>-10150.800000000003</v>
      </c>
      <c r="J24" s="33">
        <f t="shared" si="3"/>
        <v>4915.258999999998</v>
      </c>
      <c r="K24" s="31">
        <v>43658.3</v>
      </c>
      <c r="L24" s="31">
        <v>17510.015</v>
      </c>
      <c r="M24" s="35">
        <f t="shared" si="4"/>
        <v>9463.3</v>
      </c>
      <c r="N24" s="35">
        <f t="shared" si="4"/>
        <v>2367</v>
      </c>
      <c r="O24" s="35">
        <f t="shared" si="4"/>
        <v>5203.755999999999</v>
      </c>
      <c r="P24" s="35">
        <f t="shared" si="5"/>
        <v>219.84604985213346</v>
      </c>
      <c r="Q24" s="36">
        <f t="shared" si="16"/>
        <v>5230</v>
      </c>
      <c r="R24" s="36">
        <f t="shared" si="16"/>
        <v>1530</v>
      </c>
      <c r="S24" s="36">
        <f t="shared" si="16"/>
        <v>4081.519</v>
      </c>
      <c r="T24" s="37">
        <f t="shared" si="6"/>
        <v>266.76594771241827</v>
      </c>
      <c r="U24" s="38">
        <v>730</v>
      </c>
      <c r="V24" s="39">
        <v>730</v>
      </c>
      <c r="W24" s="31">
        <v>888.361</v>
      </c>
      <c r="X24" s="31">
        <f t="shared" si="7"/>
        <v>121.69328767123288</v>
      </c>
      <c r="Y24" s="46">
        <v>3350</v>
      </c>
      <c r="Z24" s="39">
        <v>800</v>
      </c>
      <c r="AA24" s="31">
        <v>1111.637</v>
      </c>
      <c r="AB24" s="31">
        <f t="shared" si="8"/>
        <v>138.954625</v>
      </c>
      <c r="AC24" s="46">
        <v>4500</v>
      </c>
      <c r="AD24" s="39">
        <v>800</v>
      </c>
      <c r="AE24" s="31">
        <v>3193.158</v>
      </c>
      <c r="AF24" s="31">
        <f t="shared" si="9"/>
        <v>399.14475</v>
      </c>
      <c r="AG24" s="38">
        <v>312</v>
      </c>
      <c r="AH24" s="39">
        <v>10</v>
      </c>
      <c r="AI24" s="31">
        <v>5.9</v>
      </c>
      <c r="AJ24" s="31">
        <f t="shared" si="10"/>
        <v>59</v>
      </c>
      <c r="AK24" s="40">
        <v>0</v>
      </c>
      <c r="AL24" s="32"/>
      <c r="AM24" s="31">
        <v>0</v>
      </c>
      <c r="AN24" s="31" t="e">
        <f t="shared" si="11"/>
        <v>#DIV/0!</v>
      </c>
      <c r="AO24" s="40">
        <v>0</v>
      </c>
      <c r="AP24" s="32"/>
      <c r="AQ24" s="31"/>
      <c r="AR24" s="31"/>
      <c r="AS24" s="31"/>
      <c r="AT24" s="31"/>
      <c r="AU24" s="31">
        <v>44345.8</v>
      </c>
      <c r="AV24" s="39">
        <v>7391</v>
      </c>
      <c r="AW24" s="31">
        <v>7391</v>
      </c>
      <c r="AX24" s="31"/>
      <c r="AY24" s="41"/>
      <c r="AZ24" s="31"/>
      <c r="BA24" s="31"/>
      <c r="BB24" s="31"/>
      <c r="BC24" s="31"/>
      <c r="BD24" s="31"/>
      <c r="BE24" s="31"/>
      <c r="BF24" s="31"/>
      <c r="BG24" s="35">
        <f t="shared" si="12"/>
        <v>208.4</v>
      </c>
      <c r="BH24" s="35">
        <f t="shared" si="12"/>
        <v>17</v>
      </c>
      <c r="BI24" s="35">
        <f t="shared" si="12"/>
        <v>0</v>
      </c>
      <c r="BJ24" s="42">
        <f t="shared" si="13"/>
        <v>0</v>
      </c>
      <c r="BK24" s="31">
        <v>208.4</v>
      </c>
      <c r="BL24" s="39">
        <v>17</v>
      </c>
      <c r="BM24" s="31">
        <v>0</v>
      </c>
      <c r="BN24" s="31"/>
      <c r="BO24" s="32"/>
      <c r="BP24" s="31">
        <v>0</v>
      </c>
      <c r="BQ24" s="31"/>
      <c r="BR24" s="41"/>
      <c r="BS24" s="31"/>
      <c r="BT24" s="46"/>
      <c r="BU24" s="39"/>
      <c r="BV24" s="31">
        <v>0</v>
      </c>
      <c r="BW24" s="31"/>
      <c r="BX24" s="31"/>
      <c r="BY24" s="31"/>
      <c r="BZ24" s="31"/>
      <c r="CA24" s="32"/>
      <c r="CB24" s="31"/>
      <c r="CC24" s="46"/>
      <c r="CD24" s="39"/>
      <c r="CE24" s="31">
        <v>0</v>
      </c>
      <c r="CF24" s="31"/>
      <c r="CG24" s="31"/>
      <c r="CH24" s="31">
        <v>362.9</v>
      </c>
      <c r="CI24" s="39">
        <v>10</v>
      </c>
      <c r="CJ24" s="31">
        <v>4.7</v>
      </c>
      <c r="CK24" s="31"/>
      <c r="CL24" s="31"/>
      <c r="CM24" s="31">
        <v>0</v>
      </c>
      <c r="CN24" s="31"/>
      <c r="CO24" s="31"/>
      <c r="CP24" s="31">
        <v>0</v>
      </c>
      <c r="CQ24" s="31">
        <v>0</v>
      </c>
      <c r="CR24" s="31"/>
      <c r="CS24" s="31">
        <v>0</v>
      </c>
      <c r="CT24" s="31"/>
      <c r="CU24" s="31"/>
      <c r="CV24" s="31"/>
      <c r="CW24" s="31"/>
      <c r="CX24" s="32"/>
      <c r="CY24" s="31">
        <v>0</v>
      </c>
      <c r="CZ24" s="31"/>
      <c r="DA24" s="31"/>
      <c r="DB24" s="31">
        <v>0</v>
      </c>
      <c r="DC24" s="33">
        <f t="shared" si="14"/>
        <v>53809.100000000006</v>
      </c>
      <c r="DD24" s="33">
        <f t="shared" si="14"/>
        <v>9758</v>
      </c>
      <c r="DE24" s="33">
        <f t="shared" si="15"/>
        <v>12594.756000000001</v>
      </c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2"/>
      <c r="DW24" s="31">
        <v>0</v>
      </c>
      <c r="DX24" s="31"/>
      <c r="DY24" s="31"/>
      <c r="DZ24" s="31"/>
      <c r="EA24" s="31">
        <v>0</v>
      </c>
      <c r="EB24" s="44">
        <f t="shared" si="17"/>
        <v>0</v>
      </c>
      <c r="EC24" s="44">
        <f t="shared" si="17"/>
        <v>0</v>
      </c>
      <c r="ED24" s="44">
        <f t="shared" si="18"/>
        <v>0</v>
      </c>
      <c r="EI24" s="45"/>
      <c r="EJ24" s="45"/>
      <c r="EL24" s="45"/>
    </row>
    <row r="25" spans="1:142" s="47" customFormat="1" ht="23.25" customHeight="1">
      <c r="A25" s="29">
        <v>16</v>
      </c>
      <c r="B25" s="30" t="s">
        <v>78</v>
      </c>
      <c r="C25" s="31">
        <v>0</v>
      </c>
      <c r="D25" s="32">
        <v>0</v>
      </c>
      <c r="E25" s="33">
        <f t="shared" si="0"/>
        <v>68560.3</v>
      </c>
      <c r="F25" s="33">
        <f t="shared" si="0"/>
        <v>10244.6</v>
      </c>
      <c r="G25" s="33">
        <f t="shared" si="0"/>
        <v>9228.016599999999</v>
      </c>
      <c r="H25" s="33">
        <f t="shared" si="1"/>
        <v>90.07688538351911</v>
      </c>
      <c r="I25" s="33">
        <f t="shared" si="2"/>
        <v>-11484.800000000003</v>
      </c>
      <c r="J25" s="33">
        <f t="shared" si="3"/>
        <v>6514.5574000000015</v>
      </c>
      <c r="K25" s="31">
        <v>57075.5</v>
      </c>
      <c r="L25" s="31">
        <v>15742.574</v>
      </c>
      <c r="M25" s="35">
        <f t="shared" si="4"/>
        <v>25503</v>
      </c>
      <c r="N25" s="35">
        <f t="shared" si="4"/>
        <v>3069</v>
      </c>
      <c r="O25" s="35">
        <f t="shared" si="4"/>
        <v>2052.4166</v>
      </c>
      <c r="P25" s="35">
        <f t="shared" si="5"/>
        <v>66.87574454219616</v>
      </c>
      <c r="Q25" s="36">
        <f t="shared" si="16"/>
        <v>12500</v>
      </c>
      <c r="R25" s="36">
        <f t="shared" si="16"/>
        <v>1800</v>
      </c>
      <c r="S25" s="36">
        <f t="shared" si="16"/>
        <v>1606.75</v>
      </c>
      <c r="T25" s="37">
        <f t="shared" si="6"/>
        <v>89.26388888888889</v>
      </c>
      <c r="U25" s="38">
        <v>4400</v>
      </c>
      <c r="V25" s="39">
        <v>500</v>
      </c>
      <c r="W25" s="31">
        <v>316.534</v>
      </c>
      <c r="X25" s="31">
        <f t="shared" si="7"/>
        <v>63.306799999999996</v>
      </c>
      <c r="Y25" s="46">
        <v>8960</v>
      </c>
      <c r="Z25" s="39">
        <v>700</v>
      </c>
      <c r="AA25" s="31">
        <v>119.6666</v>
      </c>
      <c r="AB25" s="31">
        <f t="shared" si="8"/>
        <v>17.09522857142857</v>
      </c>
      <c r="AC25" s="46">
        <v>8100</v>
      </c>
      <c r="AD25" s="39">
        <v>1300</v>
      </c>
      <c r="AE25" s="31">
        <v>1290.216</v>
      </c>
      <c r="AF25" s="31">
        <f t="shared" si="9"/>
        <v>99.2473846153846</v>
      </c>
      <c r="AG25" s="38">
        <v>438</v>
      </c>
      <c r="AH25" s="39">
        <v>72</v>
      </c>
      <c r="AI25" s="31">
        <v>59.8</v>
      </c>
      <c r="AJ25" s="31">
        <f t="shared" si="10"/>
        <v>83.05555555555556</v>
      </c>
      <c r="AK25" s="40">
        <v>5</v>
      </c>
      <c r="AL25" s="32">
        <v>2</v>
      </c>
      <c r="AM25" s="31">
        <v>1.9</v>
      </c>
      <c r="AN25" s="31">
        <f t="shared" si="11"/>
        <v>95</v>
      </c>
      <c r="AO25" s="40">
        <v>0</v>
      </c>
      <c r="AP25" s="32"/>
      <c r="AQ25" s="31"/>
      <c r="AR25" s="31"/>
      <c r="AS25" s="31"/>
      <c r="AT25" s="31"/>
      <c r="AU25" s="31">
        <v>43057.3</v>
      </c>
      <c r="AV25" s="39">
        <v>7175.6</v>
      </c>
      <c r="AW25" s="31">
        <v>7175.6</v>
      </c>
      <c r="AX25" s="31"/>
      <c r="AY25" s="41"/>
      <c r="AZ25" s="31"/>
      <c r="BA25" s="31"/>
      <c r="BB25" s="31"/>
      <c r="BC25" s="31"/>
      <c r="BD25" s="31"/>
      <c r="BE25" s="31"/>
      <c r="BF25" s="31"/>
      <c r="BG25" s="35">
        <f t="shared" si="12"/>
        <v>1760</v>
      </c>
      <c r="BH25" s="35">
        <f t="shared" si="12"/>
        <v>290</v>
      </c>
      <c r="BI25" s="35">
        <f t="shared" si="12"/>
        <v>229.8</v>
      </c>
      <c r="BJ25" s="42">
        <f t="shared" si="13"/>
        <v>79.24137931034483</v>
      </c>
      <c r="BK25" s="31">
        <v>1400</v>
      </c>
      <c r="BL25" s="39">
        <v>230</v>
      </c>
      <c r="BM25" s="31">
        <v>199.8</v>
      </c>
      <c r="BN25" s="31"/>
      <c r="BO25" s="32"/>
      <c r="BP25" s="31">
        <v>0</v>
      </c>
      <c r="BQ25" s="31"/>
      <c r="BR25" s="41"/>
      <c r="BS25" s="31"/>
      <c r="BT25" s="46">
        <v>360</v>
      </c>
      <c r="BU25" s="39">
        <v>60</v>
      </c>
      <c r="BV25" s="31">
        <v>30</v>
      </c>
      <c r="BW25" s="31"/>
      <c r="BX25" s="31"/>
      <c r="BY25" s="31"/>
      <c r="BZ25" s="31"/>
      <c r="CA25" s="32"/>
      <c r="CB25" s="31"/>
      <c r="CC25" s="46"/>
      <c r="CD25" s="39"/>
      <c r="CE25" s="31">
        <v>0</v>
      </c>
      <c r="CF25" s="31"/>
      <c r="CG25" s="31"/>
      <c r="CH25" s="31">
        <v>1840</v>
      </c>
      <c r="CI25" s="39">
        <v>205</v>
      </c>
      <c r="CJ25" s="31">
        <v>34.5</v>
      </c>
      <c r="CK25" s="31">
        <v>1800</v>
      </c>
      <c r="CL25" s="31">
        <v>200</v>
      </c>
      <c r="CM25" s="31">
        <v>34.5</v>
      </c>
      <c r="CN25" s="31"/>
      <c r="CO25" s="31"/>
      <c r="CP25" s="31">
        <v>0</v>
      </c>
      <c r="CQ25" s="31">
        <v>0</v>
      </c>
      <c r="CR25" s="31"/>
      <c r="CS25" s="31">
        <v>0</v>
      </c>
      <c r="CT25" s="31"/>
      <c r="CU25" s="31"/>
      <c r="CV25" s="31"/>
      <c r="CW25" s="31"/>
      <c r="CX25" s="32"/>
      <c r="CY25" s="31">
        <v>0</v>
      </c>
      <c r="CZ25" s="31"/>
      <c r="DA25" s="31"/>
      <c r="DB25" s="31">
        <v>0</v>
      </c>
      <c r="DC25" s="33">
        <f t="shared" si="14"/>
        <v>68560.3</v>
      </c>
      <c r="DD25" s="33">
        <f t="shared" si="14"/>
        <v>10244.6</v>
      </c>
      <c r="DE25" s="33">
        <f t="shared" si="15"/>
        <v>9228.016599999999</v>
      </c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2"/>
      <c r="DW25" s="31">
        <v>0</v>
      </c>
      <c r="DX25" s="31"/>
      <c r="DY25" s="31"/>
      <c r="DZ25" s="31"/>
      <c r="EA25" s="31">
        <v>0</v>
      </c>
      <c r="EB25" s="44">
        <f t="shared" si="17"/>
        <v>0</v>
      </c>
      <c r="EC25" s="44">
        <f t="shared" si="17"/>
        <v>0</v>
      </c>
      <c r="ED25" s="44">
        <f t="shared" si="18"/>
        <v>0</v>
      </c>
      <c r="EI25" s="45"/>
      <c r="EJ25" s="45"/>
      <c r="EL25" s="45"/>
    </row>
    <row r="26" spans="1:142" s="47" customFormat="1" ht="23.25" customHeight="1">
      <c r="A26" s="29">
        <v>17</v>
      </c>
      <c r="B26" s="30" t="s">
        <v>79</v>
      </c>
      <c r="C26" s="31">
        <v>0</v>
      </c>
      <c r="D26" s="32">
        <v>0</v>
      </c>
      <c r="E26" s="33">
        <f t="shared" si="0"/>
        <v>39367.7</v>
      </c>
      <c r="F26" s="33">
        <f t="shared" si="0"/>
        <v>5458.6</v>
      </c>
      <c r="G26" s="33">
        <f t="shared" si="0"/>
        <v>5604.253000000001</v>
      </c>
      <c r="H26" s="33">
        <f t="shared" si="1"/>
        <v>102.66832154764958</v>
      </c>
      <c r="I26" s="33">
        <f t="shared" si="2"/>
        <v>-8042.999999999996</v>
      </c>
      <c r="J26" s="33">
        <f t="shared" si="3"/>
        <v>3672.6719999999987</v>
      </c>
      <c r="K26" s="31">
        <v>31324.7</v>
      </c>
      <c r="L26" s="31">
        <v>9276.925</v>
      </c>
      <c r="M26" s="35">
        <f t="shared" si="4"/>
        <v>11834.1</v>
      </c>
      <c r="N26" s="35">
        <f t="shared" si="4"/>
        <v>870</v>
      </c>
      <c r="O26" s="35">
        <f t="shared" si="4"/>
        <v>1015.653</v>
      </c>
      <c r="P26" s="35">
        <f t="shared" si="5"/>
        <v>116.74172413793104</v>
      </c>
      <c r="Q26" s="36">
        <f t="shared" si="16"/>
        <v>4317.200000000001</v>
      </c>
      <c r="R26" s="36">
        <f t="shared" si="16"/>
        <v>500</v>
      </c>
      <c r="S26" s="36">
        <f t="shared" si="16"/>
        <v>692.5160000000001</v>
      </c>
      <c r="T26" s="37">
        <f t="shared" si="6"/>
        <v>138.50320000000002</v>
      </c>
      <c r="U26" s="38">
        <v>1250.4</v>
      </c>
      <c r="V26" s="39">
        <v>150</v>
      </c>
      <c r="W26" s="31">
        <v>10.196</v>
      </c>
      <c r="X26" s="31">
        <f t="shared" si="7"/>
        <v>6.7973333333333334</v>
      </c>
      <c r="Y26" s="46">
        <v>6629.3</v>
      </c>
      <c r="Z26" s="39">
        <v>300</v>
      </c>
      <c r="AA26" s="31">
        <v>195.337</v>
      </c>
      <c r="AB26" s="31">
        <f t="shared" si="8"/>
        <v>65.11233333333332</v>
      </c>
      <c r="AC26" s="46">
        <v>3066.8</v>
      </c>
      <c r="AD26" s="39">
        <v>350</v>
      </c>
      <c r="AE26" s="31">
        <v>682.32</v>
      </c>
      <c r="AF26" s="31">
        <f t="shared" si="9"/>
        <v>194.94857142857143</v>
      </c>
      <c r="AG26" s="38">
        <v>100</v>
      </c>
      <c r="AH26" s="39">
        <v>15</v>
      </c>
      <c r="AI26" s="31">
        <v>0</v>
      </c>
      <c r="AJ26" s="31">
        <f t="shared" si="10"/>
        <v>0</v>
      </c>
      <c r="AK26" s="40">
        <v>0</v>
      </c>
      <c r="AL26" s="32"/>
      <c r="AM26" s="31">
        <v>0</v>
      </c>
      <c r="AN26" s="31" t="e">
        <f t="shared" si="11"/>
        <v>#DIV/0!</v>
      </c>
      <c r="AO26" s="40">
        <v>0</v>
      </c>
      <c r="AP26" s="32"/>
      <c r="AQ26" s="31"/>
      <c r="AR26" s="31"/>
      <c r="AS26" s="31"/>
      <c r="AT26" s="31"/>
      <c r="AU26" s="31">
        <v>27533.6</v>
      </c>
      <c r="AV26" s="39">
        <v>4588.6</v>
      </c>
      <c r="AW26" s="31">
        <v>4588.6</v>
      </c>
      <c r="AX26" s="31"/>
      <c r="AY26" s="41"/>
      <c r="AZ26" s="31"/>
      <c r="BA26" s="31"/>
      <c r="BB26" s="31"/>
      <c r="BC26" s="31"/>
      <c r="BD26" s="31"/>
      <c r="BE26" s="31"/>
      <c r="BF26" s="31"/>
      <c r="BG26" s="35">
        <f t="shared" si="12"/>
        <v>787.6</v>
      </c>
      <c r="BH26" s="35">
        <f t="shared" si="12"/>
        <v>55</v>
      </c>
      <c r="BI26" s="35">
        <f t="shared" si="12"/>
        <v>127.8</v>
      </c>
      <c r="BJ26" s="42">
        <f t="shared" si="13"/>
        <v>232.36363636363637</v>
      </c>
      <c r="BK26" s="31">
        <v>787.6</v>
      </c>
      <c r="BL26" s="39">
        <v>55</v>
      </c>
      <c r="BM26" s="31">
        <v>127.8</v>
      </c>
      <c r="BN26" s="31"/>
      <c r="BO26" s="32"/>
      <c r="BP26" s="31">
        <v>0</v>
      </c>
      <c r="BQ26" s="31"/>
      <c r="BR26" s="41"/>
      <c r="BS26" s="31"/>
      <c r="BT26" s="46"/>
      <c r="BU26" s="39"/>
      <c r="BV26" s="31">
        <v>0</v>
      </c>
      <c r="BW26" s="31"/>
      <c r="BX26" s="31"/>
      <c r="BY26" s="31"/>
      <c r="BZ26" s="31"/>
      <c r="CA26" s="32"/>
      <c r="CB26" s="31"/>
      <c r="CC26" s="46"/>
      <c r="CD26" s="39"/>
      <c r="CE26" s="31">
        <v>0</v>
      </c>
      <c r="CF26" s="31"/>
      <c r="CG26" s="31"/>
      <c r="CH26" s="31"/>
      <c r="CI26" s="39"/>
      <c r="CJ26" s="31">
        <v>0</v>
      </c>
      <c r="CK26" s="31"/>
      <c r="CL26" s="31"/>
      <c r="CM26" s="31">
        <v>0</v>
      </c>
      <c r="CN26" s="31"/>
      <c r="CO26" s="31"/>
      <c r="CP26" s="31">
        <v>0</v>
      </c>
      <c r="CQ26" s="31">
        <v>0</v>
      </c>
      <c r="CR26" s="31"/>
      <c r="CS26" s="31">
        <v>0</v>
      </c>
      <c r="CT26" s="31"/>
      <c r="CU26" s="31"/>
      <c r="CV26" s="31"/>
      <c r="CW26" s="31"/>
      <c r="CX26" s="32"/>
      <c r="CY26" s="31">
        <v>0</v>
      </c>
      <c r="CZ26" s="31"/>
      <c r="DA26" s="31"/>
      <c r="DB26" s="31">
        <v>0</v>
      </c>
      <c r="DC26" s="33">
        <f t="shared" si="14"/>
        <v>39367.7</v>
      </c>
      <c r="DD26" s="33">
        <f t="shared" si="14"/>
        <v>5458.6</v>
      </c>
      <c r="DE26" s="33">
        <f t="shared" si="15"/>
        <v>5604.253000000001</v>
      </c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2"/>
      <c r="DW26" s="31">
        <v>0</v>
      </c>
      <c r="DX26" s="31"/>
      <c r="DY26" s="31"/>
      <c r="DZ26" s="31"/>
      <c r="EA26" s="31">
        <v>0</v>
      </c>
      <c r="EB26" s="44">
        <f t="shared" si="17"/>
        <v>0</v>
      </c>
      <c r="EC26" s="44">
        <f t="shared" si="17"/>
        <v>0</v>
      </c>
      <c r="ED26" s="44">
        <f t="shared" si="18"/>
        <v>0</v>
      </c>
      <c r="EI26" s="45"/>
      <c r="EJ26" s="45"/>
      <c r="EL26" s="45"/>
    </row>
    <row r="27" spans="1:142" s="47" customFormat="1" ht="23.25" customHeight="1">
      <c r="A27" s="29">
        <v>18</v>
      </c>
      <c r="B27" s="30" t="s">
        <v>80</v>
      </c>
      <c r="C27" s="31">
        <v>0</v>
      </c>
      <c r="D27" s="32">
        <v>0</v>
      </c>
      <c r="E27" s="33">
        <f t="shared" si="0"/>
        <v>20579.3</v>
      </c>
      <c r="F27" s="33">
        <f t="shared" si="0"/>
        <v>3429.7999999999997</v>
      </c>
      <c r="G27" s="33">
        <f t="shared" si="0"/>
        <v>2927.8779999999997</v>
      </c>
      <c r="H27" s="33">
        <f t="shared" si="1"/>
        <v>85.36585223628201</v>
      </c>
      <c r="I27" s="33">
        <f t="shared" si="2"/>
        <v>-5465.699999999999</v>
      </c>
      <c r="J27" s="33">
        <f t="shared" si="3"/>
        <v>2466.121</v>
      </c>
      <c r="K27" s="31">
        <v>15113.6</v>
      </c>
      <c r="L27" s="31">
        <v>5393.999</v>
      </c>
      <c r="M27" s="35">
        <f t="shared" si="4"/>
        <v>4447</v>
      </c>
      <c r="N27" s="35">
        <f t="shared" si="4"/>
        <v>741.2</v>
      </c>
      <c r="O27" s="35">
        <f t="shared" si="4"/>
        <v>239.27800000000002</v>
      </c>
      <c r="P27" s="35">
        <f t="shared" si="5"/>
        <v>32.282514840798704</v>
      </c>
      <c r="Q27" s="36">
        <f t="shared" si="16"/>
        <v>1146</v>
      </c>
      <c r="R27" s="36">
        <f t="shared" si="16"/>
        <v>191</v>
      </c>
      <c r="S27" s="36">
        <f t="shared" si="16"/>
        <v>221.478</v>
      </c>
      <c r="T27" s="37">
        <f t="shared" si="6"/>
        <v>115.95706806282722</v>
      </c>
      <c r="U27" s="38">
        <v>132.9</v>
      </c>
      <c r="V27" s="39">
        <v>22.1</v>
      </c>
      <c r="W27" s="31">
        <v>0.078</v>
      </c>
      <c r="X27" s="31">
        <f t="shared" si="7"/>
        <v>0.3529411764705882</v>
      </c>
      <c r="Y27" s="46">
        <v>2839</v>
      </c>
      <c r="Z27" s="39">
        <v>473.2</v>
      </c>
      <c r="AA27" s="31">
        <v>17.8</v>
      </c>
      <c r="AB27" s="31">
        <f t="shared" si="8"/>
        <v>3.761622992392223</v>
      </c>
      <c r="AC27" s="46">
        <v>1013.1</v>
      </c>
      <c r="AD27" s="39">
        <v>168.9</v>
      </c>
      <c r="AE27" s="31">
        <v>221.4</v>
      </c>
      <c r="AF27" s="31">
        <f t="shared" si="9"/>
        <v>131.08348134991118</v>
      </c>
      <c r="AG27" s="38">
        <v>302</v>
      </c>
      <c r="AH27" s="39">
        <v>50.3</v>
      </c>
      <c r="AI27" s="31">
        <v>0</v>
      </c>
      <c r="AJ27" s="31">
        <f t="shared" si="10"/>
        <v>0</v>
      </c>
      <c r="AK27" s="40">
        <v>0</v>
      </c>
      <c r="AL27" s="32"/>
      <c r="AM27" s="31">
        <v>0</v>
      </c>
      <c r="AN27" s="31" t="e">
        <f t="shared" si="11"/>
        <v>#DIV/0!</v>
      </c>
      <c r="AO27" s="40">
        <v>0</v>
      </c>
      <c r="AP27" s="32"/>
      <c r="AQ27" s="31"/>
      <c r="AR27" s="31"/>
      <c r="AS27" s="31"/>
      <c r="AT27" s="31"/>
      <c r="AU27" s="31">
        <v>16132.3</v>
      </c>
      <c r="AV27" s="39">
        <v>2688.6</v>
      </c>
      <c r="AW27" s="31">
        <v>2688.6</v>
      </c>
      <c r="AX27" s="31"/>
      <c r="AY27" s="41"/>
      <c r="AZ27" s="31"/>
      <c r="BA27" s="31"/>
      <c r="BB27" s="31"/>
      <c r="BC27" s="31"/>
      <c r="BD27" s="31"/>
      <c r="BE27" s="31"/>
      <c r="BF27" s="31"/>
      <c r="BG27" s="35">
        <f t="shared" si="12"/>
        <v>150</v>
      </c>
      <c r="BH27" s="35">
        <f t="shared" si="12"/>
        <v>25</v>
      </c>
      <c r="BI27" s="35">
        <f t="shared" si="12"/>
        <v>0</v>
      </c>
      <c r="BJ27" s="42">
        <f t="shared" si="13"/>
        <v>0</v>
      </c>
      <c r="BK27" s="31">
        <v>150</v>
      </c>
      <c r="BL27" s="39">
        <v>25</v>
      </c>
      <c r="BM27" s="31">
        <v>0</v>
      </c>
      <c r="BN27" s="31"/>
      <c r="BO27" s="32"/>
      <c r="BP27" s="31">
        <v>0</v>
      </c>
      <c r="BQ27" s="31"/>
      <c r="BR27" s="41"/>
      <c r="BS27" s="31"/>
      <c r="BT27" s="46"/>
      <c r="BU27" s="39"/>
      <c r="BV27" s="31">
        <v>0</v>
      </c>
      <c r="BW27" s="31"/>
      <c r="BX27" s="31"/>
      <c r="BY27" s="31"/>
      <c r="BZ27" s="31"/>
      <c r="CA27" s="32"/>
      <c r="CB27" s="31"/>
      <c r="CC27" s="46">
        <v>10</v>
      </c>
      <c r="CD27" s="39">
        <v>1.7</v>
      </c>
      <c r="CE27" s="31">
        <v>0</v>
      </c>
      <c r="CF27" s="31"/>
      <c r="CG27" s="31"/>
      <c r="CH27" s="31"/>
      <c r="CI27" s="39"/>
      <c r="CJ27" s="31">
        <v>0</v>
      </c>
      <c r="CK27" s="31"/>
      <c r="CL27" s="31"/>
      <c r="CM27" s="31">
        <v>0</v>
      </c>
      <c r="CN27" s="31"/>
      <c r="CO27" s="31"/>
      <c r="CP27" s="31">
        <v>0</v>
      </c>
      <c r="CQ27" s="31">
        <v>0</v>
      </c>
      <c r="CR27" s="31"/>
      <c r="CS27" s="31">
        <v>0</v>
      </c>
      <c r="CT27" s="31"/>
      <c r="CU27" s="31"/>
      <c r="CV27" s="31"/>
      <c r="CW27" s="31"/>
      <c r="CX27" s="32"/>
      <c r="CY27" s="31">
        <v>0</v>
      </c>
      <c r="CZ27" s="31"/>
      <c r="DA27" s="31"/>
      <c r="DB27" s="31">
        <v>0</v>
      </c>
      <c r="DC27" s="33">
        <f t="shared" si="14"/>
        <v>20579.3</v>
      </c>
      <c r="DD27" s="33">
        <f t="shared" si="14"/>
        <v>3429.7999999999997</v>
      </c>
      <c r="DE27" s="33">
        <f t="shared" si="15"/>
        <v>2927.8779999999997</v>
      </c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2"/>
      <c r="DW27" s="31">
        <v>0</v>
      </c>
      <c r="DX27" s="31"/>
      <c r="DY27" s="31"/>
      <c r="DZ27" s="31"/>
      <c r="EA27" s="31">
        <v>0</v>
      </c>
      <c r="EB27" s="44">
        <f t="shared" si="17"/>
        <v>0</v>
      </c>
      <c r="EC27" s="44">
        <f t="shared" si="17"/>
        <v>0</v>
      </c>
      <c r="ED27" s="44">
        <f t="shared" si="18"/>
        <v>0</v>
      </c>
      <c r="EI27" s="45"/>
      <c r="EJ27" s="45"/>
      <c r="EL27" s="45"/>
    </row>
    <row r="28" spans="1:142" s="47" customFormat="1" ht="23.25" customHeight="1">
      <c r="A28" s="29">
        <v>19</v>
      </c>
      <c r="B28" s="30" t="s">
        <v>81</v>
      </c>
      <c r="C28" s="31">
        <v>293.79999999999995</v>
      </c>
      <c r="D28" s="32">
        <v>0</v>
      </c>
      <c r="E28" s="33">
        <f t="shared" si="0"/>
        <v>29950.100000000002</v>
      </c>
      <c r="F28" s="33">
        <f t="shared" si="0"/>
        <v>5156.299999999999</v>
      </c>
      <c r="G28" s="33">
        <f t="shared" si="0"/>
        <v>5785.945</v>
      </c>
      <c r="H28" s="33">
        <f t="shared" si="1"/>
        <v>112.21117855826854</v>
      </c>
      <c r="I28" s="33">
        <f t="shared" si="2"/>
        <v>-7465.700000000001</v>
      </c>
      <c r="J28" s="33">
        <f t="shared" si="3"/>
        <v>2148.9390000000003</v>
      </c>
      <c r="K28" s="31">
        <v>22484.4</v>
      </c>
      <c r="L28" s="31">
        <v>7934.884</v>
      </c>
      <c r="M28" s="35">
        <f t="shared" si="4"/>
        <v>10195.7</v>
      </c>
      <c r="N28" s="35">
        <f t="shared" si="4"/>
        <v>1864.1</v>
      </c>
      <c r="O28" s="35">
        <f t="shared" si="4"/>
        <v>2493.745</v>
      </c>
      <c r="P28" s="35">
        <f t="shared" si="5"/>
        <v>133.7774261037498</v>
      </c>
      <c r="Q28" s="36">
        <f t="shared" si="16"/>
        <v>2883.9</v>
      </c>
      <c r="R28" s="36">
        <f t="shared" si="16"/>
        <v>1012</v>
      </c>
      <c r="S28" s="36">
        <f t="shared" si="16"/>
        <v>1408.975</v>
      </c>
      <c r="T28" s="37">
        <f t="shared" si="6"/>
        <v>139.22677865612647</v>
      </c>
      <c r="U28" s="38">
        <v>120</v>
      </c>
      <c r="V28" s="39">
        <v>42</v>
      </c>
      <c r="W28" s="31">
        <v>49.875</v>
      </c>
      <c r="X28" s="31">
        <f t="shared" si="7"/>
        <v>118.75</v>
      </c>
      <c r="Y28" s="46">
        <v>6661.8</v>
      </c>
      <c r="Z28" s="39">
        <v>730</v>
      </c>
      <c r="AA28" s="31">
        <v>938.08</v>
      </c>
      <c r="AB28" s="31">
        <f t="shared" si="8"/>
        <v>128.5041095890411</v>
      </c>
      <c r="AC28" s="46">
        <v>2763.9</v>
      </c>
      <c r="AD28" s="39">
        <v>970</v>
      </c>
      <c r="AE28" s="31">
        <v>1359.1</v>
      </c>
      <c r="AF28" s="31">
        <f t="shared" si="9"/>
        <v>140.11340206185568</v>
      </c>
      <c r="AG28" s="38">
        <v>150</v>
      </c>
      <c r="AH28" s="39">
        <v>37.1</v>
      </c>
      <c r="AI28" s="31">
        <v>37.1</v>
      </c>
      <c r="AJ28" s="31">
        <f t="shared" si="10"/>
        <v>100</v>
      </c>
      <c r="AK28" s="40">
        <v>0</v>
      </c>
      <c r="AL28" s="32"/>
      <c r="AM28" s="31">
        <v>0</v>
      </c>
      <c r="AN28" s="31" t="e">
        <f t="shared" si="11"/>
        <v>#DIV/0!</v>
      </c>
      <c r="AO28" s="40">
        <v>0</v>
      </c>
      <c r="AP28" s="32"/>
      <c r="AQ28" s="31"/>
      <c r="AR28" s="31"/>
      <c r="AS28" s="31"/>
      <c r="AT28" s="31"/>
      <c r="AU28" s="31">
        <v>19754.4</v>
      </c>
      <c r="AV28" s="39">
        <v>3292.2</v>
      </c>
      <c r="AW28" s="31">
        <v>3292.2</v>
      </c>
      <c r="AX28" s="31"/>
      <c r="AY28" s="41"/>
      <c r="AZ28" s="31"/>
      <c r="BA28" s="31"/>
      <c r="BB28" s="31"/>
      <c r="BC28" s="31"/>
      <c r="BD28" s="31"/>
      <c r="BE28" s="31"/>
      <c r="BF28" s="31"/>
      <c r="BG28" s="35">
        <f t="shared" si="12"/>
        <v>500</v>
      </c>
      <c r="BH28" s="35">
        <f t="shared" si="12"/>
        <v>85</v>
      </c>
      <c r="BI28" s="35">
        <f t="shared" si="12"/>
        <v>109.59</v>
      </c>
      <c r="BJ28" s="42">
        <f t="shared" si="13"/>
        <v>128.9294117647059</v>
      </c>
      <c r="BK28" s="31">
        <v>500</v>
      </c>
      <c r="BL28" s="39">
        <v>85</v>
      </c>
      <c r="BM28" s="31">
        <v>109.59</v>
      </c>
      <c r="BN28" s="31"/>
      <c r="BO28" s="32"/>
      <c r="BP28" s="31">
        <v>0</v>
      </c>
      <c r="BQ28" s="31"/>
      <c r="BR28" s="41"/>
      <c r="BS28" s="31"/>
      <c r="BT28" s="46"/>
      <c r="BU28" s="39"/>
      <c r="BV28" s="31">
        <v>0</v>
      </c>
      <c r="BW28" s="31"/>
      <c r="BX28" s="31"/>
      <c r="BY28" s="31"/>
      <c r="BZ28" s="31"/>
      <c r="CA28" s="32"/>
      <c r="CB28" s="31"/>
      <c r="CC28" s="46"/>
      <c r="CD28" s="39"/>
      <c r="CE28" s="31">
        <v>0</v>
      </c>
      <c r="CF28" s="31"/>
      <c r="CG28" s="31"/>
      <c r="CH28" s="31"/>
      <c r="CI28" s="39"/>
      <c r="CJ28" s="31">
        <v>0</v>
      </c>
      <c r="CK28" s="31"/>
      <c r="CL28" s="31"/>
      <c r="CM28" s="31">
        <v>0</v>
      </c>
      <c r="CN28" s="31"/>
      <c r="CO28" s="31"/>
      <c r="CP28" s="31">
        <v>0</v>
      </c>
      <c r="CQ28" s="31">
        <v>0</v>
      </c>
      <c r="CR28" s="31"/>
      <c r="CS28" s="31">
        <v>0</v>
      </c>
      <c r="CT28" s="31"/>
      <c r="CU28" s="31"/>
      <c r="CV28" s="31"/>
      <c r="CW28" s="31"/>
      <c r="CX28" s="32"/>
      <c r="CY28" s="31">
        <v>0</v>
      </c>
      <c r="CZ28" s="31"/>
      <c r="DA28" s="31"/>
      <c r="DB28" s="31">
        <v>0</v>
      </c>
      <c r="DC28" s="33">
        <f t="shared" si="14"/>
        <v>29950.100000000002</v>
      </c>
      <c r="DD28" s="33">
        <f t="shared" si="14"/>
        <v>5156.299999999999</v>
      </c>
      <c r="DE28" s="33">
        <f t="shared" si="15"/>
        <v>5785.945</v>
      </c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2"/>
      <c r="DW28" s="31">
        <v>0</v>
      </c>
      <c r="DX28" s="31"/>
      <c r="DY28" s="31"/>
      <c r="DZ28" s="31"/>
      <c r="EA28" s="31">
        <v>0</v>
      </c>
      <c r="EB28" s="44">
        <f t="shared" si="17"/>
        <v>0</v>
      </c>
      <c r="EC28" s="44">
        <f t="shared" si="17"/>
        <v>0</v>
      </c>
      <c r="ED28" s="44">
        <f t="shared" si="18"/>
        <v>0</v>
      </c>
      <c r="EI28" s="45"/>
      <c r="EJ28" s="45"/>
      <c r="EL28" s="45"/>
    </row>
    <row r="29" spans="1:142" s="47" customFormat="1" ht="23.25" customHeight="1">
      <c r="A29" s="29">
        <v>20</v>
      </c>
      <c r="B29" s="30" t="s">
        <v>82</v>
      </c>
      <c r="C29" s="31">
        <v>0</v>
      </c>
      <c r="D29" s="32">
        <v>0</v>
      </c>
      <c r="E29" s="33">
        <f t="shared" si="0"/>
        <v>10465.1</v>
      </c>
      <c r="F29" s="33">
        <f t="shared" si="0"/>
        <v>1758.6</v>
      </c>
      <c r="G29" s="33">
        <f t="shared" si="0"/>
        <v>1533.201</v>
      </c>
      <c r="H29" s="33">
        <f t="shared" si="1"/>
        <v>87.18304332992153</v>
      </c>
      <c r="I29" s="33">
        <f t="shared" si="2"/>
        <v>-2608.3</v>
      </c>
      <c r="J29" s="33">
        <f t="shared" si="3"/>
        <v>1495.317</v>
      </c>
      <c r="K29" s="31">
        <v>7856.8</v>
      </c>
      <c r="L29" s="31">
        <v>3028.518</v>
      </c>
      <c r="M29" s="35">
        <f t="shared" si="4"/>
        <v>1731</v>
      </c>
      <c r="N29" s="35">
        <f t="shared" si="4"/>
        <v>303</v>
      </c>
      <c r="O29" s="35">
        <f t="shared" si="4"/>
        <v>77.601</v>
      </c>
      <c r="P29" s="35">
        <f t="shared" si="5"/>
        <v>25.61089108910891</v>
      </c>
      <c r="Q29" s="36">
        <f t="shared" si="16"/>
        <v>470</v>
      </c>
      <c r="R29" s="36">
        <f t="shared" si="16"/>
        <v>92</v>
      </c>
      <c r="S29" s="36">
        <f t="shared" si="16"/>
        <v>42.900999999999996</v>
      </c>
      <c r="T29" s="37">
        <f t="shared" si="6"/>
        <v>46.63152173913043</v>
      </c>
      <c r="U29" s="38">
        <v>70</v>
      </c>
      <c r="V29" s="39">
        <v>12</v>
      </c>
      <c r="W29" s="31">
        <v>0.101</v>
      </c>
      <c r="X29" s="31">
        <f t="shared" si="7"/>
        <v>0.8416666666666668</v>
      </c>
      <c r="Y29" s="46">
        <v>655</v>
      </c>
      <c r="Z29" s="39">
        <v>110</v>
      </c>
      <c r="AA29" s="31">
        <v>0</v>
      </c>
      <c r="AB29" s="31">
        <f t="shared" si="8"/>
        <v>0</v>
      </c>
      <c r="AC29" s="46">
        <v>400</v>
      </c>
      <c r="AD29" s="39">
        <v>80</v>
      </c>
      <c r="AE29" s="31">
        <v>42.8</v>
      </c>
      <c r="AF29" s="31">
        <f t="shared" si="9"/>
        <v>53.5</v>
      </c>
      <c r="AG29" s="38">
        <v>50</v>
      </c>
      <c r="AH29" s="39">
        <v>8.4</v>
      </c>
      <c r="AI29" s="31">
        <v>0</v>
      </c>
      <c r="AJ29" s="31">
        <f t="shared" si="10"/>
        <v>0</v>
      </c>
      <c r="AK29" s="40">
        <v>0</v>
      </c>
      <c r="AL29" s="32"/>
      <c r="AM29" s="31">
        <v>0</v>
      </c>
      <c r="AN29" s="31" t="e">
        <f t="shared" si="11"/>
        <v>#DIV/0!</v>
      </c>
      <c r="AO29" s="40">
        <v>0</v>
      </c>
      <c r="AP29" s="32"/>
      <c r="AQ29" s="31"/>
      <c r="AR29" s="31"/>
      <c r="AS29" s="31"/>
      <c r="AT29" s="31"/>
      <c r="AU29" s="31">
        <v>8734.1</v>
      </c>
      <c r="AV29" s="39">
        <v>1455.6</v>
      </c>
      <c r="AW29" s="31">
        <v>1455.6</v>
      </c>
      <c r="AX29" s="31"/>
      <c r="AY29" s="41"/>
      <c r="AZ29" s="31"/>
      <c r="BA29" s="31"/>
      <c r="BB29" s="31"/>
      <c r="BC29" s="31"/>
      <c r="BD29" s="31"/>
      <c r="BE29" s="31"/>
      <c r="BF29" s="31"/>
      <c r="BG29" s="35">
        <f t="shared" si="12"/>
        <v>196</v>
      </c>
      <c r="BH29" s="35">
        <f t="shared" si="12"/>
        <v>32.6</v>
      </c>
      <c r="BI29" s="35">
        <f t="shared" si="12"/>
        <v>9.9</v>
      </c>
      <c r="BJ29" s="42">
        <f t="shared" si="13"/>
        <v>30.368098159509202</v>
      </c>
      <c r="BK29" s="31">
        <v>196</v>
      </c>
      <c r="BL29" s="39">
        <v>32.6</v>
      </c>
      <c r="BM29" s="31">
        <v>9.9</v>
      </c>
      <c r="BN29" s="31"/>
      <c r="BO29" s="32"/>
      <c r="BP29" s="31">
        <v>0</v>
      </c>
      <c r="BQ29" s="31"/>
      <c r="BR29" s="41"/>
      <c r="BS29" s="31"/>
      <c r="BT29" s="46"/>
      <c r="BU29" s="39"/>
      <c r="BV29" s="31">
        <v>0</v>
      </c>
      <c r="BW29" s="31"/>
      <c r="BX29" s="31"/>
      <c r="BY29" s="31"/>
      <c r="BZ29" s="31"/>
      <c r="CA29" s="32"/>
      <c r="CB29" s="31"/>
      <c r="CC29" s="46">
        <v>360</v>
      </c>
      <c r="CD29" s="39">
        <v>60</v>
      </c>
      <c r="CE29" s="31">
        <v>24.8</v>
      </c>
      <c r="CF29" s="31"/>
      <c r="CG29" s="31"/>
      <c r="CH29" s="31"/>
      <c r="CI29" s="39"/>
      <c r="CJ29" s="31">
        <v>0</v>
      </c>
      <c r="CK29" s="31"/>
      <c r="CL29" s="31"/>
      <c r="CM29" s="31">
        <v>0</v>
      </c>
      <c r="CN29" s="31"/>
      <c r="CO29" s="31"/>
      <c r="CP29" s="31">
        <v>0</v>
      </c>
      <c r="CQ29" s="31">
        <v>0</v>
      </c>
      <c r="CR29" s="31"/>
      <c r="CS29" s="31">
        <v>0</v>
      </c>
      <c r="CT29" s="31"/>
      <c r="CU29" s="31"/>
      <c r="CV29" s="31"/>
      <c r="CW29" s="31"/>
      <c r="CX29" s="32"/>
      <c r="CY29" s="31">
        <v>0</v>
      </c>
      <c r="CZ29" s="31"/>
      <c r="DA29" s="31"/>
      <c r="DB29" s="31">
        <v>0</v>
      </c>
      <c r="DC29" s="33">
        <f t="shared" si="14"/>
        <v>10465.1</v>
      </c>
      <c r="DD29" s="33">
        <f t="shared" si="14"/>
        <v>1758.6</v>
      </c>
      <c r="DE29" s="33">
        <f t="shared" si="15"/>
        <v>1533.201</v>
      </c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2"/>
      <c r="DW29" s="31">
        <v>0</v>
      </c>
      <c r="DX29" s="31"/>
      <c r="DY29" s="31"/>
      <c r="DZ29" s="31"/>
      <c r="EA29" s="31">
        <v>0</v>
      </c>
      <c r="EB29" s="44">
        <f t="shared" si="17"/>
        <v>0</v>
      </c>
      <c r="EC29" s="44">
        <f t="shared" si="17"/>
        <v>0</v>
      </c>
      <c r="ED29" s="44">
        <f t="shared" si="18"/>
        <v>0</v>
      </c>
      <c r="EI29" s="45"/>
      <c r="EJ29" s="45"/>
      <c r="EL29" s="45"/>
    </row>
    <row r="30" spans="1:142" s="47" customFormat="1" ht="23.25" customHeight="1">
      <c r="A30" s="29">
        <v>21</v>
      </c>
      <c r="B30" s="30" t="s">
        <v>83</v>
      </c>
      <c r="C30" s="31">
        <v>0</v>
      </c>
      <c r="D30" s="32">
        <v>0</v>
      </c>
      <c r="E30" s="33">
        <f t="shared" si="0"/>
        <v>25121.3</v>
      </c>
      <c r="F30" s="33">
        <f t="shared" si="0"/>
        <v>3332</v>
      </c>
      <c r="G30" s="33">
        <f t="shared" si="0"/>
        <v>3411.462</v>
      </c>
      <c r="H30" s="33">
        <f t="shared" si="1"/>
        <v>102.38481392557023</v>
      </c>
      <c r="I30" s="33">
        <f t="shared" si="2"/>
        <v>-6878.5999999999985</v>
      </c>
      <c r="J30" s="33">
        <f t="shared" si="3"/>
        <v>2338.47</v>
      </c>
      <c r="K30" s="31">
        <v>18242.7</v>
      </c>
      <c r="L30" s="31">
        <v>5749.932</v>
      </c>
      <c r="M30" s="35">
        <f t="shared" si="4"/>
        <v>5878.1</v>
      </c>
      <c r="N30" s="35">
        <f t="shared" si="4"/>
        <v>125</v>
      </c>
      <c r="O30" s="35">
        <f t="shared" si="4"/>
        <v>204.46200000000002</v>
      </c>
      <c r="P30" s="35">
        <f t="shared" si="5"/>
        <v>163.5696</v>
      </c>
      <c r="Q30" s="36">
        <f t="shared" si="16"/>
        <v>1977</v>
      </c>
      <c r="R30" s="36">
        <f t="shared" si="16"/>
        <v>60</v>
      </c>
      <c r="S30" s="36">
        <f t="shared" si="16"/>
        <v>163.262</v>
      </c>
      <c r="T30" s="37">
        <f t="shared" si="6"/>
        <v>272.10333333333335</v>
      </c>
      <c r="U30" s="38">
        <v>383</v>
      </c>
      <c r="V30" s="39">
        <v>0</v>
      </c>
      <c r="W30" s="31">
        <v>0.112</v>
      </c>
      <c r="X30" s="31" t="e">
        <f t="shared" si="7"/>
        <v>#DIV/0!</v>
      </c>
      <c r="Y30" s="46">
        <v>3600</v>
      </c>
      <c r="Z30" s="39">
        <v>50</v>
      </c>
      <c r="AA30" s="31">
        <v>18.4</v>
      </c>
      <c r="AB30" s="31">
        <f t="shared" si="8"/>
        <v>36.8</v>
      </c>
      <c r="AC30" s="46">
        <v>1594</v>
      </c>
      <c r="AD30" s="39">
        <v>60</v>
      </c>
      <c r="AE30" s="31">
        <v>163.15</v>
      </c>
      <c r="AF30" s="31">
        <f t="shared" si="9"/>
        <v>271.9166666666667</v>
      </c>
      <c r="AG30" s="38">
        <v>210</v>
      </c>
      <c r="AH30" s="39">
        <v>15</v>
      </c>
      <c r="AI30" s="31">
        <v>0</v>
      </c>
      <c r="AJ30" s="31">
        <f t="shared" si="10"/>
        <v>0</v>
      </c>
      <c r="AK30" s="40">
        <v>0</v>
      </c>
      <c r="AL30" s="32"/>
      <c r="AM30" s="31">
        <v>0</v>
      </c>
      <c r="AN30" s="31" t="e">
        <f t="shared" si="11"/>
        <v>#DIV/0!</v>
      </c>
      <c r="AO30" s="40">
        <v>0</v>
      </c>
      <c r="AP30" s="32"/>
      <c r="AQ30" s="31"/>
      <c r="AR30" s="31"/>
      <c r="AS30" s="31"/>
      <c r="AT30" s="31"/>
      <c r="AU30" s="31">
        <v>19243.2</v>
      </c>
      <c r="AV30" s="39">
        <v>3207</v>
      </c>
      <c r="AW30" s="31">
        <v>3207</v>
      </c>
      <c r="AX30" s="31"/>
      <c r="AY30" s="41"/>
      <c r="AZ30" s="31"/>
      <c r="BA30" s="31"/>
      <c r="BB30" s="31"/>
      <c r="BC30" s="31"/>
      <c r="BD30" s="31"/>
      <c r="BE30" s="31"/>
      <c r="BF30" s="31"/>
      <c r="BG30" s="35">
        <f t="shared" si="12"/>
        <v>91.1</v>
      </c>
      <c r="BH30" s="35">
        <f t="shared" si="12"/>
        <v>0</v>
      </c>
      <c r="BI30" s="35">
        <f t="shared" si="12"/>
        <v>22.8</v>
      </c>
      <c r="BJ30" s="42" t="e">
        <f t="shared" si="13"/>
        <v>#DIV/0!</v>
      </c>
      <c r="BK30" s="31">
        <v>91.1</v>
      </c>
      <c r="BL30" s="39">
        <v>0</v>
      </c>
      <c r="BM30" s="31">
        <v>22.8</v>
      </c>
      <c r="BN30" s="31"/>
      <c r="BO30" s="32"/>
      <c r="BP30" s="31">
        <v>0</v>
      </c>
      <c r="BQ30" s="31"/>
      <c r="BR30" s="41"/>
      <c r="BS30" s="31"/>
      <c r="BT30" s="46"/>
      <c r="BU30" s="39"/>
      <c r="BV30" s="31">
        <v>0</v>
      </c>
      <c r="BW30" s="31"/>
      <c r="BX30" s="31"/>
      <c r="BY30" s="31"/>
      <c r="BZ30" s="31"/>
      <c r="CA30" s="32"/>
      <c r="CB30" s="31"/>
      <c r="CC30" s="46"/>
      <c r="CD30" s="39"/>
      <c r="CE30" s="31">
        <v>0</v>
      </c>
      <c r="CF30" s="31"/>
      <c r="CG30" s="31"/>
      <c r="CH30" s="31"/>
      <c r="CI30" s="39"/>
      <c r="CJ30" s="31">
        <v>0</v>
      </c>
      <c r="CK30" s="31"/>
      <c r="CL30" s="31"/>
      <c r="CM30" s="31">
        <v>0</v>
      </c>
      <c r="CN30" s="31"/>
      <c r="CO30" s="31"/>
      <c r="CP30" s="31">
        <v>0</v>
      </c>
      <c r="CQ30" s="31">
        <v>0</v>
      </c>
      <c r="CR30" s="31"/>
      <c r="CS30" s="31">
        <v>0</v>
      </c>
      <c r="CT30" s="31"/>
      <c r="CU30" s="31"/>
      <c r="CV30" s="31"/>
      <c r="CW30" s="31"/>
      <c r="CX30" s="32"/>
      <c r="CY30" s="31">
        <v>0</v>
      </c>
      <c r="CZ30" s="31"/>
      <c r="DA30" s="31"/>
      <c r="DB30" s="31">
        <v>0</v>
      </c>
      <c r="DC30" s="33">
        <f t="shared" si="14"/>
        <v>25121.3</v>
      </c>
      <c r="DD30" s="33">
        <f t="shared" si="14"/>
        <v>3332</v>
      </c>
      <c r="DE30" s="33">
        <f t="shared" si="15"/>
        <v>3411.462</v>
      </c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2"/>
      <c r="DW30" s="31">
        <v>0</v>
      </c>
      <c r="DX30" s="31"/>
      <c r="DY30" s="31"/>
      <c r="DZ30" s="31"/>
      <c r="EA30" s="31">
        <v>0</v>
      </c>
      <c r="EB30" s="44">
        <f t="shared" si="17"/>
        <v>0</v>
      </c>
      <c r="EC30" s="44">
        <f t="shared" si="17"/>
        <v>0</v>
      </c>
      <c r="ED30" s="44">
        <f t="shared" si="18"/>
        <v>0</v>
      </c>
      <c r="EI30" s="45"/>
      <c r="EJ30" s="45"/>
      <c r="EL30" s="45"/>
    </row>
    <row r="31" spans="1:142" s="47" customFormat="1" ht="23.25" customHeight="1">
      <c r="A31" s="29">
        <v>22</v>
      </c>
      <c r="B31" s="30" t="s">
        <v>84</v>
      </c>
      <c r="C31" s="31">
        <v>36553.200000000004</v>
      </c>
      <c r="D31" s="32">
        <v>0</v>
      </c>
      <c r="E31" s="33">
        <f t="shared" si="0"/>
        <v>57553.299999999996</v>
      </c>
      <c r="F31" s="33">
        <f t="shared" si="0"/>
        <v>8017</v>
      </c>
      <c r="G31" s="33">
        <f t="shared" si="0"/>
        <v>7866.659</v>
      </c>
      <c r="H31" s="33">
        <f t="shared" si="1"/>
        <v>98.12472246476237</v>
      </c>
      <c r="I31" s="33">
        <f t="shared" si="2"/>
        <v>-15187.699999999997</v>
      </c>
      <c r="J31" s="33">
        <f t="shared" si="3"/>
        <v>6248.844000000001</v>
      </c>
      <c r="K31" s="31">
        <v>42365.6</v>
      </c>
      <c r="L31" s="31">
        <v>14115.503</v>
      </c>
      <c r="M31" s="35">
        <f t="shared" si="4"/>
        <v>13471.099999999999</v>
      </c>
      <c r="N31" s="35">
        <f t="shared" si="4"/>
        <v>670</v>
      </c>
      <c r="O31" s="35">
        <f t="shared" si="4"/>
        <v>519.659</v>
      </c>
      <c r="P31" s="35">
        <f t="shared" si="5"/>
        <v>77.5610447761194</v>
      </c>
      <c r="Q31" s="36">
        <f t="shared" si="16"/>
        <v>3793.7000000000003</v>
      </c>
      <c r="R31" s="36">
        <f t="shared" si="16"/>
        <v>270</v>
      </c>
      <c r="S31" s="36">
        <f t="shared" si="16"/>
        <v>119.434</v>
      </c>
      <c r="T31" s="37">
        <f t="shared" si="6"/>
        <v>44.23481481481481</v>
      </c>
      <c r="U31" s="38">
        <v>247.4</v>
      </c>
      <c r="V31" s="39">
        <v>20</v>
      </c>
      <c r="W31" s="31">
        <v>2.134</v>
      </c>
      <c r="X31" s="31">
        <f t="shared" si="7"/>
        <v>10.669999999999998</v>
      </c>
      <c r="Y31" s="46">
        <v>8627.4</v>
      </c>
      <c r="Z31" s="39">
        <v>200</v>
      </c>
      <c r="AA31" s="31">
        <v>201.225</v>
      </c>
      <c r="AB31" s="31">
        <f t="shared" si="8"/>
        <v>100.6125</v>
      </c>
      <c r="AC31" s="46">
        <v>3546.3</v>
      </c>
      <c r="AD31" s="39">
        <v>250</v>
      </c>
      <c r="AE31" s="31">
        <v>117.3</v>
      </c>
      <c r="AF31" s="31">
        <f t="shared" si="9"/>
        <v>46.92</v>
      </c>
      <c r="AG31" s="38">
        <v>270</v>
      </c>
      <c r="AH31" s="39">
        <v>0</v>
      </c>
      <c r="AI31" s="31">
        <v>0</v>
      </c>
      <c r="AJ31" s="31" t="e">
        <f t="shared" si="10"/>
        <v>#DIV/0!</v>
      </c>
      <c r="AK31" s="40">
        <v>0</v>
      </c>
      <c r="AL31" s="32"/>
      <c r="AM31" s="31">
        <v>0</v>
      </c>
      <c r="AN31" s="31" t="e">
        <f t="shared" si="11"/>
        <v>#DIV/0!</v>
      </c>
      <c r="AO31" s="40">
        <v>0</v>
      </c>
      <c r="AP31" s="32"/>
      <c r="AQ31" s="31"/>
      <c r="AR31" s="31"/>
      <c r="AS31" s="31"/>
      <c r="AT31" s="31"/>
      <c r="AU31" s="31">
        <v>44082.2</v>
      </c>
      <c r="AV31" s="39">
        <v>7347</v>
      </c>
      <c r="AW31" s="31">
        <v>7347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5">
        <f t="shared" si="12"/>
        <v>780</v>
      </c>
      <c r="BH31" s="35">
        <f t="shared" si="12"/>
        <v>200</v>
      </c>
      <c r="BI31" s="35">
        <f t="shared" si="12"/>
        <v>199</v>
      </c>
      <c r="BJ31" s="42">
        <f t="shared" si="13"/>
        <v>99.5</v>
      </c>
      <c r="BK31" s="31">
        <v>600</v>
      </c>
      <c r="BL31" s="39">
        <v>200</v>
      </c>
      <c r="BM31" s="31">
        <v>199</v>
      </c>
      <c r="BN31" s="31"/>
      <c r="BO31" s="32"/>
      <c r="BP31" s="31">
        <v>0</v>
      </c>
      <c r="BQ31" s="31"/>
      <c r="BR31" s="41"/>
      <c r="BS31" s="31"/>
      <c r="BT31" s="46">
        <v>180</v>
      </c>
      <c r="BU31" s="39">
        <v>0</v>
      </c>
      <c r="BV31" s="31">
        <v>0</v>
      </c>
      <c r="BW31" s="31"/>
      <c r="BX31" s="31"/>
      <c r="BY31" s="31"/>
      <c r="BZ31" s="31"/>
      <c r="CA31" s="32"/>
      <c r="CB31" s="31"/>
      <c r="CC31" s="46"/>
      <c r="CD31" s="39"/>
      <c r="CE31" s="31">
        <v>0</v>
      </c>
      <c r="CF31" s="31"/>
      <c r="CG31" s="31"/>
      <c r="CH31" s="31"/>
      <c r="CI31" s="39"/>
      <c r="CJ31" s="31">
        <v>0</v>
      </c>
      <c r="CK31" s="31"/>
      <c r="CL31" s="31"/>
      <c r="CM31" s="31">
        <v>0</v>
      </c>
      <c r="CN31" s="31"/>
      <c r="CO31" s="31"/>
      <c r="CP31" s="31">
        <v>0</v>
      </c>
      <c r="CQ31" s="31">
        <v>0</v>
      </c>
      <c r="CR31" s="31"/>
      <c r="CS31" s="31">
        <v>0</v>
      </c>
      <c r="CT31" s="31"/>
      <c r="CU31" s="31"/>
      <c r="CV31" s="31"/>
      <c r="CW31" s="31"/>
      <c r="CX31" s="32"/>
      <c r="CY31" s="31">
        <v>0</v>
      </c>
      <c r="CZ31" s="31"/>
      <c r="DA31" s="31"/>
      <c r="DB31" s="31">
        <v>0</v>
      </c>
      <c r="DC31" s="33">
        <f t="shared" si="14"/>
        <v>57553.299999999996</v>
      </c>
      <c r="DD31" s="33">
        <f t="shared" si="14"/>
        <v>8017</v>
      </c>
      <c r="DE31" s="33">
        <f t="shared" si="15"/>
        <v>7866.659</v>
      </c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2"/>
      <c r="DW31" s="31">
        <v>0</v>
      </c>
      <c r="DX31" s="31"/>
      <c r="DY31" s="31"/>
      <c r="DZ31" s="31"/>
      <c r="EA31" s="31">
        <v>0</v>
      </c>
      <c r="EB31" s="44">
        <f t="shared" si="17"/>
        <v>0</v>
      </c>
      <c r="EC31" s="44">
        <f t="shared" si="17"/>
        <v>0</v>
      </c>
      <c r="ED31" s="44">
        <f t="shared" si="18"/>
        <v>0</v>
      </c>
      <c r="EI31" s="45"/>
      <c r="EJ31" s="45"/>
      <c r="EL31" s="45"/>
    </row>
    <row r="32" spans="1:142" s="47" customFormat="1" ht="23.25" customHeight="1">
      <c r="A32" s="29">
        <v>23</v>
      </c>
      <c r="B32" s="30" t="s">
        <v>85</v>
      </c>
      <c r="C32" s="31">
        <v>316.1</v>
      </c>
      <c r="D32" s="32">
        <v>0</v>
      </c>
      <c r="E32" s="33">
        <f t="shared" si="0"/>
        <v>33200.6</v>
      </c>
      <c r="F32" s="33">
        <f t="shared" si="0"/>
        <v>5153.6</v>
      </c>
      <c r="G32" s="33">
        <f t="shared" si="0"/>
        <v>4108.771000000001</v>
      </c>
      <c r="H32" s="33">
        <f t="shared" si="1"/>
        <v>79.72623020800995</v>
      </c>
      <c r="I32" s="33">
        <f t="shared" si="2"/>
        <v>-9496.599999999999</v>
      </c>
      <c r="J32" s="33">
        <f t="shared" si="3"/>
        <v>3697.3989999999994</v>
      </c>
      <c r="K32" s="31">
        <v>23704</v>
      </c>
      <c r="L32" s="31">
        <v>7806.17</v>
      </c>
      <c r="M32" s="35">
        <f t="shared" si="4"/>
        <v>8547.5</v>
      </c>
      <c r="N32" s="35">
        <f t="shared" si="4"/>
        <v>1045</v>
      </c>
      <c r="O32" s="35">
        <f t="shared" si="4"/>
        <v>0.171</v>
      </c>
      <c r="P32" s="35">
        <f t="shared" si="5"/>
        <v>0.016363636363636365</v>
      </c>
      <c r="Q32" s="36">
        <f t="shared" si="16"/>
        <v>2957.5</v>
      </c>
      <c r="R32" s="36">
        <f t="shared" si="16"/>
        <v>515</v>
      </c>
      <c r="S32" s="36">
        <f t="shared" si="16"/>
        <v>0.171</v>
      </c>
      <c r="T32" s="37">
        <f t="shared" si="6"/>
        <v>0.033203883495145636</v>
      </c>
      <c r="U32" s="38">
        <v>120</v>
      </c>
      <c r="V32" s="39">
        <v>15</v>
      </c>
      <c r="W32" s="31">
        <v>0.171</v>
      </c>
      <c r="X32" s="31">
        <f t="shared" si="7"/>
        <v>1.1400000000000001</v>
      </c>
      <c r="Y32" s="46">
        <v>4750</v>
      </c>
      <c r="Z32" s="39">
        <v>500</v>
      </c>
      <c r="AA32" s="31">
        <v>0</v>
      </c>
      <c r="AB32" s="31">
        <f t="shared" si="8"/>
        <v>0</v>
      </c>
      <c r="AC32" s="46">
        <v>2837.5</v>
      </c>
      <c r="AD32" s="39">
        <v>500</v>
      </c>
      <c r="AE32" s="31">
        <v>0</v>
      </c>
      <c r="AF32" s="31">
        <f t="shared" si="9"/>
        <v>0</v>
      </c>
      <c r="AG32" s="38">
        <v>150</v>
      </c>
      <c r="AH32" s="39">
        <v>15</v>
      </c>
      <c r="AI32" s="31">
        <v>0</v>
      </c>
      <c r="AJ32" s="31">
        <f t="shared" si="10"/>
        <v>0</v>
      </c>
      <c r="AK32" s="40">
        <v>0</v>
      </c>
      <c r="AL32" s="32"/>
      <c r="AM32" s="31">
        <v>0</v>
      </c>
      <c r="AN32" s="31" t="e">
        <f t="shared" si="11"/>
        <v>#DIV/0!</v>
      </c>
      <c r="AO32" s="40">
        <v>0</v>
      </c>
      <c r="AP32" s="32"/>
      <c r="AQ32" s="31"/>
      <c r="AR32" s="31"/>
      <c r="AS32" s="31"/>
      <c r="AT32" s="31"/>
      <c r="AU32" s="31">
        <v>24653.1</v>
      </c>
      <c r="AV32" s="39">
        <v>4108.6</v>
      </c>
      <c r="AW32" s="31">
        <v>4108.6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5">
        <f t="shared" si="12"/>
        <v>690</v>
      </c>
      <c r="BH32" s="35">
        <f t="shared" si="12"/>
        <v>15</v>
      </c>
      <c r="BI32" s="35">
        <f t="shared" si="12"/>
        <v>0</v>
      </c>
      <c r="BJ32" s="42">
        <f t="shared" si="13"/>
        <v>0</v>
      </c>
      <c r="BK32" s="31">
        <v>690</v>
      </c>
      <c r="BL32" s="39">
        <v>15</v>
      </c>
      <c r="BM32" s="31">
        <v>0</v>
      </c>
      <c r="BN32" s="31"/>
      <c r="BO32" s="32"/>
      <c r="BP32" s="31">
        <v>0</v>
      </c>
      <c r="BQ32" s="31"/>
      <c r="BR32" s="41"/>
      <c r="BS32" s="31"/>
      <c r="BT32" s="46"/>
      <c r="BU32" s="39"/>
      <c r="BV32" s="31">
        <v>0</v>
      </c>
      <c r="BW32" s="31"/>
      <c r="BX32" s="31"/>
      <c r="BY32" s="31"/>
      <c r="BZ32" s="31"/>
      <c r="CA32" s="32"/>
      <c r="CB32" s="31"/>
      <c r="CC32" s="46"/>
      <c r="CD32" s="39"/>
      <c r="CE32" s="31">
        <v>0</v>
      </c>
      <c r="CF32" s="31"/>
      <c r="CG32" s="31"/>
      <c r="CH32" s="31"/>
      <c r="CI32" s="39"/>
      <c r="CJ32" s="31">
        <v>0</v>
      </c>
      <c r="CK32" s="31"/>
      <c r="CL32" s="31"/>
      <c r="CM32" s="31">
        <v>0</v>
      </c>
      <c r="CN32" s="31"/>
      <c r="CO32" s="31"/>
      <c r="CP32" s="31">
        <v>0</v>
      </c>
      <c r="CQ32" s="31">
        <v>0</v>
      </c>
      <c r="CR32" s="31"/>
      <c r="CS32" s="31">
        <v>0</v>
      </c>
      <c r="CT32" s="31"/>
      <c r="CU32" s="31"/>
      <c r="CV32" s="31"/>
      <c r="CW32" s="31"/>
      <c r="CX32" s="32"/>
      <c r="CY32" s="31">
        <v>0</v>
      </c>
      <c r="CZ32" s="31"/>
      <c r="DA32" s="31"/>
      <c r="DB32" s="31">
        <v>0</v>
      </c>
      <c r="DC32" s="33">
        <f t="shared" si="14"/>
        <v>33200.6</v>
      </c>
      <c r="DD32" s="33">
        <f t="shared" si="14"/>
        <v>5153.6</v>
      </c>
      <c r="DE32" s="33">
        <f t="shared" si="15"/>
        <v>4108.771000000001</v>
      </c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2"/>
      <c r="DW32" s="31">
        <v>0</v>
      </c>
      <c r="DX32" s="31"/>
      <c r="DY32" s="31"/>
      <c r="DZ32" s="31"/>
      <c r="EA32" s="31">
        <v>0</v>
      </c>
      <c r="EB32" s="44">
        <f t="shared" si="17"/>
        <v>0</v>
      </c>
      <c r="EC32" s="44">
        <f t="shared" si="17"/>
        <v>0</v>
      </c>
      <c r="ED32" s="44">
        <f t="shared" si="18"/>
        <v>0</v>
      </c>
      <c r="EI32" s="45"/>
      <c r="EJ32" s="45"/>
      <c r="EL32" s="45"/>
    </row>
    <row r="33" spans="1:142" s="47" customFormat="1" ht="23.25" customHeight="1">
      <c r="A33" s="29">
        <v>24</v>
      </c>
      <c r="B33" s="30" t="s">
        <v>86</v>
      </c>
      <c r="C33" s="77">
        <v>1435.5</v>
      </c>
      <c r="D33" s="32">
        <v>0</v>
      </c>
      <c r="E33" s="33">
        <f t="shared" si="0"/>
        <v>28047.7</v>
      </c>
      <c r="F33" s="33">
        <f t="shared" si="0"/>
        <v>4680.1</v>
      </c>
      <c r="G33" s="33">
        <f t="shared" si="0"/>
        <v>4195.0650000000005</v>
      </c>
      <c r="H33" s="33">
        <f t="shared" si="1"/>
        <v>89.63622572167262</v>
      </c>
      <c r="I33" s="33">
        <f t="shared" si="2"/>
        <v>-5490</v>
      </c>
      <c r="J33" s="33">
        <f t="shared" si="3"/>
        <v>2522.972999999999</v>
      </c>
      <c r="K33" s="31">
        <v>22557.7</v>
      </c>
      <c r="L33" s="31">
        <v>6718.038</v>
      </c>
      <c r="M33" s="35">
        <f t="shared" si="4"/>
        <v>11273</v>
      </c>
      <c r="N33" s="35">
        <f t="shared" si="4"/>
        <v>1884.5</v>
      </c>
      <c r="O33" s="35">
        <f t="shared" si="4"/>
        <v>1399.465</v>
      </c>
      <c r="P33" s="35">
        <f t="shared" si="5"/>
        <v>74.26187317590873</v>
      </c>
      <c r="Q33" s="36">
        <f t="shared" si="16"/>
        <v>5350</v>
      </c>
      <c r="R33" s="36">
        <f t="shared" si="16"/>
        <v>891.6</v>
      </c>
      <c r="S33" s="36">
        <f t="shared" si="16"/>
        <v>683.357</v>
      </c>
      <c r="T33" s="37">
        <f t="shared" si="6"/>
        <v>76.6438986092418</v>
      </c>
      <c r="U33" s="38">
        <v>1300</v>
      </c>
      <c r="V33" s="39">
        <v>216.6</v>
      </c>
      <c r="W33" s="31">
        <v>77.951</v>
      </c>
      <c r="X33" s="31">
        <f t="shared" si="7"/>
        <v>35.98845798707294</v>
      </c>
      <c r="Y33" s="46">
        <v>5200</v>
      </c>
      <c r="Z33" s="39">
        <v>866.6</v>
      </c>
      <c r="AA33" s="31">
        <v>568.508</v>
      </c>
      <c r="AB33" s="31">
        <f t="shared" si="8"/>
        <v>65.60212324024926</v>
      </c>
      <c r="AC33" s="46">
        <v>4050</v>
      </c>
      <c r="AD33" s="39">
        <v>675</v>
      </c>
      <c r="AE33" s="31">
        <v>605.406</v>
      </c>
      <c r="AF33" s="31">
        <f t="shared" si="9"/>
        <v>89.68977777777776</v>
      </c>
      <c r="AG33" s="38">
        <v>458</v>
      </c>
      <c r="AH33" s="39">
        <v>76.3</v>
      </c>
      <c r="AI33" s="31">
        <v>98</v>
      </c>
      <c r="AJ33" s="31">
        <f t="shared" si="10"/>
        <v>128.44036697247708</v>
      </c>
      <c r="AK33" s="40">
        <v>0</v>
      </c>
      <c r="AL33" s="32"/>
      <c r="AM33" s="31">
        <v>0</v>
      </c>
      <c r="AN33" s="31" t="e">
        <f t="shared" si="11"/>
        <v>#DIV/0!</v>
      </c>
      <c r="AO33" s="40">
        <v>0</v>
      </c>
      <c r="AP33" s="32"/>
      <c r="AQ33" s="31"/>
      <c r="AR33" s="31"/>
      <c r="AS33" s="31"/>
      <c r="AT33" s="31"/>
      <c r="AU33" s="31">
        <v>16774.7</v>
      </c>
      <c r="AV33" s="39">
        <v>2795.6</v>
      </c>
      <c r="AW33" s="31">
        <v>2795.6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5">
        <f t="shared" si="12"/>
        <v>258</v>
      </c>
      <c r="BH33" s="35">
        <f t="shared" si="12"/>
        <v>43</v>
      </c>
      <c r="BI33" s="35">
        <f t="shared" si="12"/>
        <v>49.6</v>
      </c>
      <c r="BJ33" s="42">
        <f t="shared" si="13"/>
        <v>115.34883720930233</v>
      </c>
      <c r="BK33" s="31">
        <v>258</v>
      </c>
      <c r="BL33" s="39">
        <v>43</v>
      </c>
      <c r="BM33" s="31">
        <v>49.6</v>
      </c>
      <c r="BN33" s="31"/>
      <c r="BO33" s="32"/>
      <c r="BP33" s="31">
        <v>0</v>
      </c>
      <c r="BQ33" s="31"/>
      <c r="BR33" s="41"/>
      <c r="BS33" s="31"/>
      <c r="BT33" s="46"/>
      <c r="BU33" s="39"/>
      <c r="BV33" s="31">
        <v>0</v>
      </c>
      <c r="BW33" s="31"/>
      <c r="BX33" s="31"/>
      <c r="BY33" s="31"/>
      <c r="BZ33" s="31"/>
      <c r="CA33" s="32"/>
      <c r="CB33" s="31"/>
      <c r="CC33" s="46"/>
      <c r="CD33" s="39"/>
      <c r="CE33" s="31">
        <v>0</v>
      </c>
      <c r="CF33" s="31"/>
      <c r="CG33" s="31"/>
      <c r="CH33" s="31">
        <v>7</v>
      </c>
      <c r="CI33" s="39">
        <v>7</v>
      </c>
      <c r="CJ33" s="31">
        <v>0</v>
      </c>
      <c r="CK33" s="31"/>
      <c r="CL33" s="31"/>
      <c r="CM33" s="31">
        <v>0</v>
      </c>
      <c r="CN33" s="31"/>
      <c r="CO33" s="31"/>
      <c r="CP33" s="31">
        <v>0</v>
      </c>
      <c r="CQ33" s="31">
        <v>0</v>
      </c>
      <c r="CR33" s="31"/>
      <c r="CS33" s="31">
        <v>0</v>
      </c>
      <c r="CT33" s="31"/>
      <c r="CU33" s="31"/>
      <c r="CV33" s="31"/>
      <c r="CW33" s="31"/>
      <c r="CX33" s="32"/>
      <c r="CY33" s="31">
        <v>0</v>
      </c>
      <c r="CZ33" s="31"/>
      <c r="DA33" s="31"/>
      <c r="DB33" s="31">
        <v>0</v>
      </c>
      <c r="DC33" s="33">
        <f t="shared" si="14"/>
        <v>28047.7</v>
      </c>
      <c r="DD33" s="33">
        <f t="shared" si="14"/>
        <v>4680.1</v>
      </c>
      <c r="DE33" s="33">
        <f t="shared" si="15"/>
        <v>4195.0650000000005</v>
      </c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2"/>
      <c r="DW33" s="31">
        <v>0</v>
      </c>
      <c r="DX33" s="31"/>
      <c r="DY33" s="31"/>
      <c r="DZ33" s="31"/>
      <c r="EA33" s="31">
        <v>0</v>
      </c>
      <c r="EB33" s="44">
        <f t="shared" si="17"/>
        <v>0</v>
      </c>
      <c r="EC33" s="44">
        <f t="shared" si="17"/>
        <v>0</v>
      </c>
      <c r="ED33" s="44">
        <f t="shared" si="18"/>
        <v>0</v>
      </c>
      <c r="EI33" s="45"/>
      <c r="EJ33" s="45"/>
      <c r="EL33" s="45"/>
    </row>
    <row r="34" spans="1:142" s="47" customFormat="1" ht="23.25" customHeight="1">
      <c r="A34" s="29">
        <v>25</v>
      </c>
      <c r="B34" s="30" t="s">
        <v>87</v>
      </c>
      <c r="C34" s="31">
        <v>0</v>
      </c>
      <c r="D34" s="32">
        <v>0</v>
      </c>
      <c r="E34" s="33">
        <f t="shared" si="0"/>
        <v>26497</v>
      </c>
      <c r="F34" s="33">
        <f t="shared" si="0"/>
        <v>3313.4</v>
      </c>
      <c r="G34" s="33">
        <f t="shared" si="0"/>
        <v>3336.42</v>
      </c>
      <c r="H34" s="33">
        <f t="shared" si="1"/>
        <v>100.69475463270356</v>
      </c>
      <c r="I34" s="33">
        <f t="shared" si="2"/>
        <v>-5158</v>
      </c>
      <c r="J34" s="33">
        <f t="shared" si="3"/>
        <v>2736.49</v>
      </c>
      <c r="K34" s="31">
        <v>21339</v>
      </c>
      <c r="L34" s="31">
        <v>6072.91</v>
      </c>
      <c r="M34" s="35">
        <f t="shared" si="4"/>
        <v>7335</v>
      </c>
      <c r="N34" s="35">
        <f t="shared" si="4"/>
        <v>120</v>
      </c>
      <c r="O34" s="35">
        <f t="shared" si="4"/>
        <v>143.02</v>
      </c>
      <c r="P34" s="35">
        <f t="shared" si="5"/>
        <v>119.18333333333335</v>
      </c>
      <c r="Q34" s="36">
        <f t="shared" si="16"/>
        <v>2000</v>
      </c>
      <c r="R34" s="36">
        <f t="shared" si="16"/>
        <v>60</v>
      </c>
      <c r="S34" s="36">
        <f t="shared" si="16"/>
        <v>129.59</v>
      </c>
      <c r="T34" s="37">
        <f t="shared" si="6"/>
        <v>215.98333333333332</v>
      </c>
      <c r="U34" s="38">
        <v>400</v>
      </c>
      <c r="V34" s="39">
        <v>5</v>
      </c>
      <c r="W34" s="31">
        <v>0.26</v>
      </c>
      <c r="X34" s="31">
        <f t="shared" si="7"/>
        <v>5.2</v>
      </c>
      <c r="Y34" s="46">
        <v>4780</v>
      </c>
      <c r="Z34" s="39">
        <v>35</v>
      </c>
      <c r="AA34" s="31">
        <v>0</v>
      </c>
      <c r="AB34" s="31">
        <f t="shared" si="8"/>
        <v>0</v>
      </c>
      <c r="AC34" s="46">
        <v>1600</v>
      </c>
      <c r="AD34" s="39">
        <v>55</v>
      </c>
      <c r="AE34" s="31">
        <v>129.33</v>
      </c>
      <c r="AF34" s="31">
        <f t="shared" si="9"/>
        <v>235.14545454545458</v>
      </c>
      <c r="AG34" s="38">
        <v>150</v>
      </c>
      <c r="AH34" s="39">
        <v>5</v>
      </c>
      <c r="AI34" s="31">
        <v>0</v>
      </c>
      <c r="AJ34" s="31">
        <f t="shared" si="10"/>
        <v>0</v>
      </c>
      <c r="AK34" s="40">
        <v>0</v>
      </c>
      <c r="AL34" s="32"/>
      <c r="AM34" s="31">
        <v>0</v>
      </c>
      <c r="AN34" s="31" t="e">
        <f t="shared" si="11"/>
        <v>#DIV/0!</v>
      </c>
      <c r="AO34" s="40">
        <v>0</v>
      </c>
      <c r="AP34" s="32"/>
      <c r="AQ34" s="31"/>
      <c r="AR34" s="31"/>
      <c r="AS34" s="31"/>
      <c r="AT34" s="31"/>
      <c r="AU34" s="31">
        <v>19162</v>
      </c>
      <c r="AV34" s="39">
        <v>3193.4</v>
      </c>
      <c r="AW34" s="31">
        <v>3193.4</v>
      </c>
      <c r="AX34" s="31"/>
      <c r="AY34" s="41"/>
      <c r="AZ34" s="31"/>
      <c r="BA34" s="31"/>
      <c r="BB34" s="31"/>
      <c r="BC34" s="31"/>
      <c r="BD34" s="31"/>
      <c r="BE34" s="31"/>
      <c r="BF34" s="31"/>
      <c r="BG34" s="35">
        <f t="shared" si="12"/>
        <v>88.5</v>
      </c>
      <c r="BH34" s="35">
        <f t="shared" si="12"/>
        <v>15</v>
      </c>
      <c r="BI34" s="35">
        <f t="shared" si="12"/>
        <v>13.43</v>
      </c>
      <c r="BJ34" s="42">
        <f t="shared" si="13"/>
        <v>89.53333333333333</v>
      </c>
      <c r="BK34" s="31">
        <v>88.5</v>
      </c>
      <c r="BL34" s="39">
        <v>15</v>
      </c>
      <c r="BM34" s="31">
        <v>13.43</v>
      </c>
      <c r="BN34" s="31"/>
      <c r="BO34" s="32"/>
      <c r="BP34" s="31">
        <v>0</v>
      </c>
      <c r="BQ34" s="31"/>
      <c r="BR34" s="41"/>
      <c r="BS34" s="31"/>
      <c r="BT34" s="46"/>
      <c r="BU34" s="39"/>
      <c r="BV34" s="31">
        <v>0</v>
      </c>
      <c r="BW34" s="31"/>
      <c r="BX34" s="31"/>
      <c r="BY34" s="31"/>
      <c r="BZ34" s="31"/>
      <c r="CA34" s="32"/>
      <c r="CB34" s="31"/>
      <c r="CC34" s="46"/>
      <c r="CD34" s="39"/>
      <c r="CE34" s="31">
        <v>0</v>
      </c>
      <c r="CF34" s="31"/>
      <c r="CG34" s="31"/>
      <c r="CH34" s="31">
        <v>316.5</v>
      </c>
      <c r="CI34" s="39">
        <v>5</v>
      </c>
      <c r="CJ34" s="31">
        <v>0</v>
      </c>
      <c r="CK34" s="31"/>
      <c r="CL34" s="31"/>
      <c r="CM34" s="31">
        <v>0</v>
      </c>
      <c r="CN34" s="31"/>
      <c r="CO34" s="31"/>
      <c r="CP34" s="31">
        <v>0</v>
      </c>
      <c r="CQ34" s="31">
        <v>0</v>
      </c>
      <c r="CR34" s="31"/>
      <c r="CS34" s="31">
        <v>0</v>
      </c>
      <c r="CT34" s="31"/>
      <c r="CU34" s="31"/>
      <c r="CV34" s="31"/>
      <c r="CW34" s="31"/>
      <c r="CX34" s="32"/>
      <c r="CY34" s="31">
        <v>0</v>
      </c>
      <c r="CZ34" s="31"/>
      <c r="DA34" s="31"/>
      <c r="DB34" s="31">
        <v>0</v>
      </c>
      <c r="DC34" s="33">
        <f t="shared" si="14"/>
        <v>26497</v>
      </c>
      <c r="DD34" s="33">
        <f t="shared" si="14"/>
        <v>3313.4</v>
      </c>
      <c r="DE34" s="33">
        <f t="shared" si="15"/>
        <v>3336.42</v>
      </c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2"/>
      <c r="DW34" s="31">
        <v>0</v>
      </c>
      <c r="DX34" s="31"/>
      <c r="DY34" s="31"/>
      <c r="DZ34" s="31"/>
      <c r="EA34" s="31">
        <v>0</v>
      </c>
      <c r="EB34" s="44">
        <f t="shared" si="17"/>
        <v>0</v>
      </c>
      <c r="EC34" s="44">
        <f t="shared" si="17"/>
        <v>0</v>
      </c>
      <c r="ED34" s="44">
        <f t="shared" si="18"/>
        <v>0</v>
      </c>
      <c r="EI34" s="45"/>
      <c r="EJ34" s="45"/>
      <c r="EL34" s="45"/>
    </row>
    <row r="35" spans="1:142" s="47" customFormat="1" ht="23.25" customHeight="1">
      <c r="A35" s="29">
        <v>26</v>
      </c>
      <c r="B35" s="30" t="s">
        <v>88</v>
      </c>
      <c r="C35" s="31">
        <v>0</v>
      </c>
      <c r="D35" s="32">
        <v>0</v>
      </c>
      <c r="E35" s="33">
        <f t="shared" si="0"/>
        <v>61296.9</v>
      </c>
      <c r="F35" s="33">
        <f t="shared" si="0"/>
        <v>8444.2</v>
      </c>
      <c r="G35" s="33">
        <f t="shared" si="0"/>
        <v>8367.106</v>
      </c>
      <c r="H35" s="33">
        <f t="shared" si="1"/>
        <v>99.0870183084247</v>
      </c>
      <c r="I35" s="33">
        <f t="shared" si="2"/>
        <v>-15238.599999999999</v>
      </c>
      <c r="J35" s="33">
        <f t="shared" si="3"/>
        <v>4774.704</v>
      </c>
      <c r="K35" s="31">
        <v>46058.3</v>
      </c>
      <c r="L35" s="31">
        <v>13141.81</v>
      </c>
      <c r="M35" s="35">
        <f t="shared" si="4"/>
        <v>17439</v>
      </c>
      <c r="N35" s="35">
        <f t="shared" si="4"/>
        <v>1135</v>
      </c>
      <c r="O35" s="35">
        <f t="shared" si="4"/>
        <v>1057.906</v>
      </c>
      <c r="P35" s="35">
        <f t="shared" si="5"/>
        <v>93.207577092511</v>
      </c>
      <c r="Q35" s="36">
        <f t="shared" si="16"/>
        <v>5095.6</v>
      </c>
      <c r="R35" s="36">
        <f t="shared" si="16"/>
        <v>400</v>
      </c>
      <c r="S35" s="36">
        <f t="shared" si="16"/>
        <v>796.7289999999999</v>
      </c>
      <c r="T35" s="37">
        <f t="shared" si="6"/>
        <v>199.18224999999998</v>
      </c>
      <c r="U35" s="38">
        <v>768.6</v>
      </c>
      <c r="V35" s="39">
        <v>100</v>
      </c>
      <c r="W35" s="31">
        <v>0.549</v>
      </c>
      <c r="X35" s="31">
        <f t="shared" si="7"/>
        <v>0.549</v>
      </c>
      <c r="Y35" s="46">
        <v>11063</v>
      </c>
      <c r="Z35" s="39">
        <v>600</v>
      </c>
      <c r="AA35" s="31">
        <v>216.177</v>
      </c>
      <c r="AB35" s="31">
        <f t="shared" si="8"/>
        <v>36.0295</v>
      </c>
      <c r="AC35" s="46">
        <v>4327</v>
      </c>
      <c r="AD35" s="39">
        <v>300</v>
      </c>
      <c r="AE35" s="31">
        <v>796.18</v>
      </c>
      <c r="AF35" s="31">
        <f t="shared" si="9"/>
        <v>265.3933333333333</v>
      </c>
      <c r="AG35" s="38">
        <v>280</v>
      </c>
      <c r="AH35" s="39">
        <v>35</v>
      </c>
      <c r="AI35" s="31">
        <v>20</v>
      </c>
      <c r="AJ35" s="31">
        <f t="shared" si="10"/>
        <v>57.142857142857146</v>
      </c>
      <c r="AK35" s="40">
        <v>0</v>
      </c>
      <c r="AL35" s="32"/>
      <c r="AM35" s="31">
        <v>0</v>
      </c>
      <c r="AN35" s="31" t="e">
        <f t="shared" si="11"/>
        <v>#DIV/0!</v>
      </c>
      <c r="AO35" s="40">
        <v>0</v>
      </c>
      <c r="AP35" s="32"/>
      <c r="AQ35" s="31"/>
      <c r="AR35" s="31"/>
      <c r="AS35" s="31"/>
      <c r="AT35" s="31"/>
      <c r="AU35" s="31">
        <v>43857.9</v>
      </c>
      <c r="AV35" s="39">
        <v>7309.2</v>
      </c>
      <c r="AW35" s="31">
        <v>7309.2</v>
      </c>
      <c r="AX35" s="31"/>
      <c r="AY35" s="41"/>
      <c r="AZ35" s="31"/>
      <c r="BA35" s="31"/>
      <c r="BB35" s="31"/>
      <c r="BC35" s="31"/>
      <c r="BD35" s="31"/>
      <c r="BE35" s="31"/>
      <c r="BF35" s="31"/>
      <c r="BG35" s="35">
        <f t="shared" si="12"/>
        <v>1000.4</v>
      </c>
      <c r="BH35" s="35">
        <f t="shared" si="12"/>
        <v>100</v>
      </c>
      <c r="BI35" s="35">
        <f t="shared" si="12"/>
        <v>25</v>
      </c>
      <c r="BJ35" s="42">
        <f t="shared" si="13"/>
        <v>25</v>
      </c>
      <c r="BK35" s="31">
        <v>1000.4</v>
      </c>
      <c r="BL35" s="39">
        <v>100</v>
      </c>
      <c r="BM35" s="31">
        <v>25</v>
      </c>
      <c r="BN35" s="31"/>
      <c r="BO35" s="32"/>
      <c r="BP35" s="31">
        <v>0</v>
      </c>
      <c r="BQ35" s="31"/>
      <c r="BR35" s="41"/>
      <c r="BS35" s="31"/>
      <c r="BT35" s="46"/>
      <c r="BU35" s="39"/>
      <c r="BV35" s="31">
        <v>0</v>
      </c>
      <c r="BW35" s="31"/>
      <c r="BX35" s="31"/>
      <c r="BY35" s="31"/>
      <c r="BZ35" s="31"/>
      <c r="CA35" s="32"/>
      <c r="CB35" s="31"/>
      <c r="CC35" s="46"/>
      <c r="CD35" s="39"/>
      <c r="CE35" s="31">
        <v>0</v>
      </c>
      <c r="CF35" s="31"/>
      <c r="CG35" s="31"/>
      <c r="CH35" s="31"/>
      <c r="CI35" s="39"/>
      <c r="CJ35" s="31">
        <v>0</v>
      </c>
      <c r="CK35" s="31"/>
      <c r="CL35" s="31"/>
      <c r="CM35" s="31">
        <v>0</v>
      </c>
      <c r="CN35" s="31"/>
      <c r="CO35" s="31"/>
      <c r="CP35" s="31">
        <v>0</v>
      </c>
      <c r="CQ35" s="31">
        <v>0</v>
      </c>
      <c r="CR35" s="31"/>
      <c r="CS35" s="31">
        <v>0</v>
      </c>
      <c r="CT35" s="31"/>
      <c r="CU35" s="31"/>
      <c r="CV35" s="31"/>
      <c r="CW35" s="31"/>
      <c r="CX35" s="32"/>
      <c r="CY35" s="31">
        <v>0</v>
      </c>
      <c r="CZ35" s="31"/>
      <c r="DA35" s="31"/>
      <c r="DB35" s="31">
        <v>0</v>
      </c>
      <c r="DC35" s="33">
        <f t="shared" si="14"/>
        <v>61296.9</v>
      </c>
      <c r="DD35" s="33">
        <f t="shared" si="14"/>
        <v>8444.2</v>
      </c>
      <c r="DE35" s="33">
        <f t="shared" si="15"/>
        <v>8367.106</v>
      </c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2"/>
      <c r="DW35" s="31">
        <v>0</v>
      </c>
      <c r="DX35" s="31"/>
      <c r="DY35" s="31"/>
      <c r="DZ35" s="31"/>
      <c r="EA35" s="31">
        <v>0</v>
      </c>
      <c r="EB35" s="44">
        <f t="shared" si="17"/>
        <v>0</v>
      </c>
      <c r="EC35" s="44">
        <f t="shared" si="17"/>
        <v>0</v>
      </c>
      <c r="ED35" s="44">
        <f t="shared" si="18"/>
        <v>0</v>
      </c>
      <c r="EI35" s="45"/>
      <c r="EJ35" s="45"/>
      <c r="EL35" s="45"/>
    </row>
    <row r="36" spans="1:142" s="47" customFormat="1" ht="23.25" customHeight="1">
      <c r="A36" s="29">
        <v>27</v>
      </c>
      <c r="B36" s="30" t="s">
        <v>89</v>
      </c>
      <c r="C36" s="31">
        <v>0</v>
      </c>
      <c r="D36" s="32">
        <v>0</v>
      </c>
      <c r="E36" s="33">
        <f t="shared" si="0"/>
        <v>28643.800000000003</v>
      </c>
      <c r="F36" s="33">
        <f t="shared" si="0"/>
        <v>4136.4</v>
      </c>
      <c r="G36" s="33">
        <f t="shared" si="0"/>
        <v>3908.455</v>
      </c>
      <c r="H36" s="33">
        <f t="shared" si="1"/>
        <v>94.48929020404218</v>
      </c>
      <c r="I36" s="33">
        <f t="shared" si="2"/>
        <v>-7608.500000000004</v>
      </c>
      <c r="J36" s="33">
        <f t="shared" si="3"/>
        <v>3542.1090000000004</v>
      </c>
      <c r="K36" s="31">
        <v>21035.3</v>
      </c>
      <c r="L36" s="31">
        <v>7450.564</v>
      </c>
      <c r="M36" s="35">
        <f t="shared" si="4"/>
        <v>7292</v>
      </c>
      <c r="N36" s="35">
        <f t="shared" si="4"/>
        <v>578</v>
      </c>
      <c r="O36" s="35">
        <f t="shared" si="4"/>
        <v>350.055</v>
      </c>
      <c r="P36" s="35">
        <f t="shared" si="5"/>
        <v>60.563148788927336</v>
      </c>
      <c r="Q36" s="36">
        <f t="shared" si="16"/>
        <v>1285</v>
      </c>
      <c r="R36" s="36">
        <f t="shared" si="16"/>
        <v>100</v>
      </c>
      <c r="S36" s="36">
        <f t="shared" si="16"/>
        <v>260.055</v>
      </c>
      <c r="T36" s="37">
        <f t="shared" si="6"/>
        <v>260.055</v>
      </c>
      <c r="U36" s="38">
        <v>130</v>
      </c>
      <c r="V36" s="39">
        <v>0</v>
      </c>
      <c r="W36" s="31">
        <v>0.055</v>
      </c>
      <c r="X36" s="31" t="e">
        <f t="shared" si="7"/>
        <v>#DIV/0!</v>
      </c>
      <c r="Y36" s="46">
        <v>5830</v>
      </c>
      <c r="Z36" s="39">
        <v>450</v>
      </c>
      <c r="AA36" s="31">
        <v>90</v>
      </c>
      <c r="AB36" s="31">
        <f t="shared" si="8"/>
        <v>20</v>
      </c>
      <c r="AC36" s="46">
        <v>1155</v>
      </c>
      <c r="AD36" s="39">
        <v>100</v>
      </c>
      <c r="AE36" s="31">
        <v>260</v>
      </c>
      <c r="AF36" s="31">
        <f t="shared" si="9"/>
        <v>260</v>
      </c>
      <c r="AG36" s="38">
        <v>100</v>
      </c>
      <c r="AH36" s="39">
        <v>16</v>
      </c>
      <c r="AI36" s="31">
        <v>0</v>
      </c>
      <c r="AJ36" s="31">
        <f t="shared" si="10"/>
        <v>0</v>
      </c>
      <c r="AK36" s="40">
        <v>0</v>
      </c>
      <c r="AL36" s="32"/>
      <c r="AM36" s="31">
        <v>0</v>
      </c>
      <c r="AN36" s="31" t="e">
        <f t="shared" si="11"/>
        <v>#DIV/0!</v>
      </c>
      <c r="AO36" s="40">
        <v>0</v>
      </c>
      <c r="AP36" s="32"/>
      <c r="AQ36" s="31"/>
      <c r="AR36" s="31"/>
      <c r="AS36" s="31"/>
      <c r="AT36" s="31"/>
      <c r="AU36" s="31">
        <v>21351.8</v>
      </c>
      <c r="AV36" s="39">
        <v>3558.4</v>
      </c>
      <c r="AW36" s="31">
        <v>3558.4</v>
      </c>
      <c r="AX36" s="31"/>
      <c r="AY36" s="41"/>
      <c r="AZ36" s="31"/>
      <c r="BA36" s="31"/>
      <c r="BB36" s="31"/>
      <c r="BC36" s="31"/>
      <c r="BD36" s="31"/>
      <c r="BE36" s="31"/>
      <c r="BF36" s="31"/>
      <c r="BG36" s="35">
        <f t="shared" si="12"/>
        <v>77</v>
      </c>
      <c r="BH36" s="35">
        <f t="shared" si="12"/>
        <v>12</v>
      </c>
      <c r="BI36" s="35">
        <f t="shared" si="12"/>
        <v>0</v>
      </c>
      <c r="BJ36" s="42">
        <f t="shared" si="13"/>
        <v>0</v>
      </c>
      <c r="BK36" s="31">
        <v>77</v>
      </c>
      <c r="BL36" s="39">
        <v>12</v>
      </c>
      <c r="BM36" s="31">
        <v>0</v>
      </c>
      <c r="BN36" s="31"/>
      <c r="BO36" s="32"/>
      <c r="BP36" s="31">
        <v>0</v>
      </c>
      <c r="BQ36" s="31"/>
      <c r="BR36" s="41"/>
      <c r="BS36" s="31"/>
      <c r="BT36" s="46"/>
      <c r="BU36" s="39"/>
      <c r="BV36" s="31">
        <v>0</v>
      </c>
      <c r="BW36" s="31"/>
      <c r="BX36" s="31"/>
      <c r="BY36" s="31"/>
      <c r="BZ36" s="31"/>
      <c r="CA36" s="32"/>
      <c r="CB36" s="31"/>
      <c r="CC36" s="46"/>
      <c r="CD36" s="39"/>
      <c r="CE36" s="31">
        <v>0</v>
      </c>
      <c r="CF36" s="31"/>
      <c r="CG36" s="31"/>
      <c r="CH36" s="31"/>
      <c r="CI36" s="39"/>
      <c r="CJ36" s="31">
        <v>0</v>
      </c>
      <c r="CK36" s="31"/>
      <c r="CL36" s="31"/>
      <c r="CM36" s="31">
        <v>0</v>
      </c>
      <c r="CN36" s="31"/>
      <c r="CO36" s="31"/>
      <c r="CP36" s="31">
        <v>0</v>
      </c>
      <c r="CQ36" s="31">
        <v>0</v>
      </c>
      <c r="CR36" s="31"/>
      <c r="CS36" s="31">
        <v>0</v>
      </c>
      <c r="CT36" s="31"/>
      <c r="CU36" s="31"/>
      <c r="CV36" s="31"/>
      <c r="CW36" s="31"/>
      <c r="CX36" s="32"/>
      <c r="CY36" s="31">
        <v>0</v>
      </c>
      <c r="CZ36" s="31"/>
      <c r="DA36" s="31"/>
      <c r="DB36" s="31">
        <v>0</v>
      </c>
      <c r="DC36" s="33">
        <f t="shared" si="14"/>
        <v>28643.8</v>
      </c>
      <c r="DD36" s="33">
        <f t="shared" si="14"/>
        <v>4136.4</v>
      </c>
      <c r="DE36" s="33">
        <f t="shared" si="15"/>
        <v>3908.455</v>
      </c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>
        <v>5000</v>
      </c>
      <c r="DV36" s="32">
        <v>1500</v>
      </c>
      <c r="DW36" s="31">
        <v>0</v>
      </c>
      <c r="DX36" s="31"/>
      <c r="DY36" s="31"/>
      <c r="DZ36" s="31"/>
      <c r="EA36" s="31">
        <v>0</v>
      </c>
      <c r="EB36" s="44">
        <f t="shared" si="17"/>
        <v>5000</v>
      </c>
      <c r="EC36" s="44">
        <f t="shared" si="17"/>
        <v>1500</v>
      </c>
      <c r="ED36" s="44">
        <f t="shared" si="18"/>
        <v>0</v>
      </c>
      <c r="EI36" s="45"/>
      <c r="EJ36" s="45"/>
      <c r="EL36" s="45"/>
    </row>
    <row r="37" spans="1:142" s="47" customFormat="1" ht="23.25" customHeight="1">
      <c r="A37" s="29">
        <v>28</v>
      </c>
      <c r="B37" s="30" t="s">
        <v>90</v>
      </c>
      <c r="C37" s="31">
        <v>3968.7</v>
      </c>
      <c r="D37" s="32">
        <v>0</v>
      </c>
      <c r="E37" s="33">
        <f t="shared" si="0"/>
        <v>30964</v>
      </c>
      <c r="F37" s="33">
        <f t="shared" si="0"/>
        <v>4727.8</v>
      </c>
      <c r="G37" s="33">
        <f t="shared" si="0"/>
        <v>3948.1261000000004</v>
      </c>
      <c r="H37" s="33">
        <f t="shared" si="1"/>
        <v>83.50873767925886</v>
      </c>
      <c r="I37" s="33">
        <f t="shared" si="2"/>
        <v>-9216.5</v>
      </c>
      <c r="J37" s="33">
        <f t="shared" si="3"/>
        <v>2633.6079999999993</v>
      </c>
      <c r="K37" s="31">
        <v>21747.5</v>
      </c>
      <c r="L37" s="31">
        <v>6581.7341</v>
      </c>
      <c r="M37" s="35">
        <f t="shared" si="4"/>
        <v>8584.1</v>
      </c>
      <c r="N37" s="35">
        <f t="shared" si="4"/>
        <v>998</v>
      </c>
      <c r="O37" s="35">
        <f t="shared" si="4"/>
        <v>218.3261</v>
      </c>
      <c r="P37" s="35">
        <f t="shared" si="5"/>
        <v>21.876362725450903</v>
      </c>
      <c r="Q37" s="36">
        <f t="shared" si="16"/>
        <v>2457.6000000000004</v>
      </c>
      <c r="R37" s="36">
        <f t="shared" si="16"/>
        <v>575</v>
      </c>
      <c r="S37" s="36">
        <f t="shared" si="16"/>
        <v>200</v>
      </c>
      <c r="T37" s="37">
        <f t="shared" si="6"/>
        <v>34.78260869565217</v>
      </c>
      <c r="U37" s="38">
        <v>356.8</v>
      </c>
      <c r="V37" s="39">
        <v>75</v>
      </c>
      <c r="W37" s="31">
        <v>0</v>
      </c>
      <c r="X37" s="31">
        <f t="shared" si="7"/>
        <v>0</v>
      </c>
      <c r="Y37" s="46">
        <v>5837.5</v>
      </c>
      <c r="Z37" s="39">
        <v>400</v>
      </c>
      <c r="AA37" s="31">
        <v>2.3261</v>
      </c>
      <c r="AB37" s="31">
        <f t="shared" si="8"/>
        <v>0.581525</v>
      </c>
      <c r="AC37" s="46">
        <v>2100.8</v>
      </c>
      <c r="AD37" s="39">
        <v>500</v>
      </c>
      <c r="AE37" s="31">
        <v>200</v>
      </c>
      <c r="AF37" s="31">
        <f t="shared" si="9"/>
        <v>40</v>
      </c>
      <c r="AG37" s="38">
        <v>89</v>
      </c>
      <c r="AH37" s="39">
        <v>8</v>
      </c>
      <c r="AI37" s="31">
        <v>16</v>
      </c>
      <c r="AJ37" s="31">
        <f t="shared" si="10"/>
        <v>200</v>
      </c>
      <c r="AK37" s="40">
        <v>0</v>
      </c>
      <c r="AL37" s="32"/>
      <c r="AM37" s="31">
        <v>0</v>
      </c>
      <c r="AN37" s="31" t="e">
        <f t="shared" si="11"/>
        <v>#DIV/0!</v>
      </c>
      <c r="AO37" s="40">
        <v>100</v>
      </c>
      <c r="AP37" s="32">
        <v>15</v>
      </c>
      <c r="AQ37" s="31"/>
      <c r="AR37" s="31"/>
      <c r="AS37" s="31"/>
      <c r="AT37" s="31"/>
      <c r="AU37" s="31">
        <v>22379.9</v>
      </c>
      <c r="AV37" s="39">
        <v>3729.8</v>
      </c>
      <c r="AW37" s="31">
        <v>3729.8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5">
        <f t="shared" si="12"/>
        <v>100</v>
      </c>
      <c r="BH37" s="35">
        <f t="shared" si="12"/>
        <v>0</v>
      </c>
      <c r="BI37" s="35">
        <f t="shared" si="12"/>
        <v>0</v>
      </c>
      <c r="BJ37" s="42" t="e">
        <f t="shared" si="13"/>
        <v>#DIV/0!</v>
      </c>
      <c r="BK37" s="31">
        <v>100</v>
      </c>
      <c r="BL37" s="39">
        <v>0</v>
      </c>
      <c r="BM37" s="31">
        <v>0</v>
      </c>
      <c r="BN37" s="31"/>
      <c r="BO37" s="32"/>
      <c r="BP37" s="31">
        <v>0</v>
      </c>
      <c r="BQ37" s="31"/>
      <c r="BR37" s="41"/>
      <c r="BS37" s="31"/>
      <c r="BT37" s="46"/>
      <c r="BU37" s="39"/>
      <c r="BV37" s="31">
        <v>0</v>
      </c>
      <c r="BW37" s="31"/>
      <c r="BX37" s="31"/>
      <c r="BY37" s="31"/>
      <c r="BZ37" s="31"/>
      <c r="CA37" s="32"/>
      <c r="CB37" s="31"/>
      <c r="CC37" s="46"/>
      <c r="CD37" s="39"/>
      <c r="CE37" s="31">
        <v>0</v>
      </c>
      <c r="CF37" s="31"/>
      <c r="CG37" s="31"/>
      <c r="CH37" s="31"/>
      <c r="CI37" s="39"/>
      <c r="CJ37" s="31">
        <v>0</v>
      </c>
      <c r="CK37" s="31"/>
      <c r="CL37" s="31"/>
      <c r="CM37" s="31">
        <v>0</v>
      </c>
      <c r="CN37" s="31"/>
      <c r="CO37" s="31"/>
      <c r="CP37" s="31">
        <v>0</v>
      </c>
      <c r="CQ37" s="31">
        <v>0</v>
      </c>
      <c r="CR37" s="31"/>
      <c r="CS37" s="31">
        <v>0</v>
      </c>
      <c r="CT37" s="31"/>
      <c r="CU37" s="31"/>
      <c r="CV37" s="31"/>
      <c r="CW37" s="31"/>
      <c r="CX37" s="32"/>
      <c r="CY37" s="31">
        <v>0</v>
      </c>
      <c r="CZ37" s="31"/>
      <c r="DA37" s="31"/>
      <c r="DB37" s="31">
        <v>0</v>
      </c>
      <c r="DC37" s="33">
        <f t="shared" si="14"/>
        <v>30964</v>
      </c>
      <c r="DD37" s="33">
        <f t="shared" si="14"/>
        <v>4727.8</v>
      </c>
      <c r="DE37" s="33">
        <f t="shared" si="15"/>
        <v>3948.1261000000004</v>
      </c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>
        <v>4500</v>
      </c>
      <c r="DV37" s="32"/>
      <c r="DW37" s="31">
        <v>0</v>
      </c>
      <c r="DX37" s="31"/>
      <c r="DY37" s="31"/>
      <c r="DZ37" s="31"/>
      <c r="EA37" s="31">
        <v>0</v>
      </c>
      <c r="EB37" s="44">
        <f t="shared" si="17"/>
        <v>4500</v>
      </c>
      <c r="EC37" s="44">
        <f t="shared" si="17"/>
        <v>0</v>
      </c>
      <c r="ED37" s="44">
        <f t="shared" si="18"/>
        <v>0</v>
      </c>
      <c r="EI37" s="45"/>
      <c r="EJ37" s="45"/>
      <c r="EL37" s="45"/>
    </row>
    <row r="38" spans="1:142" s="47" customFormat="1" ht="23.25" customHeight="1">
      <c r="A38" s="29">
        <v>29</v>
      </c>
      <c r="B38" s="30" t="s">
        <v>91</v>
      </c>
      <c r="C38" s="31">
        <v>0</v>
      </c>
      <c r="D38" s="32">
        <v>0</v>
      </c>
      <c r="E38" s="33">
        <f t="shared" si="0"/>
        <v>28353.7</v>
      </c>
      <c r="F38" s="33">
        <f t="shared" si="0"/>
        <v>4197</v>
      </c>
      <c r="G38" s="33">
        <f t="shared" si="0"/>
        <v>4377.844999999999</v>
      </c>
      <c r="H38" s="33">
        <f t="shared" si="1"/>
        <v>104.30891112699545</v>
      </c>
      <c r="I38" s="33">
        <f t="shared" si="2"/>
        <v>-6475.9000000000015</v>
      </c>
      <c r="J38" s="33">
        <f t="shared" si="3"/>
        <v>3571.4030000000002</v>
      </c>
      <c r="K38" s="31">
        <v>21877.8</v>
      </c>
      <c r="L38" s="31">
        <v>7949.248</v>
      </c>
      <c r="M38" s="35">
        <f t="shared" si="4"/>
        <v>7370</v>
      </c>
      <c r="N38" s="35">
        <f t="shared" si="4"/>
        <v>700</v>
      </c>
      <c r="O38" s="35">
        <f t="shared" si="4"/>
        <v>880.845</v>
      </c>
      <c r="P38" s="35">
        <f t="shared" si="5"/>
        <v>125.835</v>
      </c>
      <c r="Q38" s="36">
        <f t="shared" si="16"/>
        <v>2650</v>
      </c>
      <c r="R38" s="36">
        <f t="shared" si="16"/>
        <v>410</v>
      </c>
      <c r="S38" s="36">
        <f t="shared" si="16"/>
        <v>780.801</v>
      </c>
      <c r="T38" s="37">
        <f t="shared" si="6"/>
        <v>190.43926829268295</v>
      </c>
      <c r="U38" s="38">
        <v>150</v>
      </c>
      <c r="V38" s="39">
        <v>10</v>
      </c>
      <c r="W38" s="31">
        <v>0.119</v>
      </c>
      <c r="X38" s="31">
        <f t="shared" si="7"/>
        <v>1.19</v>
      </c>
      <c r="Y38" s="46">
        <v>2700</v>
      </c>
      <c r="Z38" s="39">
        <v>150</v>
      </c>
      <c r="AA38" s="31">
        <v>23.698</v>
      </c>
      <c r="AB38" s="31">
        <f t="shared" si="8"/>
        <v>15.798666666666668</v>
      </c>
      <c r="AC38" s="46">
        <v>2500</v>
      </c>
      <c r="AD38" s="39">
        <v>400</v>
      </c>
      <c r="AE38" s="31">
        <v>780.682</v>
      </c>
      <c r="AF38" s="31">
        <f t="shared" si="9"/>
        <v>195.1705</v>
      </c>
      <c r="AG38" s="38">
        <v>40</v>
      </c>
      <c r="AH38" s="39">
        <v>0</v>
      </c>
      <c r="AI38" s="31">
        <v>0</v>
      </c>
      <c r="AJ38" s="31" t="e">
        <f t="shared" si="10"/>
        <v>#DIV/0!</v>
      </c>
      <c r="AK38" s="40">
        <v>0</v>
      </c>
      <c r="AL38" s="32"/>
      <c r="AM38" s="31">
        <v>0</v>
      </c>
      <c r="AN38" s="31" t="e">
        <f t="shared" si="11"/>
        <v>#DIV/0!</v>
      </c>
      <c r="AO38" s="40">
        <v>0</v>
      </c>
      <c r="AP38" s="32"/>
      <c r="AQ38" s="31"/>
      <c r="AR38" s="31"/>
      <c r="AS38" s="31"/>
      <c r="AT38" s="31"/>
      <c r="AU38" s="31">
        <v>20983.7</v>
      </c>
      <c r="AV38" s="39">
        <v>3497</v>
      </c>
      <c r="AW38" s="31">
        <v>3497</v>
      </c>
      <c r="AX38" s="31"/>
      <c r="AY38" s="41"/>
      <c r="AZ38" s="31"/>
      <c r="BA38" s="31"/>
      <c r="BB38" s="31"/>
      <c r="BC38" s="31"/>
      <c r="BD38" s="31"/>
      <c r="BE38" s="31"/>
      <c r="BF38" s="31"/>
      <c r="BG38" s="35">
        <f t="shared" si="12"/>
        <v>1500</v>
      </c>
      <c r="BH38" s="35">
        <f t="shared" si="12"/>
        <v>100</v>
      </c>
      <c r="BI38" s="35">
        <f t="shared" si="12"/>
        <v>36.346</v>
      </c>
      <c r="BJ38" s="42">
        <f t="shared" si="13"/>
        <v>36.346</v>
      </c>
      <c r="BK38" s="31">
        <v>1500</v>
      </c>
      <c r="BL38" s="39">
        <v>100</v>
      </c>
      <c r="BM38" s="31">
        <v>36.346</v>
      </c>
      <c r="BN38" s="31"/>
      <c r="BO38" s="32"/>
      <c r="BP38" s="31">
        <v>0</v>
      </c>
      <c r="BQ38" s="31"/>
      <c r="BR38" s="41"/>
      <c r="BS38" s="31"/>
      <c r="BT38" s="46"/>
      <c r="BU38" s="39"/>
      <c r="BV38" s="31">
        <v>0</v>
      </c>
      <c r="BW38" s="31"/>
      <c r="BX38" s="31"/>
      <c r="BY38" s="31"/>
      <c r="BZ38" s="31"/>
      <c r="CA38" s="32"/>
      <c r="CB38" s="31"/>
      <c r="CC38" s="46"/>
      <c r="CD38" s="39"/>
      <c r="CE38" s="31">
        <v>0</v>
      </c>
      <c r="CF38" s="31"/>
      <c r="CG38" s="31"/>
      <c r="CH38" s="31"/>
      <c r="CI38" s="39"/>
      <c r="CJ38" s="31">
        <v>0</v>
      </c>
      <c r="CK38" s="31"/>
      <c r="CL38" s="31"/>
      <c r="CM38" s="31">
        <v>0</v>
      </c>
      <c r="CN38" s="31"/>
      <c r="CO38" s="31"/>
      <c r="CP38" s="31">
        <v>0</v>
      </c>
      <c r="CQ38" s="31">
        <v>0</v>
      </c>
      <c r="CR38" s="31"/>
      <c r="CS38" s="31">
        <v>0</v>
      </c>
      <c r="CT38" s="31"/>
      <c r="CU38" s="31"/>
      <c r="CV38" s="31"/>
      <c r="CW38" s="31">
        <v>480</v>
      </c>
      <c r="CX38" s="32">
        <v>40</v>
      </c>
      <c r="CY38" s="31">
        <v>40</v>
      </c>
      <c r="CZ38" s="31"/>
      <c r="DA38" s="31"/>
      <c r="DB38" s="31">
        <v>0</v>
      </c>
      <c r="DC38" s="33">
        <f t="shared" si="14"/>
        <v>28353.7</v>
      </c>
      <c r="DD38" s="33">
        <f t="shared" si="14"/>
        <v>4197</v>
      </c>
      <c r="DE38" s="33">
        <f t="shared" si="15"/>
        <v>4377.844999999999</v>
      </c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2"/>
      <c r="DW38" s="31">
        <v>0</v>
      </c>
      <c r="DX38" s="31"/>
      <c r="DY38" s="31"/>
      <c r="DZ38" s="31"/>
      <c r="EA38" s="31">
        <v>0</v>
      </c>
      <c r="EB38" s="44">
        <f t="shared" si="17"/>
        <v>0</v>
      </c>
      <c r="EC38" s="44">
        <f t="shared" si="17"/>
        <v>0</v>
      </c>
      <c r="ED38" s="44">
        <f t="shared" si="18"/>
        <v>0</v>
      </c>
      <c r="EI38" s="45"/>
      <c r="EJ38" s="45"/>
      <c r="EL38" s="45"/>
    </row>
    <row r="39" spans="1:142" s="47" customFormat="1" ht="23.25" customHeight="1">
      <c r="A39" s="29">
        <v>30</v>
      </c>
      <c r="B39" s="30" t="s">
        <v>92</v>
      </c>
      <c r="C39" s="31">
        <v>26351.699999999997</v>
      </c>
      <c r="D39" s="32">
        <v>0</v>
      </c>
      <c r="E39" s="33">
        <f t="shared" si="0"/>
        <v>80524.90000000001</v>
      </c>
      <c r="F39" s="33">
        <f t="shared" si="0"/>
        <v>11125</v>
      </c>
      <c r="G39" s="33">
        <f t="shared" si="0"/>
        <v>12062.139999999998</v>
      </c>
      <c r="H39" s="33">
        <f t="shared" si="1"/>
        <v>108.42373033707864</v>
      </c>
      <c r="I39" s="33">
        <f t="shared" si="2"/>
        <v>-25656.70000000001</v>
      </c>
      <c r="J39" s="33">
        <f t="shared" si="3"/>
        <v>9588.684000000003</v>
      </c>
      <c r="K39" s="31">
        <v>54868.2</v>
      </c>
      <c r="L39" s="31">
        <v>21650.824</v>
      </c>
      <c r="M39" s="35">
        <f t="shared" si="4"/>
        <v>22354.6</v>
      </c>
      <c r="N39" s="35">
        <f t="shared" si="4"/>
        <v>1430</v>
      </c>
      <c r="O39" s="35">
        <f t="shared" si="4"/>
        <v>2367.14</v>
      </c>
      <c r="P39" s="35">
        <f t="shared" si="5"/>
        <v>165.53426573426574</v>
      </c>
      <c r="Q39" s="36">
        <f t="shared" si="16"/>
        <v>12500</v>
      </c>
      <c r="R39" s="36">
        <f t="shared" si="16"/>
        <v>970</v>
      </c>
      <c r="S39" s="36">
        <f t="shared" si="16"/>
        <v>1581.94</v>
      </c>
      <c r="T39" s="37">
        <f t="shared" si="6"/>
        <v>163.08659793814434</v>
      </c>
      <c r="U39" s="38">
        <v>2000</v>
      </c>
      <c r="V39" s="39">
        <v>70</v>
      </c>
      <c r="W39" s="31">
        <v>124.891</v>
      </c>
      <c r="X39" s="31">
        <f t="shared" si="7"/>
        <v>178.4157142857143</v>
      </c>
      <c r="Y39" s="46">
        <v>1900</v>
      </c>
      <c r="Z39" s="39">
        <v>250</v>
      </c>
      <c r="AA39" s="31">
        <v>242.25</v>
      </c>
      <c r="AB39" s="31">
        <f t="shared" si="8"/>
        <v>96.9</v>
      </c>
      <c r="AC39" s="46">
        <v>10500</v>
      </c>
      <c r="AD39" s="39">
        <v>900</v>
      </c>
      <c r="AE39" s="31">
        <v>1457.049</v>
      </c>
      <c r="AF39" s="31">
        <f t="shared" si="9"/>
        <v>161.89433333333332</v>
      </c>
      <c r="AG39" s="38">
        <v>297</v>
      </c>
      <c r="AH39" s="39">
        <v>22</v>
      </c>
      <c r="AI39" s="31">
        <v>36.7</v>
      </c>
      <c r="AJ39" s="31">
        <f t="shared" si="10"/>
        <v>166.81818181818184</v>
      </c>
      <c r="AK39" s="40">
        <v>0</v>
      </c>
      <c r="AL39" s="32"/>
      <c r="AM39" s="31">
        <v>0</v>
      </c>
      <c r="AN39" s="31" t="e">
        <f t="shared" si="11"/>
        <v>#DIV/0!</v>
      </c>
      <c r="AO39" s="40">
        <v>0</v>
      </c>
      <c r="AP39" s="32"/>
      <c r="AQ39" s="31"/>
      <c r="AR39" s="31"/>
      <c r="AS39" s="31"/>
      <c r="AT39" s="31"/>
      <c r="AU39" s="31">
        <v>58170.3</v>
      </c>
      <c r="AV39" s="39">
        <v>9695</v>
      </c>
      <c r="AW39" s="31">
        <v>9695</v>
      </c>
      <c r="AX39" s="31"/>
      <c r="AY39" s="41"/>
      <c r="AZ39" s="31"/>
      <c r="BA39" s="31"/>
      <c r="BB39" s="31"/>
      <c r="BC39" s="31"/>
      <c r="BD39" s="31"/>
      <c r="BE39" s="31"/>
      <c r="BF39" s="31"/>
      <c r="BG39" s="35">
        <f t="shared" si="12"/>
        <v>5862.6</v>
      </c>
      <c r="BH39" s="35">
        <f t="shared" si="12"/>
        <v>105</v>
      </c>
      <c r="BI39" s="35">
        <f t="shared" si="12"/>
        <v>145.1</v>
      </c>
      <c r="BJ39" s="42">
        <f t="shared" si="13"/>
        <v>138.1904761904762</v>
      </c>
      <c r="BK39" s="31">
        <v>5590</v>
      </c>
      <c r="BL39" s="39">
        <v>75</v>
      </c>
      <c r="BM39" s="31">
        <v>112.8</v>
      </c>
      <c r="BN39" s="31"/>
      <c r="BO39" s="32"/>
      <c r="BP39" s="31">
        <v>0</v>
      </c>
      <c r="BQ39" s="31"/>
      <c r="BR39" s="41"/>
      <c r="BS39" s="31"/>
      <c r="BT39" s="46">
        <v>272.6</v>
      </c>
      <c r="BU39" s="39">
        <v>30</v>
      </c>
      <c r="BV39" s="31">
        <v>32.3</v>
      </c>
      <c r="BW39" s="31"/>
      <c r="BX39" s="31"/>
      <c r="BY39" s="31"/>
      <c r="BZ39" s="31"/>
      <c r="CA39" s="32"/>
      <c r="CB39" s="31"/>
      <c r="CC39" s="46">
        <v>30</v>
      </c>
      <c r="CD39" s="39">
        <v>3</v>
      </c>
      <c r="CE39" s="31">
        <v>2.6</v>
      </c>
      <c r="CF39" s="31"/>
      <c r="CG39" s="31"/>
      <c r="CH39" s="31">
        <v>1765</v>
      </c>
      <c r="CI39" s="39">
        <v>80</v>
      </c>
      <c r="CJ39" s="31">
        <v>113.05</v>
      </c>
      <c r="CK39" s="31"/>
      <c r="CL39" s="31"/>
      <c r="CM39" s="31">
        <v>105.65</v>
      </c>
      <c r="CN39" s="31"/>
      <c r="CO39" s="31"/>
      <c r="CP39" s="31">
        <v>0</v>
      </c>
      <c r="CQ39" s="31">
        <v>0</v>
      </c>
      <c r="CR39" s="31"/>
      <c r="CS39" s="31">
        <v>0</v>
      </c>
      <c r="CT39" s="31"/>
      <c r="CU39" s="31"/>
      <c r="CV39" s="31"/>
      <c r="CW39" s="31"/>
      <c r="CX39" s="32"/>
      <c r="CY39" s="31">
        <v>245.5</v>
      </c>
      <c r="CZ39" s="31"/>
      <c r="DA39" s="31"/>
      <c r="DB39" s="31">
        <v>0</v>
      </c>
      <c r="DC39" s="33">
        <f t="shared" si="14"/>
        <v>80524.90000000001</v>
      </c>
      <c r="DD39" s="33">
        <f t="shared" si="14"/>
        <v>11125</v>
      </c>
      <c r="DE39" s="33">
        <f t="shared" si="15"/>
        <v>12062.139999999998</v>
      </c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2"/>
      <c r="DW39" s="31">
        <v>0</v>
      </c>
      <c r="DX39" s="31"/>
      <c r="DY39" s="31"/>
      <c r="DZ39" s="31"/>
      <c r="EA39" s="31">
        <v>0</v>
      </c>
      <c r="EB39" s="44">
        <f t="shared" si="17"/>
        <v>0</v>
      </c>
      <c r="EC39" s="44">
        <f t="shared" si="17"/>
        <v>0</v>
      </c>
      <c r="ED39" s="44">
        <f t="shared" si="18"/>
        <v>0</v>
      </c>
      <c r="EI39" s="45"/>
      <c r="EJ39" s="45"/>
      <c r="EL39" s="45"/>
    </row>
    <row r="40" spans="1:142" s="47" customFormat="1" ht="23.25" customHeight="1">
      <c r="A40" s="29">
        <v>31</v>
      </c>
      <c r="B40" s="30" t="s">
        <v>93</v>
      </c>
      <c r="C40" s="31">
        <v>0</v>
      </c>
      <c r="D40" s="32">
        <v>0</v>
      </c>
      <c r="E40" s="33">
        <f t="shared" si="0"/>
        <v>29196.600000000002</v>
      </c>
      <c r="F40" s="33">
        <f t="shared" si="0"/>
        <v>4433.799999999999</v>
      </c>
      <c r="G40" s="33">
        <f t="shared" si="0"/>
        <v>4190.393</v>
      </c>
      <c r="H40" s="33">
        <f t="shared" si="1"/>
        <v>94.51019441562543</v>
      </c>
      <c r="I40" s="33">
        <f t="shared" si="2"/>
        <v>-4687.9000000000015</v>
      </c>
      <c r="J40" s="33">
        <f t="shared" si="3"/>
        <v>3998.3990000000003</v>
      </c>
      <c r="K40" s="31">
        <v>24508.7</v>
      </c>
      <c r="L40" s="31">
        <v>8188.792</v>
      </c>
      <c r="M40" s="35">
        <f t="shared" si="4"/>
        <v>5882.4</v>
      </c>
      <c r="N40" s="35">
        <f t="shared" si="4"/>
        <v>548.4</v>
      </c>
      <c r="O40" s="35">
        <f t="shared" si="4"/>
        <v>304.993</v>
      </c>
      <c r="P40" s="35">
        <f t="shared" si="5"/>
        <v>55.615061998541215</v>
      </c>
      <c r="Q40" s="36">
        <f t="shared" si="16"/>
        <v>1120</v>
      </c>
      <c r="R40" s="36">
        <f t="shared" si="16"/>
        <v>115</v>
      </c>
      <c r="S40" s="36">
        <f t="shared" si="16"/>
        <v>253.093</v>
      </c>
      <c r="T40" s="37">
        <f t="shared" si="6"/>
        <v>220.0808695652174</v>
      </c>
      <c r="U40" s="38">
        <v>120</v>
      </c>
      <c r="V40" s="39">
        <v>15</v>
      </c>
      <c r="W40" s="31">
        <v>0.093</v>
      </c>
      <c r="X40" s="31">
        <f t="shared" si="7"/>
        <v>0.62</v>
      </c>
      <c r="Y40" s="46">
        <v>4100</v>
      </c>
      <c r="Z40" s="39">
        <v>350</v>
      </c>
      <c r="AA40" s="31">
        <v>41.9</v>
      </c>
      <c r="AB40" s="31">
        <f t="shared" si="8"/>
        <v>11.971428571428572</v>
      </c>
      <c r="AC40" s="46">
        <v>1000</v>
      </c>
      <c r="AD40" s="39">
        <v>100</v>
      </c>
      <c r="AE40" s="31">
        <v>253</v>
      </c>
      <c r="AF40" s="31">
        <f t="shared" si="9"/>
        <v>253</v>
      </c>
      <c r="AG40" s="38">
        <v>42</v>
      </c>
      <c r="AH40" s="39">
        <v>5</v>
      </c>
      <c r="AI40" s="31">
        <v>0</v>
      </c>
      <c r="AJ40" s="31">
        <f t="shared" si="10"/>
        <v>0</v>
      </c>
      <c r="AK40" s="40">
        <v>0</v>
      </c>
      <c r="AL40" s="32"/>
      <c r="AM40" s="31">
        <v>0</v>
      </c>
      <c r="AN40" s="31" t="e">
        <f t="shared" si="11"/>
        <v>#DIV/0!</v>
      </c>
      <c r="AO40" s="40">
        <v>0</v>
      </c>
      <c r="AP40" s="32"/>
      <c r="AQ40" s="31"/>
      <c r="AR40" s="31"/>
      <c r="AS40" s="31"/>
      <c r="AT40" s="31"/>
      <c r="AU40" s="31">
        <v>23314.2</v>
      </c>
      <c r="AV40" s="39">
        <v>3885.4</v>
      </c>
      <c r="AW40" s="31">
        <v>3885.4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5">
        <f t="shared" si="12"/>
        <v>300</v>
      </c>
      <c r="BH40" s="35">
        <f t="shared" si="12"/>
        <v>25</v>
      </c>
      <c r="BI40" s="35">
        <f t="shared" si="12"/>
        <v>0</v>
      </c>
      <c r="BJ40" s="42">
        <f t="shared" si="13"/>
        <v>0</v>
      </c>
      <c r="BK40" s="31">
        <v>300</v>
      </c>
      <c r="BL40" s="39">
        <v>25</v>
      </c>
      <c r="BM40" s="31">
        <v>0</v>
      </c>
      <c r="BN40" s="31"/>
      <c r="BO40" s="32"/>
      <c r="BP40" s="31">
        <v>0</v>
      </c>
      <c r="BQ40" s="31"/>
      <c r="BR40" s="41"/>
      <c r="BS40" s="31"/>
      <c r="BT40" s="46"/>
      <c r="BU40" s="39"/>
      <c r="BV40" s="31">
        <v>0</v>
      </c>
      <c r="BW40" s="31"/>
      <c r="BX40" s="31"/>
      <c r="BY40" s="31"/>
      <c r="BZ40" s="31"/>
      <c r="CA40" s="32"/>
      <c r="CB40" s="31"/>
      <c r="CC40" s="46"/>
      <c r="CD40" s="39"/>
      <c r="CE40" s="31">
        <v>0</v>
      </c>
      <c r="CF40" s="31"/>
      <c r="CG40" s="31"/>
      <c r="CH40" s="31">
        <v>320.4</v>
      </c>
      <c r="CI40" s="39">
        <v>53.4</v>
      </c>
      <c r="CJ40" s="31">
        <v>0</v>
      </c>
      <c r="CK40" s="31"/>
      <c r="CL40" s="31"/>
      <c r="CM40" s="31">
        <v>0</v>
      </c>
      <c r="CN40" s="31"/>
      <c r="CO40" s="31"/>
      <c r="CP40" s="31">
        <v>0</v>
      </c>
      <c r="CQ40" s="31">
        <v>0</v>
      </c>
      <c r="CR40" s="31"/>
      <c r="CS40" s="31">
        <v>0</v>
      </c>
      <c r="CT40" s="31"/>
      <c r="CU40" s="31"/>
      <c r="CV40" s="31"/>
      <c r="CW40" s="31"/>
      <c r="CX40" s="32"/>
      <c r="CY40" s="31">
        <v>10</v>
      </c>
      <c r="CZ40" s="31"/>
      <c r="DA40" s="31"/>
      <c r="DB40" s="31">
        <v>0</v>
      </c>
      <c r="DC40" s="33">
        <f t="shared" si="14"/>
        <v>29196.600000000002</v>
      </c>
      <c r="DD40" s="33">
        <f t="shared" si="14"/>
        <v>4433.799999999999</v>
      </c>
      <c r="DE40" s="33">
        <f t="shared" si="15"/>
        <v>4190.393</v>
      </c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2"/>
      <c r="DW40" s="31">
        <v>0</v>
      </c>
      <c r="DX40" s="31"/>
      <c r="DY40" s="31"/>
      <c r="DZ40" s="31"/>
      <c r="EA40" s="31">
        <v>0</v>
      </c>
      <c r="EB40" s="44">
        <f t="shared" si="17"/>
        <v>0</v>
      </c>
      <c r="EC40" s="44">
        <f t="shared" si="17"/>
        <v>0</v>
      </c>
      <c r="ED40" s="44">
        <f t="shared" si="18"/>
        <v>0</v>
      </c>
      <c r="EI40" s="45"/>
      <c r="EJ40" s="45"/>
      <c r="EL40" s="45"/>
    </row>
    <row r="41" spans="1:142" s="47" customFormat="1" ht="23.25" customHeight="1">
      <c r="A41" s="29">
        <v>32</v>
      </c>
      <c r="B41" s="30" t="s">
        <v>94</v>
      </c>
      <c r="C41" s="31">
        <v>5546.1</v>
      </c>
      <c r="D41" s="32">
        <v>0</v>
      </c>
      <c r="E41" s="33">
        <f t="shared" si="0"/>
        <v>54583.4</v>
      </c>
      <c r="F41" s="33">
        <f t="shared" si="0"/>
        <v>8271.6</v>
      </c>
      <c r="G41" s="33">
        <f t="shared" si="0"/>
        <v>8118.808</v>
      </c>
      <c r="H41" s="33">
        <f t="shared" si="1"/>
        <v>98.15281203152958</v>
      </c>
      <c r="I41" s="33">
        <f t="shared" si="2"/>
        <v>-13071.099999999999</v>
      </c>
      <c r="J41" s="33">
        <f t="shared" si="3"/>
        <v>4675.767999999999</v>
      </c>
      <c r="K41" s="31">
        <v>41512.3</v>
      </c>
      <c r="L41" s="31">
        <v>12794.576</v>
      </c>
      <c r="M41" s="35">
        <f t="shared" si="4"/>
        <v>18870.5</v>
      </c>
      <c r="N41" s="35">
        <f t="shared" si="4"/>
        <v>2320</v>
      </c>
      <c r="O41" s="35">
        <f t="shared" si="4"/>
        <v>2167.208</v>
      </c>
      <c r="P41" s="35">
        <f t="shared" si="5"/>
        <v>93.41413793103449</v>
      </c>
      <c r="Q41" s="36">
        <f t="shared" si="16"/>
        <v>10400</v>
      </c>
      <c r="R41" s="36">
        <f t="shared" si="16"/>
        <v>1250</v>
      </c>
      <c r="S41" s="36">
        <f t="shared" si="16"/>
        <v>859.52</v>
      </c>
      <c r="T41" s="37">
        <f t="shared" si="6"/>
        <v>68.7616</v>
      </c>
      <c r="U41" s="38">
        <v>3200</v>
      </c>
      <c r="V41" s="39">
        <v>450</v>
      </c>
      <c r="W41" s="31">
        <v>99.8</v>
      </c>
      <c r="X41" s="31">
        <f t="shared" si="7"/>
        <v>22.177777777777777</v>
      </c>
      <c r="Y41" s="46">
        <v>6100</v>
      </c>
      <c r="Z41" s="39">
        <v>1000</v>
      </c>
      <c r="AA41" s="31">
        <v>1272.388</v>
      </c>
      <c r="AB41" s="31">
        <f t="shared" si="8"/>
        <v>127.23879999999998</v>
      </c>
      <c r="AC41" s="46">
        <v>7200</v>
      </c>
      <c r="AD41" s="39">
        <v>800</v>
      </c>
      <c r="AE41" s="31">
        <v>759.72</v>
      </c>
      <c r="AF41" s="31">
        <f t="shared" si="9"/>
        <v>94.965</v>
      </c>
      <c r="AG41" s="38">
        <v>455.5</v>
      </c>
      <c r="AH41" s="39">
        <v>20</v>
      </c>
      <c r="AI41" s="31">
        <v>0</v>
      </c>
      <c r="AJ41" s="31">
        <f t="shared" si="10"/>
        <v>0</v>
      </c>
      <c r="AK41" s="40">
        <v>0</v>
      </c>
      <c r="AL41" s="32"/>
      <c r="AM41" s="31">
        <v>0</v>
      </c>
      <c r="AN41" s="31" t="e">
        <f t="shared" si="11"/>
        <v>#DIV/0!</v>
      </c>
      <c r="AO41" s="40">
        <v>0</v>
      </c>
      <c r="AP41" s="32"/>
      <c r="AQ41" s="31"/>
      <c r="AR41" s="31"/>
      <c r="AS41" s="31"/>
      <c r="AT41" s="31"/>
      <c r="AU41" s="31">
        <v>35712.9</v>
      </c>
      <c r="AV41" s="39">
        <v>5951.6</v>
      </c>
      <c r="AW41" s="31">
        <v>5951.6</v>
      </c>
      <c r="AX41" s="31"/>
      <c r="AY41" s="41"/>
      <c r="AZ41" s="31"/>
      <c r="BA41" s="31"/>
      <c r="BB41" s="31"/>
      <c r="BC41" s="31"/>
      <c r="BD41" s="31"/>
      <c r="BE41" s="31"/>
      <c r="BF41" s="31"/>
      <c r="BG41" s="35">
        <f t="shared" si="12"/>
        <v>300</v>
      </c>
      <c r="BH41" s="35">
        <f t="shared" si="12"/>
        <v>0</v>
      </c>
      <c r="BI41" s="35">
        <f t="shared" si="12"/>
        <v>0</v>
      </c>
      <c r="BJ41" s="42" t="e">
        <f t="shared" si="13"/>
        <v>#DIV/0!</v>
      </c>
      <c r="BK41" s="31">
        <v>300</v>
      </c>
      <c r="BL41" s="39">
        <v>0</v>
      </c>
      <c r="BM41" s="31">
        <v>0</v>
      </c>
      <c r="BN41" s="31"/>
      <c r="BO41" s="32"/>
      <c r="BP41" s="31">
        <v>0</v>
      </c>
      <c r="BQ41" s="31"/>
      <c r="BR41" s="41"/>
      <c r="BS41" s="31"/>
      <c r="BT41" s="46"/>
      <c r="BU41" s="39"/>
      <c r="BV41" s="31">
        <v>0</v>
      </c>
      <c r="BW41" s="31"/>
      <c r="BX41" s="31"/>
      <c r="BY41" s="31"/>
      <c r="BZ41" s="31"/>
      <c r="CA41" s="32"/>
      <c r="CB41" s="31"/>
      <c r="CC41" s="46"/>
      <c r="CD41" s="39"/>
      <c r="CE41" s="31">
        <v>0</v>
      </c>
      <c r="CF41" s="31"/>
      <c r="CG41" s="31"/>
      <c r="CH41" s="31">
        <v>1615</v>
      </c>
      <c r="CI41" s="39">
        <v>50</v>
      </c>
      <c r="CJ41" s="31">
        <v>35.3</v>
      </c>
      <c r="CK41" s="31"/>
      <c r="CL41" s="31"/>
      <c r="CM41" s="31">
        <v>0</v>
      </c>
      <c r="CN41" s="31"/>
      <c r="CO41" s="31"/>
      <c r="CP41" s="31">
        <v>0</v>
      </c>
      <c r="CQ41" s="31">
        <v>0</v>
      </c>
      <c r="CR41" s="31"/>
      <c r="CS41" s="31">
        <v>0</v>
      </c>
      <c r="CT41" s="31"/>
      <c r="CU41" s="31"/>
      <c r="CV41" s="31"/>
      <c r="CW41" s="31"/>
      <c r="CX41" s="32"/>
      <c r="CY41" s="31">
        <v>0</v>
      </c>
      <c r="CZ41" s="31"/>
      <c r="DA41" s="31"/>
      <c r="DB41" s="31">
        <v>0</v>
      </c>
      <c r="DC41" s="33">
        <f t="shared" si="14"/>
        <v>54583.4</v>
      </c>
      <c r="DD41" s="33">
        <f t="shared" si="14"/>
        <v>8271.6</v>
      </c>
      <c r="DE41" s="33">
        <f t="shared" si="15"/>
        <v>8118.808</v>
      </c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2"/>
      <c r="DW41" s="31">
        <v>0</v>
      </c>
      <c r="DX41" s="31"/>
      <c r="DY41" s="31"/>
      <c r="DZ41" s="31"/>
      <c r="EA41" s="31">
        <v>0</v>
      </c>
      <c r="EB41" s="44">
        <f t="shared" si="17"/>
        <v>0</v>
      </c>
      <c r="EC41" s="44">
        <f t="shared" si="17"/>
        <v>0</v>
      </c>
      <c r="ED41" s="44">
        <f t="shared" si="18"/>
        <v>0</v>
      </c>
      <c r="EI41" s="45"/>
      <c r="EJ41" s="45"/>
      <c r="EL41" s="45"/>
    </row>
    <row r="42" spans="1:142" s="47" customFormat="1" ht="23.25" customHeight="1">
      <c r="A42" s="29">
        <v>33</v>
      </c>
      <c r="B42" s="30" t="s">
        <v>95</v>
      </c>
      <c r="C42" s="31">
        <v>0</v>
      </c>
      <c r="D42" s="32">
        <v>0</v>
      </c>
      <c r="E42" s="33">
        <f aca="true" t="shared" si="19" ref="E42:G57">DC42+EB42-DU42</f>
        <v>62925.799999999996</v>
      </c>
      <c r="F42" s="33">
        <f t="shared" si="19"/>
        <v>9877.4</v>
      </c>
      <c r="G42" s="33">
        <f t="shared" si="19"/>
        <v>9826.153</v>
      </c>
      <c r="H42" s="33">
        <f t="shared" si="1"/>
        <v>99.48116913357767</v>
      </c>
      <c r="I42" s="33">
        <f t="shared" si="2"/>
        <v>-16201.699999999997</v>
      </c>
      <c r="J42" s="33">
        <f t="shared" si="3"/>
        <v>7837.122000000001</v>
      </c>
      <c r="K42" s="31">
        <v>46724.1</v>
      </c>
      <c r="L42" s="31">
        <v>17663.275</v>
      </c>
      <c r="M42" s="35">
        <f aca="true" t="shared" si="20" ref="M42:O73">U42+Y42+AC42+AG42+AK42+AO42+BD42+BK42+BN42+BQ42+BT42+BW42+CC42+CH42+CN42+CQ42+CW42</f>
        <v>13048.1</v>
      </c>
      <c r="N42" s="35">
        <f t="shared" si="20"/>
        <v>1565</v>
      </c>
      <c r="O42" s="35">
        <f t="shared" si="20"/>
        <v>1513.7530000000002</v>
      </c>
      <c r="P42" s="35">
        <f t="shared" si="5"/>
        <v>96.72543130990417</v>
      </c>
      <c r="Q42" s="36">
        <f t="shared" si="16"/>
        <v>7952.7</v>
      </c>
      <c r="R42" s="36">
        <f t="shared" si="16"/>
        <v>1085</v>
      </c>
      <c r="S42" s="36">
        <f t="shared" si="16"/>
        <v>1351.353</v>
      </c>
      <c r="T42" s="37">
        <f t="shared" si="6"/>
        <v>124.54866359447006</v>
      </c>
      <c r="U42" s="38">
        <v>2971.2</v>
      </c>
      <c r="V42" s="39">
        <v>405</v>
      </c>
      <c r="W42" s="31">
        <v>172.838</v>
      </c>
      <c r="X42" s="31">
        <f t="shared" si="7"/>
        <v>42.676049382716045</v>
      </c>
      <c r="Y42" s="46">
        <v>3680</v>
      </c>
      <c r="Z42" s="39">
        <v>480</v>
      </c>
      <c r="AA42" s="31">
        <v>162.4</v>
      </c>
      <c r="AB42" s="31">
        <f t="shared" si="8"/>
        <v>33.833333333333336</v>
      </c>
      <c r="AC42" s="46">
        <v>4981.5</v>
      </c>
      <c r="AD42" s="39">
        <v>680</v>
      </c>
      <c r="AE42" s="31">
        <v>1178.515</v>
      </c>
      <c r="AF42" s="31">
        <f t="shared" si="9"/>
        <v>173.31102941176474</v>
      </c>
      <c r="AG42" s="38">
        <v>503</v>
      </c>
      <c r="AH42" s="39">
        <v>0</v>
      </c>
      <c r="AI42" s="31">
        <v>0</v>
      </c>
      <c r="AJ42" s="31" t="e">
        <f t="shared" si="10"/>
        <v>#DIV/0!</v>
      </c>
      <c r="AK42" s="40">
        <v>0</v>
      </c>
      <c r="AL42" s="32"/>
      <c r="AM42" s="31">
        <v>0</v>
      </c>
      <c r="AN42" s="31" t="e">
        <f t="shared" si="11"/>
        <v>#DIV/0!</v>
      </c>
      <c r="AO42" s="40">
        <v>0</v>
      </c>
      <c r="AP42" s="32"/>
      <c r="AQ42" s="31"/>
      <c r="AR42" s="31"/>
      <c r="AS42" s="31"/>
      <c r="AT42" s="31"/>
      <c r="AU42" s="31">
        <v>49877.7</v>
      </c>
      <c r="AV42" s="39">
        <v>8312.4</v>
      </c>
      <c r="AW42" s="31">
        <v>8312.4</v>
      </c>
      <c r="AX42" s="31"/>
      <c r="AY42" s="41"/>
      <c r="AZ42" s="31"/>
      <c r="BA42" s="31"/>
      <c r="BB42" s="31"/>
      <c r="BC42" s="31"/>
      <c r="BD42" s="31"/>
      <c r="BE42" s="31"/>
      <c r="BF42" s="31"/>
      <c r="BG42" s="35">
        <f aca="true" t="shared" si="21" ref="BG42:BI73">BK42+BN42+BQ42+BT42</f>
        <v>102.4</v>
      </c>
      <c r="BH42" s="35">
        <f t="shared" si="21"/>
        <v>0</v>
      </c>
      <c r="BI42" s="35">
        <f t="shared" si="21"/>
        <v>0</v>
      </c>
      <c r="BJ42" s="42" t="e">
        <f t="shared" si="13"/>
        <v>#DIV/0!</v>
      </c>
      <c r="BK42" s="31">
        <v>102.4</v>
      </c>
      <c r="BL42" s="39">
        <v>0</v>
      </c>
      <c r="BM42" s="31">
        <v>0</v>
      </c>
      <c r="BN42" s="31"/>
      <c r="BO42" s="32"/>
      <c r="BP42" s="31">
        <v>0</v>
      </c>
      <c r="BQ42" s="31"/>
      <c r="BR42" s="41"/>
      <c r="BS42" s="31"/>
      <c r="BT42" s="46"/>
      <c r="BU42" s="39"/>
      <c r="BV42" s="31">
        <v>0</v>
      </c>
      <c r="BW42" s="31"/>
      <c r="BX42" s="31"/>
      <c r="BY42" s="31"/>
      <c r="BZ42" s="31"/>
      <c r="CA42" s="32"/>
      <c r="CB42" s="31"/>
      <c r="CC42" s="46"/>
      <c r="CD42" s="39"/>
      <c r="CE42" s="31">
        <v>0</v>
      </c>
      <c r="CF42" s="31"/>
      <c r="CG42" s="31"/>
      <c r="CH42" s="31">
        <v>800</v>
      </c>
      <c r="CI42" s="39"/>
      <c r="CJ42" s="31">
        <v>0</v>
      </c>
      <c r="CK42" s="31"/>
      <c r="CL42" s="31"/>
      <c r="CM42" s="31">
        <v>0</v>
      </c>
      <c r="CN42" s="31"/>
      <c r="CO42" s="31"/>
      <c r="CP42" s="31">
        <v>0</v>
      </c>
      <c r="CQ42" s="31">
        <v>10</v>
      </c>
      <c r="CR42" s="31"/>
      <c r="CS42" s="31">
        <v>0</v>
      </c>
      <c r="CT42" s="31"/>
      <c r="CU42" s="31"/>
      <c r="CV42" s="31"/>
      <c r="CW42" s="31"/>
      <c r="CX42" s="32"/>
      <c r="CY42" s="31">
        <v>0</v>
      </c>
      <c r="CZ42" s="31"/>
      <c r="DA42" s="31"/>
      <c r="DB42" s="31">
        <v>0</v>
      </c>
      <c r="DC42" s="33">
        <f aca="true" t="shared" si="22" ref="DC42:DD73">U42+Y42+AC42+AG42+AK42+AO42+AR42+AU42+AX42+BA42+BD42+BK42+BN42+BQ42+BT42+BW42+BZ42+CC42+CH42+CN42+CQ42+CT42+CW42</f>
        <v>62925.799999999996</v>
      </c>
      <c r="DD42" s="33">
        <f t="shared" si="22"/>
        <v>9877.4</v>
      </c>
      <c r="DE42" s="33">
        <f t="shared" si="15"/>
        <v>9826.153</v>
      </c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2"/>
      <c r="DW42" s="31">
        <v>0</v>
      </c>
      <c r="DX42" s="31"/>
      <c r="DY42" s="31"/>
      <c r="DZ42" s="31"/>
      <c r="EA42" s="31">
        <v>0</v>
      </c>
      <c r="EB42" s="44">
        <f t="shared" si="17"/>
        <v>0</v>
      </c>
      <c r="EC42" s="44">
        <f t="shared" si="17"/>
        <v>0</v>
      </c>
      <c r="ED42" s="44">
        <f t="shared" si="18"/>
        <v>0</v>
      </c>
      <c r="EI42" s="45"/>
      <c r="EJ42" s="45"/>
      <c r="EL42" s="45"/>
    </row>
    <row r="43" spans="1:142" s="47" customFormat="1" ht="23.25" customHeight="1">
      <c r="A43" s="29">
        <v>34</v>
      </c>
      <c r="B43" s="30" t="s">
        <v>96</v>
      </c>
      <c r="C43" s="31">
        <v>0</v>
      </c>
      <c r="D43" s="32">
        <v>0</v>
      </c>
      <c r="E43" s="33">
        <f t="shared" si="19"/>
        <v>34404.3</v>
      </c>
      <c r="F43" s="33">
        <f t="shared" si="19"/>
        <v>5734</v>
      </c>
      <c r="G43" s="33">
        <f t="shared" si="19"/>
        <v>5248.2065</v>
      </c>
      <c r="H43" s="33">
        <f t="shared" si="1"/>
        <v>91.52784269271015</v>
      </c>
      <c r="I43" s="33">
        <f t="shared" si="2"/>
        <v>-7732.500000000004</v>
      </c>
      <c r="J43" s="33">
        <f t="shared" si="3"/>
        <v>4004.735499999999</v>
      </c>
      <c r="K43" s="31">
        <v>26671.8</v>
      </c>
      <c r="L43" s="31">
        <v>9252.942</v>
      </c>
      <c r="M43" s="35">
        <f t="shared" si="20"/>
        <v>6310</v>
      </c>
      <c r="N43" s="35">
        <f t="shared" si="20"/>
        <v>1052</v>
      </c>
      <c r="O43" s="35">
        <f t="shared" si="20"/>
        <v>566.2065</v>
      </c>
      <c r="P43" s="35">
        <f t="shared" si="5"/>
        <v>53.821910646387835</v>
      </c>
      <c r="Q43" s="36">
        <f t="shared" si="16"/>
        <v>1500</v>
      </c>
      <c r="R43" s="36">
        <f t="shared" si="16"/>
        <v>250</v>
      </c>
      <c r="S43" s="36">
        <f t="shared" si="16"/>
        <v>454.48499999999996</v>
      </c>
      <c r="T43" s="37">
        <f t="shared" si="6"/>
        <v>181.79399999999998</v>
      </c>
      <c r="U43" s="38">
        <v>200</v>
      </c>
      <c r="V43" s="39">
        <v>33</v>
      </c>
      <c r="W43" s="31">
        <v>0.864</v>
      </c>
      <c r="X43" s="31">
        <f t="shared" si="7"/>
        <v>2.618181818181818</v>
      </c>
      <c r="Y43" s="46">
        <v>4500</v>
      </c>
      <c r="Z43" s="39">
        <v>750</v>
      </c>
      <c r="AA43" s="31">
        <v>111.7215</v>
      </c>
      <c r="AB43" s="31">
        <f t="shared" si="8"/>
        <v>14.896200000000002</v>
      </c>
      <c r="AC43" s="46">
        <v>1300</v>
      </c>
      <c r="AD43" s="39">
        <v>217</v>
      </c>
      <c r="AE43" s="31">
        <v>453.621</v>
      </c>
      <c r="AF43" s="31">
        <f t="shared" si="9"/>
        <v>209.04193548387096</v>
      </c>
      <c r="AG43" s="38">
        <v>210</v>
      </c>
      <c r="AH43" s="39">
        <v>35</v>
      </c>
      <c r="AI43" s="31">
        <v>0</v>
      </c>
      <c r="AJ43" s="31">
        <f t="shared" si="10"/>
        <v>0</v>
      </c>
      <c r="AK43" s="40">
        <v>0</v>
      </c>
      <c r="AL43" s="32"/>
      <c r="AM43" s="31">
        <v>0</v>
      </c>
      <c r="AN43" s="31" t="e">
        <f t="shared" si="11"/>
        <v>#DIV/0!</v>
      </c>
      <c r="AO43" s="40">
        <v>0</v>
      </c>
      <c r="AP43" s="32"/>
      <c r="AQ43" s="31"/>
      <c r="AR43" s="31"/>
      <c r="AS43" s="31"/>
      <c r="AT43" s="31"/>
      <c r="AU43" s="31">
        <v>28094.3</v>
      </c>
      <c r="AV43" s="39">
        <v>4682</v>
      </c>
      <c r="AW43" s="31">
        <v>4682</v>
      </c>
      <c r="AX43" s="31"/>
      <c r="AY43" s="41"/>
      <c r="AZ43" s="31"/>
      <c r="BA43" s="31"/>
      <c r="BB43" s="31"/>
      <c r="BC43" s="31"/>
      <c r="BD43" s="31"/>
      <c r="BE43" s="31"/>
      <c r="BF43" s="31"/>
      <c r="BG43" s="35">
        <f t="shared" si="21"/>
        <v>100</v>
      </c>
      <c r="BH43" s="35">
        <f t="shared" si="21"/>
        <v>17</v>
      </c>
      <c r="BI43" s="35">
        <f t="shared" si="21"/>
        <v>0</v>
      </c>
      <c r="BJ43" s="42">
        <f t="shared" si="13"/>
        <v>0</v>
      </c>
      <c r="BK43" s="31">
        <v>100</v>
      </c>
      <c r="BL43" s="39">
        <v>17</v>
      </c>
      <c r="BM43" s="31">
        <v>0</v>
      </c>
      <c r="BN43" s="31"/>
      <c r="BO43" s="32"/>
      <c r="BP43" s="31">
        <v>0</v>
      </c>
      <c r="BQ43" s="31"/>
      <c r="BR43" s="41"/>
      <c r="BS43" s="31"/>
      <c r="BT43" s="46"/>
      <c r="BU43" s="39"/>
      <c r="BV43" s="31">
        <v>0</v>
      </c>
      <c r="BW43" s="31"/>
      <c r="BX43" s="31"/>
      <c r="BY43" s="31"/>
      <c r="BZ43" s="31"/>
      <c r="CA43" s="32"/>
      <c r="CB43" s="31"/>
      <c r="CC43" s="46"/>
      <c r="CD43" s="39"/>
      <c r="CE43" s="31">
        <v>0</v>
      </c>
      <c r="CF43" s="31"/>
      <c r="CG43" s="31"/>
      <c r="CH43" s="31"/>
      <c r="CI43" s="39"/>
      <c r="CJ43" s="31">
        <v>0</v>
      </c>
      <c r="CK43" s="31"/>
      <c r="CL43" s="31"/>
      <c r="CM43" s="31">
        <v>0</v>
      </c>
      <c r="CN43" s="31"/>
      <c r="CO43" s="31"/>
      <c r="CP43" s="31">
        <v>0</v>
      </c>
      <c r="CQ43" s="31">
        <v>0</v>
      </c>
      <c r="CR43" s="31"/>
      <c r="CS43" s="31">
        <v>0</v>
      </c>
      <c r="CT43" s="31"/>
      <c r="CU43" s="31"/>
      <c r="CV43" s="31"/>
      <c r="CW43" s="31"/>
      <c r="CX43" s="32"/>
      <c r="CY43" s="31">
        <v>0</v>
      </c>
      <c r="CZ43" s="31"/>
      <c r="DA43" s="31"/>
      <c r="DB43" s="31">
        <v>0</v>
      </c>
      <c r="DC43" s="33">
        <f t="shared" si="22"/>
        <v>34404.3</v>
      </c>
      <c r="DD43" s="33">
        <f t="shared" si="22"/>
        <v>5734</v>
      </c>
      <c r="DE43" s="33">
        <f t="shared" si="15"/>
        <v>5248.2065</v>
      </c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2"/>
      <c r="DW43" s="31">
        <v>0</v>
      </c>
      <c r="DX43" s="31"/>
      <c r="DY43" s="31"/>
      <c r="DZ43" s="31"/>
      <c r="EA43" s="31">
        <v>0</v>
      </c>
      <c r="EB43" s="44">
        <f t="shared" si="17"/>
        <v>0</v>
      </c>
      <c r="EC43" s="44">
        <f t="shared" si="17"/>
        <v>0</v>
      </c>
      <c r="ED43" s="44">
        <f t="shared" si="18"/>
        <v>0</v>
      </c>
      <c r="EI43" s="45"/>
      <c r="EJ43" s="45"/>
      <c r="EL43" s="45"/>
    </row>
    <row r="44" spans="1:142" s="47" customFormat="1" ht="23.25" customHeight="1">
      <c r="A44" s="29">
        <v>35</v>
      </c>
      <c r="B44" s="30" t="s">
        <v>97</v>
      </c>
      <c r="C44" s="31">
        <v>0</v>
      </c>
      <c r="D44" s="32">
        <v>0</v>
      </c>
      <c r="E44" s="33">
        <f t="shared" si="19"/>
        <v>23591.5</v>
      </c>
      <c r="F44" s="33">
        <f t="shared" si="19"/>
        <v>3931.7999999999997</v>
      </c>
      <c r="G44" s="33">
        <f t="shared" si="19"/>
        <v>4092.238</v>
      </c>
      <c r="H44" s="33">
        <f t="shared" si="1"/>
        <v>104.0805229157129</v>
      </c>
      <c r="I44" s="33">
        <f t="shared" si="2"/>
        <v>-6107</v>
      </c>
      <c r="J44" s="33">
        <f t="shared" si="3"/>
        <v>2952.2999999999997</v>
      </c>
      <c r="K44" s="31">
        <v>17484.5</v>
      </c>
      <c r="L44" s="31">
        <v>7044.538</v>
      </c>
      <c r="M44" s="35">
        <f t="shared" si="20"/>
        <v>1507</v>
      </c>
      <c r="N44" s="35">
        <f t="shared" si="20"/>
        <v>251.2</v>
      </c>
      <c r="O44" s="35">
        <f t="shared" si="20"/>
        <v>411.63800000000003</v>
      </c>
      <c r="P44" s="35">
        <f t="shared" si="5"/>
        <v>163.86863057324842</v>
      </c>
      <c r="Q44" s="36">
        <f t="shared" si="16"/>
        <v>912</v>
      </c>
      <c r="R44" s="36">
        <f t="shared" si="16"/>
        <v>152</v>
      </c>
      <c r="S44" s="36">
        <f t="shared" si="16"/>
        <v>382.838</v>
      </c>
      <c r="T44" s="37">
        <f t="shared" si="6"/>
        <v>251.86710526315792</v>
      </c>
      <c r="U44" s="38">
        <v>48</v>
      </c>
      <c r="V44" s="39">
        <v>8</v>
      </c>
      <c r="W44" s="31">
        <v>3.738</v>
      </c>
      <c r="X44" s="31">
        <f t="shared" si="7"/>
        <v>46.725</v>
      </c>
      <c r="Y44" s="46">
        <v>528</v>
      </c>
      <c r="Z44" s="39">
        <v>88</v>
      </c>
      <c r="AA44" s="31">
        <v>28.8</v>
      </c>
      <c r="AB44" s="31">
        <f t="shared" si="8"/>
        <v>32.72727272727273</v>
      </c>
      <c r="AC44" s="46">
        <v>864</v>
      </c>
      <c r="AD44" s="39">
        <v>144</v>
      </c>
      <c r="AE44" s="31">
        <v>379.1</v>
      </c>
      <c r="AF44" s="31">
        <f t="shared" si="9"/>
        <v>263.2638888888889</v>
      </c>
      <c r="AG44" s="38">
        <v>12</v>
      </c>
      <c r="AH44" s="39">
        <v>2</v>
      </c>
      <c r="AI44" s="31">
        <v>0</v>
      </c>
      <c r="AJ44" s="31">
        <f t="shared" si="10"/>
        <v>0</v>
      </c>
      <c r="AK44" s="40">
        <v>0</v>
      </c>
      <c r="AL44" s="32"/>
      <c r="AM44" s="31">
        <v>0</v>
      </c>
      <c r="AN44" s="31" t="e">
        <f t="shared" si="11"/>
        <v>#DIV/0!</v>
      </c>
      <c r="AO44" s="40">
        <v>0</v>
      </c>
      <c r="AP44" s="32"/>
      <c r="AQ44" s="31"/>
      <c r="AR44" s="31"/>
      <c r="AS44" s="31"/>
      <c r="AT44" s="31"/>
      <c r="AU44" s="31">
        <v>22084.5</v>
      </c>
      <c r="AV44" s="39">
        <v>3680.6</v>
      </c>
      <c r="AW44" s="31">
        <v>3680.6</v>
      </c>
      <c r="AX44" s="31"/>
      <c r="AY44" s="41"/>
      <c r="AZ44" s="31"/>
      <c r="BA44" s="31"/>
      <c r="BB44" s="31"/>
      <c r="BC44" s="31"/>
      <c r="BD44" s="31"/>
      <c r="BE44" s="31"/>
      <c r="BF44" s="31"/>
      <c r="BG44" s="35">
        <f t="shared" si="21"/>
        <v>55</v>
      </c>
      <c r="BH44" s="35">
        <f t="shared" si="21"/>
        <v>9.2</v>
      </c>
      <c r="BI44" s="35">
        <f t="shared" si="21"/>
        <v>0</v>
      </c>
      <c r="BJ44" s="42">
        <f t="shared" si="13"/>
        <v>0</v>
      </c>
      <c r="BK44" s="31">
        <v>55</v>
      </c>
      <c r="BL44" s="39">
        <v>9.2</v>
      </c>
      <c r="BM44" s="31">
        <v>0</v>
      </c>
      <c r="BN44" s="31"/>
      <c r="BO44" s="32"/>
      <c r="BP44" s="31">
        <v>0</v>
      </c>
      <c r="BQ44" s="31"/>
      <c r="BR44" s="41"/>
      <c r="BS44" s="31"/>
      <c r="BT44" s="46"/>
      <c r="BU44" s="39"/>
      <c r="BV44" s="31">
        <v>0</v>
      </c>
      <c r="BW44" s="31"/>
      <c r="BX44" s="31"/>
      <c r="BY44" s="31"/>
      <c r="BZ44" s="31"/>
      <c r="CA44" s="32"/>
      <c r="CB44" s="31"/>
      <c r="CC44" s="46"/>
      <c r="CD44" s="39"/>
      <c r="CE44" s="31">
        <v>0</v>
      </c>
      <c r="CF44" s="31"/>
      <c r="CG44" s="31"/>
      <c r="CH44" s="31"/>
      <c r="CI44" s="39"/>
      <c r="CJ44" s="31">
        <v>0</v>
      </c>
      <c r="CK44" s="31"/>
      <c r="CL44" s="31"/>
      <c r="CM44" s="31">
        <v>0</v>
      </c>
      <c r="CN44" s="31"/>
      <c r="CO44" s="31"/>
      <c r="CP44" s="31">
        <v>0</v>
      </c>
      <c r="CQ44" s="31">
        <v>0</v>
      </c>
      <c r="CR44" s="31"/>
      <c r="CS44" s="31">
        <v>0</v>
      </c>
      <c r="CT44" s="31"/>
      <c r="CU44" s="31"/>
      <c r="CV44" s="31"/>
      <c r="CW44" s="31"/>
      <c r="CX44" s="32"/>
      <c r="CY44" s="31">
        <v>0</v>
      </c>
      <c r="CZ44" s="31"/>
      <c r="DA44" s="31"/>
      <c r="DB44" s="31">
        <v>0</v>
      </c>
      <c r="DC44" s="33">
        <f t="shared" si="22"/>
        <v>23591.5</v>
      </c>
      <c r="DD44" s="33">
        <f t="shared" si="22"/>
        <v>3931.7999999999997</v>
      </c>
      <c r="DE44" s="33">
        <f t="shared" si="15"/>
        <v>4092.238</v>
      </c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2"/>
      <c r="DW44" s="31">
        <v>0</v>
      </c>
      <c r="DX44" s="31"/>
      <c r="DY44" s="31"/>
      <c r="DZ44" s="31"/>
      <c r="EA44" s="31">
        <v>0</v>
      </c>
      <c r="EB44" s="44">
        <f t="shared" si="17"/>
        <v>0</v>
      </c>
      <c r="EC44" s="44">
        <f t="shared" si="17"/>
        <v>0</v>
      </c>
      <c r="ED44" s="44">
        <f t="shared" si="18"/>
        <v>0</v>
      </c>
      <c r="EI44" s="45"/>
      <c r="EJ44" s="45"/>
      <c r="EL44" s="45"/>
    </row>
    <row r="45" spans="1:142" s="47" customFormat="1" ht="23.25" customHeight="1">
      <c r="A45" s="29">
        <v>36</v>
      </c>
      <c r="B45" s="30" t="s">
        <v>98</v>
      </c>
      <c r="C45" s="31">
        <v>67290.4</v>
      </c>
      <c r="D45" s="32">
        <v>3000</v>
      </c>
      <c r="E45" s="33">
        <f t="shared" si="19"/>
        <v>62782.799999999996</v>
      </c>
      <c r="F45" s="33">
        <f t="shared" si="19"/>
        <v>10559.8</v>
      </c>
      <c r="G45" s="33">
        <f t="shared" si="19"/>
        <v>10196.603</v>
      </c>
      <c r="H45" s="33">
        <f t="shared" si="1"/>
        <v>96.56056932896456</v>
      </c>
      <c r="I45" s="33">
        <f t="shared" si="2"/>
        <v>-17873.699999999997</v>
      </c>
      <c r="J45" s="33">
        <f t="shared" si="3"/>
        <v>5723.451000000001</v>
      </c>
      <c r="K45" s="31">
        <v>44909.1</v>
      </c>
      <c r="L45" s="31">
        <v>15920.054</v>
      </c>
      <c r="M45" s="35">
        <f t="shared" si="20"/>
        <v>10463.6</v>
      </c>
      <c r="N45" s="35">
        <f t="shared" si="20"/>
        <v>1840</v>
      </c>
      <c r="O45" s="35">
        <f t="shared" si="20"/>
        <v>1476.803</v>
      </c>
      <c r="P45" s="35">
        <f t="shared" si="5"/>
        <v>80.26103260869566</v>
      </c>
      <c r="Q45" s="36">
        <f t="shared" si="16"/>
        <v>3200</v>
      </c>
      <c r="R45" s="36">
        <f t="shared" si="16"/>
        <v>1200</v>
      </c>
      <c r="S45" s="36">
        <f t="shared" si="16"/>
        <v>906.448</v>
      </c>
      <c r="T45" s="37">
        <f t="shared" si="6"/>
        <v>75.53733333333334</v>
      </c>
      <c r="U45" s="38">
        <v>500</v>
      </c>
      <c r="V45" s="39">
        <v>200</v>
      </c>
      <c r="W45" s="31">
        <v>104.159</v>
      </c>
      <c r="X45" s="31">
        <f t="shared" si="7"/>
        <v>52.07950000000001</v>
      </c>
      <c r="Y45" s="46">
        <v>7003.6</v>
      </c>
      <c r="Z45" s="39">
        <v>600</v>
      </c>
      <c r="AA45" s="31">
        <v>539.955</v>
      </c>
      <c r="AB45" s="31">
        <f t="shared" si="8"/>
        <v>89.9925</v>
      </c>
      <c r="AC45" s="46">
        <v>2700</v>
      </c>
      <c r="AD45" s="39">
        <v>1000</v>
      </c>
      <c r="AE45" s="31">
        <v>802.289</v>
      </c>
      <c r="AF45" s="31">
        <f t="shared" si="9"/>
        <v>80.2289</v>
      </c>
      <c r="AG45" s="38">
        <v>110</v>
      </c>
      <c r="AH45" s="39">
        <v>20</v>
      </c>
      <c r="AI45" s="31">
        <v>15</v>
      </c>
      <c r="AJ45" s="31">
        <f t="shared" si="10"/>
        <v>75</v>
      </c>
      <c r="AK45" s="40">
        <v>0</v>
      </c>
      <c r="AL45" s="32"/>
      <c r="AM45" s="31">
        <v>0</v>
      </c>
      <c r="AN45" s="31" t="e">
        <f t="shared" si="11"/>
        <v>#DIV/0!</v>
      </c>
      <c r="AO45" s="40">
        <v>0</v>
      </c>
      <c r="AP45" s="32"/>
      <c r="AQ45" s="31"/>
      <c r="AR45" s="31"/>
      <c r="AS45" s="31"/>
      <c r="AT45" s="31"/>
      <c r="AU45" s="31">
        <v>52319.2</v>
      </c>
      <c r="AV45" s="39">
        <v>8719.8</v>
      </c>
      <c r="AW45" s="31">
        <v>8719.8</v>
      </c>
      <c r="AX45" s="31"/>
      <c r="AY45" s="41"/>
      <c r="AZ45" s="31"/>
      <c r="BA45" s="31"/>
      <c r="BB45" s="31"/>
      <c r="BC45" s="31"/>
      <c r="BD45" s="31"/>
      <c r="BE45" s="31"/>
      <c r="BF45" s="31"/>
      <c r="BG45" s="35">
        <f t="shared" si="21"/>
        <v>150</v>
      </c>
      <c r="BH45" s="35">
        <f t="shared" si="21"/>
        <v>20</v>
      </c>
      <c r="BI45" s="35">
        <f t="shared" si="21"/>
        <v>15.4</v>
      </c>
      <c r="BJ45" s="42">
        <f t="shared" si="13"/>
        <v>77</v>
      </c>
      <c r="BK45" s="31">
        <v>150</v>
      </c>
      <c r="BL45" s="39">
        <v>20</v>
      </c>
      <c r="BM45" s="31">
        <v>15.4</v>
      </c>
      <c r="BN45" s="31"/>
      <c r="BO45" s="32"/>
      <c r="BP45" s="31">
        <v>0</v>
      </c>
      <c r="BQ45" s="31"/>
      <c r="BR45" s="41"/>
      <c r="BS45" s="31"/>
      <c r="BT45" s="46"/>
      <c r="BU45" s="39"/>
      <c r="BV45" s="31">
        <v>0</v>
      </c>
      <c r="BW45" s="31"/>
      <c r="BX45" s="31"/>
      <c r="BY45" s="31"/>
      <c r="BZ45" s="31"/>
      <c r="CA45" s="32"/>
      <c r="CB45" s="31"/>
      <c r="CC45" s="46"/>
      <c r="CD45" s="39"/>
      <c r="CE45" s="31">
        <v>0</v>
      </c>
      <c r="CF45" s="31"/>
      <c r="CG45" s="31"/>
      <c r="CH45" s="31"/>
      <c r="CI45" s="39"/>
      <c r="CJ45" s="31">
        <v>0</v>
      </c>
      <c r="CK45" s="31"/>
      <c r="CL45" s="31"/>
      <c r="CM45" s="31">
        <v>0</v>
      </c>
      <c r="CN45" s="31"/>
      <c r="CO45" s="31"/>
      <c r="CP45" s="31">
        <v>0</v>
      </c>
      <c r="CQ45" s="31">
        <v>0</v>
      </c>
      <c r="CR45" s="31"/>
      <c r="CS45" s="31">
        <v>0</v>
      </c>
      <c r="CT45" s="31"/>
      <c r="CU45" s="31"/>
      <c r="CV45" s="31"/>
      <c r="CW45" s="31"/>
      <c r="CX45" s="32"/>
      <c r="CY45" s="31">
        <v>0</v>
      </c>
      <c r="CZ45" s="31"/>
      <c r="DA45" s="31"/>
      <c r="DB45" s="31">
        <v>0</v>
      </c>
      <c r="DC45" s="33">
        <f t="shared" si="22"/>
        <v>62782.799999999996</v>
      </c>
      <c r="DD45" s="33">
        <f t="shared" si="22"/>
        <v>10559.8</v>
      </c>
      <c r="DE45" s="33">
        <f t="shared" si="15"/>
        <v>10196.603</v>
      </c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2"/>
      <c r="DW45" s="31">
        <v>0</v>
      </c>
      <c r="DX45" s="31"/>
      <c r="DY45" s="31"/>
      <c r="DZ45" s="31"/>
      <c r="EA45" s="31">
        <v>0</v>
      </c>
      <c r="EB45" s="44">
        <f t="shared" si="17"/>
        <v>0</v>
      </c>
      <c r="EC45" s="44">
        <f t="shared" si="17"/>
        <v>0</v>
      </c>
      <c r="ED45" s="44">
        <f t="shared" si="18"/>
        <v>0</v>
      </c>
      <c r="EI45" s="45"/>
      <c r="EJ45" s="45"/>
      <c r="EL45" s="45"/>
    </row>
    <row r="46" spans="1:142" s="47" customFormat="1" ht="23.25" customHeight="1">
      <c r="A46" s="29">
        <v>37</v>
      </c>
      <c r="B46" s="30" t="s">
        <v>99</v>
      </c>
      <c r="C46" s="31">
        <v>5965.7</v>
      </c>
      <c r="D46" s="32">
        <v>0</v>
      </c>
      <c r="E46" s="33">
        <f t="shared" si="19"/>
        <v>39713.1</v>
      </c>
      <c r="F46" s="33">
        <f t="shared" si="19"/>
        <v>5451.8</v>
      </c>
      <c r="G46" s="33">
        <f t="shared" si="19"/>
        <v>5452.264</v>
      </c>
      <c r="H46" s="33">
        <f t="shared" si="1"/>
        <v>100.00851095051176</v>
      </c>
      <c r="I46" s="33">
        <f t="shared" si="2"/>
        <v>-10019.099999999999</v>
      </c>
      <c r="J46" s="33">
        <f t="shared" si="3"/>
        <v>3644.682</v>
      </c>
      <c r="K46" s="31">
        <v>29694</v>
      </c>
      <c r="L46" s="31">
        <v>9096.946</v>
      </c>
      <c r="M46" s="35">
        <f t="shared" si="20"/>
        <v>13480</v>
      </c>
      <c r="N46" s="35">
        <f t="shared" si="20"/>
        <v>1080</v>
      </c>
      <c r="O46" s="35">
        <f t="shared" si="20"/>
        <v>1080.464</v>
      </c>
      <c r="P46" s="35">
        <f t="shared" si="5"/>
        <v>100.04296296296296</v>
      </c>
      <c r="Q46" s="36">
        <f t="shared" si="16"/>
        <v>5700</v>
      </c>
      <c r="R46" s="36">
        <f t="shared" si="16"/>
        <v>600</v>
      </c>
      <c r="S46" s="36">
        <f t="shared" si="16"/>
        <v>851.192</v>
      </c>
      <c r="T46" s="37">
        <f t="shared" si="6"/>
        <v>141.86533333333333</v>
      </c>
      <c r="U46" s="38">
        <v>1600</v>
      </c>
      <c r="V46" s="39">
        <v>250</v>
      </c>
      <c r="W46" s="31">
        <v>109.252</v>
      </c>
      <c r="X46" s="31">
        <f t="shared" si="7"/>
        <v>43.700799999999994</v>
      </c>
      <c r="Y46" s="46">
        <v>6500</v>
      </c>
      <c r="Z46" s="39">
        <v>180</v>
      </c>
      <c r="AA46" s="31">
        <v>225.272</v>
      </c>
      <c r="AB46" s="31">
        <f t="shared" si="8"/>
        <v>125.15111111111112</v>
      </c>
      <c r="AC46" s="46">
        <v>4100</v>
      </c>
      <c r="AD46" s="39">
        <v>350</v>
      </c>
      <c r="AE46" s="31">
        <v>741.94</v>
      </c>
      <c r="AF46" s="31">
        <f t="shared" si="9"/>
        <v>211.98285714285714</v>
      </c>
      <c r="AG46" s="38">
        <v>150</v>
      </c>
      <c r="AH46" s="39">
        <v>50</v>
      </c>
      <c r="AI46" s="31">
        <v>4</v>
      </c>
      <c r="AJ46" s="31">
        <f t="shared" si="10"/>
        <v>8</v>
      </c>
      <c r="AK46" s="40">
        <v>0</v>
      </c>
      <c r="AL46" s="32"/>
      <c r="AM46" s="31">
        <v>0</v>
      </c>
      <c r="AN46" s="31" t="e">
        <f t="shared" si="11"/>
        <v>#DIV/0!</v>
      </c>
      <c r="AO46" s="40">
        <v>0</v>
      </c>
      <c r="AP46" s="32"/>
      <c r="AQ46" s="31"/>
      <c r="AR46" s="31"/>
      <c r="AS46" s="31"/>
      <c r="AT46" s="31"/>
      <c r="AU46" s="31">
        <v>26233.1</v>
      </c>
      <c r="AV46" s="39">
        <v>4371.8</v>
      </c>
      <c r="AW46" s="31">
        <v>4371.8</v>
      </c>
      <c r="AX46" s="31"/>
      <c r="AY46" s="41"/>
      <c r="AZ46" s="31"/>
      <c r="BA46" s="31"/>
      <c r="BB46" s="31"/>
      <c r="BC46" s="31"/>
      <c r="BD46" s="31"/>
      <c r="BE46" s="31"/>
      <c r="BF46" s="31"/>
      <c r="BG46" s="35">
        <f t="shared" si="21"/>
        <v>350</v>
      </c>
      <c r="BH46" s="35">
        <f t="shared" si="21"/>
        <v>100</v>
      </c>
      <c r="BI46" s="35">
        <f t="shared" si="21"/>
        <v>0</v>
      </c>
      <c r="BJ46" s="42">
        <f t="shared" si="13"/>
        <v>0</v>
      </c>
      <c r="BK46" s="31">
        <v>350</v>
      </c>
      <c r="BL46" s="39">
        <v>100</v>
      </c>
      <c r="BM46" s="31">
        <v>0</v>
      </c>
      <c r="BN46" s="31"/>
      <c r="BO46" s="32"/>
      <c r="BP46" s="31">
        <v>0</v>
      </c>
      <c r="BQ46" s="31"/>
      <c r="BR46" s="41"/>
      <c r="BS46" s="31"/>
      <c r="BT46" s="46"/>
      <c r="BU46" s="39"/>
      <c r="BV46" s="31">
        <v>0</v>
      </c>
      <c r="BW46" s="31"/>
      <c r="BX46" s="31"/>
      <c r="BY46" s="31"/>
      <c r="BZ46" s="31"/>
      <c r="CA46" s="32"/>
      <c r="CB46" s="31"/>
      <c r="CC46" s="46">
        <v>780</v>
      </c>
      <c r="CD46" s="39">
        <v>150</v>
      </c>
      <c r="CE46" s="31">
        <v>0</v>
      </c>
      <c r="CF46" s="31"/>
      <c r="CG46" s="31"/>
      <c r="CH46" s="31"/>
      <c r="CI46" s="39"/>
      <c r="CJ46" s="31">
        <v>0</v>
      </c>
      <c r="CK46" s="31"/>
      <c r="CL46" s="31"/>
      <c r="CM46" s="31">
        <v>0</v>
      </c>
      <c r="CN46" s="31"/>
      <c r="CO46" s="31"/>
      <c r="CP46" s="31">
        <v>0</v>
      </c>
      <c r="CQ46" s="31">
        <v>0</v>
      </c>
      <c r="CR46" s="31"/>
      <c r="CS46" s="31">
        <v>0</v>
      </c>
      <c r="CT46" s="31"/>
      <c r="CU46" s="31"/>
      <c r="CV46" s="31"/>
      <c r="CW46" s="31"/>
      <c r="CX46" s="32"/>
      <c r="CY46" s="31">
        <v>0</v>
      </c>
      <c r="CZ46" s="31"/>
      <c r="DA46" s="31"/>
      <c r="DB46" s="31">
        <v>0</v>
      </c>
      <c r="DC46" s="33">
        <f t="shared" si="22"/>
        <v>39713.1</v>
      </c>
      <c r="DD46" s="33">
        <f t="shared" si="22"/>
        <v>5451.8</v>
      </c>
      <c r="DE46" s="33">
        <f t="shared" si="15"/>
        <v>5452.264</v>
      </c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2"/>
      <c r="DW46" s="31">
        <v>0</v>
      </c>
      <c r="DX46" s="31"/>
      <c r="DY46" s="31"/>
      <c r="DZ46" s="31"/>
      <c r="EA46" s="31">
        <v>0</v>
      </c>
      <c r="EB46" s="44">
        <f t="shared" si="17"/>
        <v>0</v>
      </c>
      <c r="EC46" s="44">
        <f t="shared" si="17"/>
        <v>0</v>
      </c>
      <c r="ED46" s="44">
        <f t="shared" si="18"/>
        <v>0</v>
      </c>
      <c r="EI46" s="45"/>
      <c r="EJ46" s="45"/>
      <c r="EL46" s="45"/>
    </row>
    <row r="47" spans="1:142" s="47" customFormat="1" ht="23.25" customHeight="1">
      <c r="A47" s="29">
        <v>38</v>
      </c>
      <c r="B47" s="30" t="s">
        <v>100</v>
      </c>
      <c r="C47" s="31">
        <v>411.8</v>
      </c>
      <c r="D47" s="32">
        <v>0</v>
      </c>
      <c r="E47" s="33">
        <f t="shared" si="19"/>
        <v>61696.00000000001</v>
      </c>
      <c r="F47" s="33">
        <f t="shared" si="19"/>
        <v>10281.7</v>
      </c>
      <c r="G47" s="33">
        <f t="shared" si="19"/>
        <v>8522.0003</v>
      </c>
      <c r="H47" s="33">
        <f t="shared" si="1"/>
        <v>82.88512891836953</v>
      </c>
      <c r="I47" s="33">
        <f t="shared" si="2"/>
        <v>-14085.200000000004</v>
      </c>
      <c r="J47" s="33">
        <f t="shared" si="3"/>
        <v>7434.3747</v>
      </c>
      <c r="K47" s="31">
        <v>47610.8</v>
      </c>
      <c r="L47" s="31">
        <v>15956.375</v>
      </c>
      <c r="M47" s="35">
        <f t="shared" si="20"/>
        <v>12795.699999999999</v>
      </c>
      <c r="N47" s="35">
        <f t="shared" si="20"/>
        <v>2131.7</v>
      </c>
      <c r="O47" s="35">
        <f t="shared" si="20"/>
        <v>372.0003</v>
      </c>
      <c r="P47" s="35">
        <f t="shared" si="5"/>
        <v>17.450874888586576</v>
      </c>
      <c r="Q47" s="36">
        <f t="shared" si="16"/>
        <v>6642</v>
      </c>
      <c r="R47" s="36">
        <f t="shared" si="16"/>
        <v>1106.7</v>
      </c>
      <c r="S47" s="36">
        <f t="shared" si="16"/>
        <v>167.90800000000002</v>
      </c>
      <c r="T47" s="37">
        <f t="shared" si="6"/>
        <v>15.171952652028555</v>
      </c>
      <c r="U47" s="38">
        <v>1646</v>
      </c>
      <c r="V47" s="39">
        <v>274</v>
      </c>
      <c r="W47" s="31">
        <v>95.639</v>
      </c>
      <c r="X47" s="31">
        <f t="shared" si="7"/>
        <v>34.90474452554744</v>
      </c>
      <c r="Y47" s="46">
        <v>5100</v>
      </c>
      <c r="Z47" s="39">
        <v>850</v>
      </c>
      <c r="AA47" s="31">
        <v>167.6923</v>
      </c>
      <c r="AB47" s="31">
        <f t="shared" si="8"/>
        <v>19.72850588235294</v>
      </c>
      <c r="AC47" s="46">
        <v>4996</v>
      </c>
      <c r="AD47" s="39">
        <v>832.7</v>
      </c>
      <c r="AE47" s="31">
        <v>72.269</v>
      </c>
      <c r="AF47" s="31">
        <f t="shared" si="9"/>
        <v>8.678875945718746</v>
      </c>
      <c r="AG47" s="38">
        <v>63.4</v>
      </c>
      <c r="AH47" s="39">
        <v>10</v>
      </c>
      <c r="AI47" s="31">
        <v>0</v>
      </c>
      <c r="AJ47" s="31">
        <f t="shared" si="10"/>
        <v>0</v>
      </c>
      <c r="AK47" s="40">
        <v>0</v>
      </c>
      <c r="AL47" s="32"/>
      <c r="AM47" s="31">
        <v>0</v>
      </c>
      <c r="AN47" s="31" t="e">
        <f t="shared" si="11"/>
        <v>#DIV/0!</v>
      </c>
      <c r="AO47" s="40">
        <v>0</v>
      </c>
      <c r="AP47" s="32"/>
      <c r="AQ47" s="31"/>
      <c r="AR47" s="31"/>
      <c r="AS47" s="31"/>
      <c r="AT47" s="31"/>
      <c r="AU47" s="31">
        <v>48900.3</v>
      </c>
      <c r="AV47" s="39">
        <v>8150</v>
      </c>
      <c r="AW47" s="31">
        <v>8150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5">
        <f t="shared" si="21"/>
        <v>990.3</v>
      </c>
      <c r="BH47" s="35">
        <f t="shared" si="21"/>
        <v>165</v>
      </c>
      <c r="BI47" s="35">
        <f t="shared" si="21"/>
        <v>36.4</v>
      </c>
      <c r="BJ47" s="42">
        <f t="shared" si="13"/>
        <v>22.060606060606062</v>
      </c>
      <c r="BK47" s="31"/>
      <c r="BL47" s="39"/>
      <c r="BM47" s="31">
        <v>0</v>
      </c>
      <c r="BN47" s="31">
        <v>990.3</v>
      </c>
      <c r="BO47" s="32">
        <v>165</v>
      </c>
      <c r="BP47" s="31">
        <v>36.4</v>
      </c>
      <c r="BQ47" s="31"/>
      <c r="BR47" s="41"/>
      <c r="BS47" s="31"/>
      <c r="BT47" s="46"/>
      <c r="BU47" s="39"/>
      <c r="BV47" s="31">
        <v>0</v>
      </c>
      <c r="BW47" s="31"/>
      <c r="BX47" s="31"/>
      <c r="BY47" s="31"/>
      <c r="BZ47" s="31"/>
      <c r="CA47" s="32"/>
      <c r="CB47" s="31"/>
      <c r="CC47" s="46"/>
      <c r="CD47" s="39"/>
      <c r="CE47" s="31">
        <v>0</v>
      </c>
      <c r="CF47" s="31"/>
      <c r="CG47" s="31"/>
      <c r="CH47" s="31"/>
      <c r="CI47" s="39"/>
      <c r="CJ47" s="31">
        <v>0</v>
      </c>
      <c r="CK47" s="31"/>
      <c r="CL47" s="31"/>
      <c r="CM47" s="31">
        <v>0</v>
      </c>
      <c r="CN47" s="31"/>
      <c r="CO47" s="31"/>
      <c r="CP47" s="31">
        <v>0</v>
      </c>
      <c r="CQ47" s="31">
        <v>0</v>
      </c>
      <c r="CR47" s="31"/>
      <c r="CS47" s="31">
        <v>0</v>
      </c>
      <c r="CT47" s="31"/>
      <c r="CU47" s="31"/>
      <c r="CV47" s="31"/>
      <c r="CW47" s="31"/>
      <c r="CX47" s="32"/>
      <c r="CY47" s="31">
        <v>0</v>
      </c>
      <c r="CZ47" s="31"/>
      <c r="DA47" s="31"/>
      <c r="DB47" s="31">
        <v>0</v>
      </c>
      <c r="DC47" s="33">
        <f t="shared" si="22"/>
        <v>61696.00000000001</v>
      </c>
      <c r="DD47" s="33">
        <f t="shared" si="22"/>
        <v>10281.7</v>
      </c>
      <c r="DE47" s="33">
        <f t="shared" si="15"/>
        <v>8522.0003</v>
      </c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2"/>
      <c r="DW47" s="31">
        <v>0</v>
      </c>
      <c r="DX47" s="31"/>
      <c r="DY47" s="31"/>
      <c r="DZ47" s="31"/>
      <c r="EA47" s="31">
        <v>0</v>
      </c>
      <c r="EB47" s="44">
        <f t="shared" si="17"/>
        <v>0</v>
      </c>
      <c r="EC47" s="44">
        <f t="shared" si="17"/>
        <v>0</v>
      </c>
      <c r="ED47" s="44">
        <f t="shared" si="18"/>
        <v>0</v>
      </c>
      <c r="EI47" s="45"/>
      <c r="EJ47" s="45"/>
      <c r="EL47" s="45"/>
    </row>
    <row r="48" spans="1:142" s="47" customFormat="1" ht="23.25" customHeight="1">
      <c r="A48" s="29">
        <v>39</v>
      </c>
      <c r="B48" s="30" t="s">
        <v>101</v>
      </c>
      <c r="C48" s="31">
        <v>0</v>
      </c>
      <c r="D48" s="32">
        <v>0</v>
      </c>
      <c r="E48" s="33">
        <f t="shared" si="19"/>
        <v>33466.2</v>
      </c>
      <c r="F48" s="33">
        <f t="shared" si="19"/>
        <v>5421.2</v>
      </c>
      <c r="G48" s="33">
        <f t="shared" si="19"/>
        <v>4725.984</v>
      </c>
      <c r="H48" s="33">
        <f t="shared" si="1"/>
        <v>87.17597579871615</v>
      </c>
      <c r="I48" s="33">
        <f t="shared" si="2"/>
        <v>-8639.099999999999</v>
      </c>
      <c r="J48" s="33">
        <f t="shared" si="3"/>
        <v>4627.719999999999</v>
      </c>
      <c r="K48" s="31">
        <v>24827.1</v>
      </c>
      <c r="L48" s="31">
        <v>9353.704</v>
      </c>
      <c r="M48" s="35">
        <f t="shared" si="20"/>
        <v>6495</v>
      </c>
      <c r="N48" s="35">
        <f t="shared" si="20"/>
        <v>926.2</v>
      </c>
      <c r="O48" s="35">
        <f t="shared" si="20"/>
        <v>230.98399999999998</v>
      </c>
      <c r="P48" s="35">
        <f t="shared" si="5"/>
        <v>24.93889008853379</v>
      </c>
      <c r="Q48" s="36">
        <f t="shared" si="16"/>
        <v>3650</v>
      </c>
      <c r="R48" s="36">
        <f t="shared" si="16"/>
        <v>452</v>
      </c>
      <c r="S48" s="36">
        <f t="shared" si="16"/>
        <v>218.314</v>
      </c>
      <c r="T48" s="37">
        <f t="shared" si="6"/>
        <v>48.29955752212389</v>
      </c>
      <c r="U48" s="38">
        <v>1750</v>
      </c>
      <c r="V48" s="39">
        <v>291.7</v>
      </c>
      <c r="W48" s="31">
        <v>9.934</v>
      </c>
      <c r="X48" s="31">
        <f t="shared" si="7"/>
        <v>3.405553651011313</v>
      </c>
      <c r="Y48" s="46">
        <v>2335</v>
      </c>
      <c r="Z48" s="39">
        <v>389.2</v>
      </c>
      <c r="AA48" s="31">
        <v>12.67</v>
      </c>
      <c r="AB48" s="31">
        <f t="shared" si="8"/>
        <v>3.2553956834532376</v>
      </c>
      <c r="AC48" s="46">
        <v>1900</v>
      </c>
      <c r="AD48" s="39">
        <v>160.3</v>
      </c>
      <c r="AE48" s="31">
        <v>208.38</v>
      </c>
      <c r="AF48" s="31">
        <f t="shared" si="9"/>
        <v>129.99376169681847</v>
      </c>
      <c r="AG48" s="38">
        <v>200</v>
      </c>
      <c r="AH48" s="39">
        <v>33.3</v>
      </c>
      <c r="AI48" s="31">
        <v>0</v>
      </c>
      <c r="AJ48" s="31">
        <f t="shared" si="10"/>
        <v>0</v>
      </c>
      <c r="AK48" s="40">
        <v>0</v>
      </c>
      <c r="AL48" s="32"/>
      <c r="AM48" s="31">
        <v>0</v>
      </c>
      <c r="AN48" s="31" t="e">
        <f t="shared" si="11"/>
        <v>#DIV/0!</v>
      </c>
      <c r="AO48" s="40">
        <v>0</v>
      </c>
      <c r="AP48" s="32"/>
      <c r="AQ48" s="31"/>
      <c r="AR48" s="31"/>
      <c r="AS48" s="31"/>
      <c r="AT48" s="31"/>
      <c r="AU48" s="31">
        <v>26971.2</v>
      </c>
      <c r="AV48" s="39">
        <v>4495</v>
      </c>
      <c r="AW48" s="31">
        <v>4495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5">
        <f t="shared" si="21"/>
        <v>210</v>
      </c>
      <c r="BH48" s="35">
        <f t="shared" si="21"/>
        <v>35</v>
      </c>
      <c r="BI48" s="35">
        <f t="shared" si="21"/>
        <v>0</v>
      </c>
      <c r="BJ48" s="42">
        <f t="shared" si="13"/>
        <v>0</v>
      </c>
      <c r="BK48" s="31">
        <v>210</v>
      </c>
      <c r="BL48" s="39">
        <v>35</v>
      </c>
      <c r="BM48" s="31">
        <v>0</v>
      </c>
      <c r="BN48" s="31"/>
      <c r="BO48" s="32"/>
      <c r="BP48" s="31">
        <v>0</v>
      </c>
      <c r="BQ48" s="31"/>
      <c r="BR48" s="41"/>
      <c r="BS48" s="31"/>
      <c r="BT48" s="46"/>
      <c r="BU48" s="39"/>
      <c r="BV48" s="31">
        <v>0</v>
      </c>
      <c r="BW48" s="31"/>
      <c r="BX48" s="31"/>
      <c r="BY48" s="31"/>
      <c r="BZ48" s="31"/>
      <c r="CA48" s="32"/>
      <c r="CB48" s="31"/>
      <c r="CC48" s="46"/>
      <c r="CD48" s="39"/>
      <c r="CE48" s="31">
        <v>0</v>
      </c>
      <c r="CF48" s="31"/>
      <c r="CG48" s="31"/>
      <c r="CH48" s="31">
        <v>100</v>
      </c>
      <c r="CI48" s="39">
        <v>16.7</v>
      </c>
      <c r="CJ48" s="31">
        <v>0</v>
      </c>
      <c r="CK48" s="31"/>
      <c r="CL48" s="31"/>
      <c r="CM48" s="31">
        <v>0</v>
      </c>
      <c r="CN48" s="31"/>
      <c r="CO48" s="31"/>
      <c r="CP48" s="31">
        <v>0</v>
      </c>
      <c r="CQ48" s="31">
        <v>0</v>
      </c>
      <c r="CR48" s="31"/>
      <c r="CS48" s="31">
        <v>0</v>
      </c>
      <c r="CT48" s="31"/>
      <c r="CU48" s="31"/>
      <c r="CV48" s="31"/>
      <c r="CW48" s="31"/>
      <c r="CX48" s="32"/>
      <c r="CY48" s="31">
        <v>0</v>
      </c>
      <c r="CZ48" s="31"/>
      <c r="DA48" s="31"/>
      <c r="DB48" s="31">
        <v>0</v>
      </c>
      <c r="DC48" s="33">
        <f t="shared" si="22"/>
        <v>33466.2</v>
      </c>
      <c r="DD48" s="33">
        <f t="shared" si="22"/>
        <v>5421.2</v>
      </c>
      <c r="DE48" s="33">
        <f t="shared" si="15"/>
        <v>4725.984</v>
      </c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2"/>
      <c r="DW48" s="31">
        <v>0</v>
      </c>
      <c r="DX48" s="31"/>
      <c r="DY48" s="31"/>
      <c r="DZ48" s="31"/>
      <c r="EA48" s="31">
        <v>0</v>
      </c>
      <c r="EB48" s="44">
        <f t="shared" si="17"/>
        <v>0</v>
      </c>
      <c r="EC48" s="44">
        <f t="shared" si="17"/>
        <v>0</v>
      </c>
      <c r="ED48" s="44">
        <f t="shared" si="18"/>
        <v>0</v>
      </c>
      <c r="EI48" s="45"/>
      <c r="EJ48" s="45"/>
      <c r="EL48" s="45"/>
    </row>
    <row r="49" spans="1:142" s="47" customFormat="1" ht="23.25" customHeight="1">
      <c r="A49" s="29">
        <v>40</v>
      </c>
      <c r="B49" s="30" t="s">
        <v>102</v>
      </c>
      <c r="C49" s="31">
        <v>0</v>
      </c>
      <c r="D49" s="32">
        <v>0</v>
      </c>
      <c r="E49" s="33">
        <f t="shared" si="19"/>
        <v>59399.700000000004</v>
      </c>
      <c r="F49" s="33">
        <f t="shared" si="19"/>
        <v>9899.199999999999</v>
      </c>
      <c r="G49" s="33">
        <f t="shared" si="19"/>
        <v>9037.068500000001</v>
      </c>
      <c r="H49" s="33">
        <f t="shared" si="1"/>
        <v>91.29089724422178</v>
      </c>
      <c r="I49" s="33">
        <f t="shared" si="2"/>
        <v>-11681.500000000007</v>
      </c>
      <c r="J49" s="33">
        <f t="shared" si="3"/>
        <v>8439.960799999997</v>
      </c>
      <c r="K49" s="31">
        <v>47718.2</v>
      </c>
      <c r="L49" s="31">
        <v>17477.0293</v>
      </c>
      <c r="M49" s="35">
        <f t="shared" si="20"/>
        <v>16624.4</v>
      </c>
      <c r="N49" s="35">
        <f t="shared" si="20"/>
        <v>2770.6</v>
      </c>
      <c r="O49" s="35">
        <f t="shared" si="20"/>
        <v>1908.4685000000002</v>
      </c>
      <c r="P49" s="35">
        <f t="shared" si="5"/>
        <v>68.88285930845305</v>
      </c>
      <c r="Q49" s="36">
        <f t="shared" si="16"/>
        <v>2596.7</v>
      </c>
      <c r="R49" s="36">
        <f t="shared" si="16"/>
        <v>432.6</v>
      </c>
      <c r="S49" s="36">
        <f t="shared" si="16"/>
        <v>1564.7515</v>
      </c>
      <c r="T49" s="37">
        <f t="shared" si="6"/>
        <v>361.708622283865</v>
      </c>
      <c r="U49" s="38">
        <v>96.7</v>
      </c>
      <c r="V49" s="39">
        <v>16</v>
      </c>
      <c r="W49" s="31">
        <v>38.808</v>
      </c>
      <c r="X49" s="31">
        <f t="shared" si="7"/>
        <v>242.55</v>
      </c>
      <c r="Y49" s="46">
        <v>13500.7</v>
      </c>
      <c r="Z49" s="39">
        <v>2250.2</v>
      </c>
      <c r="AA49" s="31">
        <v>314.017</v>
      </c>
      <c r="AB49" s="31">
        <f t="shared" si="8"/>
        <v>13.955070660385745</v>
      </c>
      <c r="AC49" s="46">
        <v>2500</v>
      </c>
      <c r="AD49" s="39">
        <v>416.6</v>
      </c>
      <c r="AE49" s="31">
        <v>1525.9435</v>
      </c>
      <c r="AF49" s="31">
        <f t="shared" si="9"/>
        <v>366.28504560729715</v>
      </c>
      <c r="AG49" s="38">
        <v>286</v>
      </c>
      <c r="AH49" s="39">
        <v>47.6</v>
      </c>
      <c r="AI49" s="31">
        <v>29.7</v>
      </c>
      <c r="AJ49" s="31">
        <f t="shared" si="10"/>
        <v>62.39495798319327</v>
      </c>
      <c r="AK49" s="40">
        <v>0</v>
      </c>
      <c r="AL49" s="32"/>
      <c r="AM49" s="31">
        <v>0</v>
      </c>
      <c r="AN49" s="31" t="e">
        <f t="shared" si="11"/>
        <v>#DIV/0!</v>
      </c>
      <c r="AO49" s="40">
        <v>0</v>
      </c>
      <c r="AP49" s="32"/>
      <c r="AQ49" s="31"/>
      <c r="AR49" s="31"/>
      <c r="AS49" s="31"/>
      <c r="AT49" s="31"/>
      <c r="AU49" s="31">
        <v>42775.3</v>
      </c>
      <c r="AV49" s="39">
        <v>7128.6</v>
      </c>
      <c r="AW49" s="31">
        <v>7128.6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5">
        <f t="shared" si="21"/>
        <v>120</v>
      </c>
      <c r="BH49" s="35">
        <f t="shared" si="21"/>
        <v>20</v>
      </c>
      <c r="BI49" s="35">
        <f t="shared" si="21"/>
        <v>0</v>
      </c>
      <c r="BJ49" s="42">
        <f t="shared" si="13"/>
        <v>0</v>
      </c>
      <c r="BK49" s="31">
        <v>120</v>
      </c>
      <c r="BL49" s="39">
        <v>20</v>
      </c>
      <c r="BM49" s="31">
        <v>0</v>
      </c>
      <c r="BN49" s="31"/>
      <c r="BO49" s="32"/>
      <c r="BP49" s="31">
        <v>0</v>
      </c>
      <c r="BQ49" s="31"/>
      <c r="BR49" s="41"/>
      <c r="BS49" s="31"/>
      <c r="BT49" s="46"/>
      <c r="BU49" s="39"/>
      <c r="BV49" s="31">
        <v>0</v>
      </c>
      <c r="BW49" s="31"/>
      <c r="BX49" s="31"/>
      <c r="BY49" s="31"/>
      <c r="BZ49" s="31"/>
      <c r="CA49" s="32"/>
      <c r="CB49" s="31"/>
      <c r="CC49" s="46">
        <v>36</v>
      </c>
      <c r="CD49" s="39">
        <v>6</v>
      </c>
      <c r="CE49" s="31">
        <v>0</v>
      </c>
      <c r="CF49" s="31"/>
      <c r="CG49" s="31"/>
      <c r="CH49" s="31">
        <v>5</v>
      </c>
      <c r="CI49" s="39">
        <v>0.8</v>
      </c>
      <c r="CJ49" s="31">
        <v>0</v>
      </c>
      <c r="CK49" s="31"/>
      <c r="CL49" s="31"/>
      <c r="CM49" s="31">
        <v>0</v>
      </c>
      <c r="CN49" s="31"/>
      <c r="CO49" s="31"/>
      <c r="CP49" s="31">
        <v>0</v>
      </c>
      <c r="CQ49" s="31">
        <v>0</v>
      </c>
      <c r="CR49" s="31"/>
      <c r="CS49" s="31">
        <v>0</v>
      </c>
      <c r="CT49" s="31"/>
      <c r="CU49" s="31"/>
      <c r="CV49" s="31"/>
      <c r="CW49" s="31">
        <v>80</v>
      </c>
      <c r="CX49" s="32">
        <v>13.4</v>
      </c>
      <c r="CY49" s="31">
        <v>0</v>
      </c>
      <c r="CZ49" s="31"/>
      <c r="DA49" s="31"/>
      <c r="DB49" s="31">
        <v>0</v>
      </c>
      <c r="DC49" s="33">
        <f t="shared" si="22"/>
        <v>59399.700000000004</v>
      </c>
      <c r="DD49" s="33">
        <f t="shared" si="22"/>
        <v>9899.199999999999</v>
      </c>
      <c r="DE49" s="33">
        <f t="shared" si="15"/>
        <v>9037.068500000001</v>
      </c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2"/>
      <c r="DW49" s="31">
        <v>0</v>
      </c>
      <c r="DX49" s="31"/>
      <c r="DY49" s="31"/>
      <c r="DZ49" s="31"/>
      <c r="EA49" s="31">
        <v>0</v>
      </c>
      <c r="EB49" s="44">
        <f t="shared" si="17"/>
        <v>0</v>
      </c>
      <c r="EC49" s="44">
        <f t="shared" si="17"/>
        <v>0</v>
      </c>
      <c r="ED49" s="44">
        <f t="shared" si="18"/>
        <v>0</v>
      </c>
      <c r="EI49" s="45"/>
      <c r="EJ49" s="45"/>
      <c r="EL49" s="45"/>
    </row>
    <row r="50" spans="1:142" s="47" customFormat="1" ht="23.25" customHeight="1">
      <c r="A50" s="29">
        <v>41</v>
      </c>
      <c r="B50" s="30" t="s">
        <v>103</v>
      </c>
      <c r="C50" s="31">
        <v>0</v>
      </c>
      <c r="D50" s="32">
        <v>0</v>
      </c>
      <c r="E50" s="33">
        <f t="shared" si="19"/>
        <v>43221.4</v>
      </c>
      <c r="F50" s="33">
        <f t="shared" si="19"/>
        <v>7497.6</v>
      </c>
      <c r="G50" s="33">
        <f t="shared" si="19"/>
        <v>7458.572</v>
      </c>
      <c r="H50" s="33">
        <f t="shared" si="1"/>
        <v>99.4794600938967</v>
      </c>
      <c r="I50" s="33">
        <f t="shared" si="2"/>
        <v>-9140.200000000004</v>
      </c>
      <c r="J50" s="33">
        <f t="shared" si="3"/>
        <v>3157.4500000000007</v>
      </c>
      <c r="K50" s="31">
        <v>34081.2</v>
      </c>
      <c r="L50" s="31">
        <v>10616.022</v>
      </c>
      <c r="M50" s="35">
        <f t="shared" si="20"/>
        <v>7533</v>
      </c>
      <c r="N50" s="35">
        <f t="shared" si="20"/>
        <v>1550</v>
      </c>
      <c r="O50" s="35">
        <f t="shared" si="20"/>
        <v>1510.972</v>
      </c>
      <c r="P50" s="35">
        <f t="shared" si="5"/>
        <v>97.48206451612904</v>
      </c>
      <c r="Q50" s="36">
        <f t="shared" si="16"/>
        <v>2675</v>
      </c>
      <c r="R50" s="36">
        <f t="shared" si="16"/>
        <v>970</v>
      </c>
      <c r="S50" s="36">
        <f t="shared" si="16"/>
        <v>982.3720000000001</v>
      </c>
      <c r="T50" s="37">
        <f t="shared" si="6"/>
        <v>101.27546391752578</v>
      </c>
      <c r="U50" s="38">
        <v>475</v>
      </c>
      <c r="V50" s="39">
        <v>70</v>
      </c>
      <c r="W50" s="31">
        <v>37.585</v>
      </c>
      <c r="X50" s="31">
        <f t="shared" si="7"/>
        <v>53.69285714285714</v>
      </c>
      <c r="Y50" s="46">
        <v>4500</v>
      </c>
      <c r="Z50" s="39">
        <v>500</v>
      </c>
      <c r="AA50" s="31">
        <v>428.6</v>
      </c>
      <c r="AB50" s="31">
        <f t="shared" si="8"/>
        <v>85.72</v>
      </c>
      <c r="AC50" s="46">
        <v>2200</v>
      </c>
      <c r="AD50" s="39">
        <v>900</v>
      </c>
      <c r="AE50" s="31">
        <v>944.787</v>
      </c>
      <c r="AF50" s="31">
        <f t="shared" si="9"/>
        <v>104.97633333333333</v>
      </c>
      <c r="AG50" s="38">
        <v>158</v>
      </c>
      <c r="AH50" s="39">
        <v>50</v>
      </c>
      <c r="AI50" s="31">
        <v>100</v>
      </c>
      <c r="AJ50" s="31">
        <f t="shared" si="10"/>
        <v>200</v>
      </c>
      <c r="AK50" s="40">
        <v>0</v>
      </c>
      <c r="AL50" s="32"/>
      <c r="AM50" s="31">
        <v>0</v>
      </c>
      <c r="AN50" s="31" t="e">
        <f t="shared" si="11"/>
        <v>#DIV/0!</v>
      </c>
      <c r="AO50" s="40">
        <v>0</v>
      </c>
      <c r="AP50" s="32"/>
      <c r="AQ50" s="31"/>
      <c r="AR50" s="31"/>
      <c r="AS50" s="31"/>
      <c r="AT50" s="31"/>
      <c r="AU50" s="31">
        <v>35688.4</v>
      </c>
      <c r="AV50" s="39">
        <v>5947.6</v>
      </c>
      <c r="AW50" s="31">
        <v>5947.6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5">
        <f t="shared" si="21"/>
        <v>200</v>
      </c>
      <c r="BH50" s="35">
        <f t="shared" si="21"/>
        <v>30</v>
      </c>
      <c r="BI50" s="35">
        <f t="shared" si="21"/>
        <v>0</v>
      </c>
      <c r="BJ50" s="42">
        <f t="shared" si="13"/>
        <v>0</v>
      </c>
      <c r="BK50" s="31">
        <v>200</v>
      </c>
      <c r="BL50" s="39">
        <v>30</v>
      </c>
      <c r="BM50" s="31">
        <v>0</v>
      </c>
      <c r="BN50" s="31"/>
      <c r="BO50" s="32"/>
      <c r="BP50" s="31">
        <v>0</v>
      </c>
      <c r="BQ50" s="31"/>
      <c r="BR50" s="41"/>
      <c r="BS50" s="31"/>
      <c r="BT50" s="46"/>
      <c r="BU50" s="39"/>
      <c r="BV50" s="31">
        <v>0</v>
      </c>
      <c r="BW50" s="31"/>
      <c r="BX50" s="31"/>
      <c r="BY50" s="31"/>
      <c r="BZ50" s="31"/>
      <c r="CA50" s="32"/>
      <c r="CB50" s="31"/>
      <c r="CC50" s="46"/>
      <c r="CD50" s="39"/>
      <c r="CE50" s="31">
        <v>0</v>
      </c>
      <c r="CF50" s="31"/>
      <c r="CG50" s="31"/>
      <c r="CH50" s="31"/>
      <c r="CI50" s="39"/>
      <c r="CJ50" s="31">
        <v>0</v>
      </c>
      <c r="CK50" s="31"/>
      <c r="CL50" s="31"/>
      <c r="CM50" s="31">
        <v>0</v>
      </c>
      <c r="CN50" s="31"/>
      <c r="CO50" s="31"/>
      <c r="CP50" s="31">
        <v>0</v>
      </c>
      <c r="CQ50" s="31">
        <v>0</v>
      </c>
      <c r="CR50" s="31"/>
      <c r="CS50" s="31">
        <v>0</v>
      </c>
      <c r="CT50" s="31"/>
      <c r="CU50" s="31"/>
      <c r="CV50" s="31"/>
      <c r="CW50" s="31"/>
      <c r="CX50" s="32"/>
      <c r="CY50" s="31">
        <v>0</v>
      </c>
      <c r="CZ50" s="31"/>
      <c r="DA50" s="31"/>
      <c r="DB50" s="31">
        <v>0</v>
      </c>
      <c r="DC50" s="33">
        <f t="shared" si="22"/>
        <v>43221.4</v>
      </c>
      <c r="DD50" s="33">
        <f t="shared" si="22"/>
        <v>7497.6</v>
      </c>
      <c r="DE50" s="33">
        <f t="shared" si="15"/>
        <v>7458.572</v>
      </c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2"/>
      <c r="DW50" s="31">
        <v>0</v>
      </c>
      <c r="DX50" s="31"/>
      <c r="DY50" s="31"/>
      <c r="DZ50" s="31"/>
      <c r="EA50" s="31">
        <v>0</v>
      </c>
      <c r="EB50" s="44">
        <f t="shared" si="17"/>
        <v>0</v>
      </c>
      <c r="EC50" s="44">
        <f t="shared" si="17"/>
        <v>0</v>
      </c>
      <c r="ED50" s="44">
        <f t="shared" si="18"/>
        <v>0</v>
      </c>
      <c r="EI50" s="45"/>
      <c r="EJ50" s="45"/>
      <c r="EL50" s="45"/>
    </row>
    <row r="51" spans="1:142" s="47" customFormat="1" ht="33" customHeight="1">
      <c r="A51" s="29">
        <v>42</v>
      </c>
      <c r="B51" s="30" t="s">
        <v>104</v>
      </c>
      <c r="C51" s="31">
        <v>15097</v>
      </c>
      <c r="D51" s="32">
        <v>0</v>
      </c>
      <c r="E51" s="33">
        <f t="shared" si="19"/>
        <v>207000</v>
      </c>
      <c r="F51" s="33">
        <f t="shared" si="19"/>
        <v>36364.7</v>
      </c>
      <c r="G51" s="33">
        <f t="shared" si="19"/>
        <v>26624.150700000002</v>
      </c>
      <c r="H51" s="33">
        <f t="shared" si="1"/>
        <v>73.21427290751747</v>
      </c>
      <c r="I51" s="33">
        <f t="shared" si="2"/>
        <v>-45100</v>
      </c>
      <c r="J51" s="33">
        <f t="shared" si="3"/>
        <v>36572.1575</v>
      </c>
      <c r="K51" s="31">
        <v>161900</v>
      </c>
      <c r="L51" s="31">
        <v>63196.3082</v>
      </c>
      <c r="M51" s="35">
        <f t="shared" si="20"/>
        <v>94225.1</v>
      </c>
      <c r="N51" s="35">
        <f t="shared" si="20"/>
        <v>18138.6</v>
      </c>
      <c r="O51" s="35">
        <f t="shared" si="20"/>
        <v>9919.3507</v>
      </c>
      <c r="P51" s="35">
        <f t="shared" si="5"/>
        <v>54.68641846669534</v>
      </c>
      <c r="Q51" s="36">
        <f t="shared" si="16"/>
        <v>66500</v>
      </c>
      <c r="R51" s="36">
        <f t="shared" si="16"/>
        <v>12582</v>
      </c>
      <c r="S51" s="36">
        <f t="shared" si="16"/>
        <v>6707.4792</v>
      </c>
      <c r="T51" s="37">
        <f t="shared" si="6"/>
        <v>53.31011921793037</v>
      </c>
      <c r="U51" s="38">
        <v>40000</v>
      </c>
      <c r="V51" s="39">
        <v>7334</v>
      </c>
      <c r="W51" s="31">
        <v>2283.2442</v>
      </c>
      <c r="X51" s="31">
        <f t="shared" si="7"/>
        <v>31.13231797109354</v>
      </c>
      <c r="Y51" s="46">
        <v>10000</v>
      </c>
      <c r="Z51" s="39">
        <v>1668</v>
      </c>
      <c r="AA51" s="31">
        <v>807.6725</v>
      </c>
      <c r="AB51" s="31">
        <f t="shared" si="8"/>
        <v>48.42161270983213</v>
      </c>
      <c r="AC51" s="46">
        <v>26500</v>
      </c>
      <c r="AD51" s="39">
        <v>5248</v>
      </c>
      <c r="AE51" s="31">
        <v>4424.235</v>
      </c>
      <c r="AF51" s="31">
        <f t="shared" si="9"/>
        <v>84.30325838414633</v>
      </c>
      <c r="AG51" s="38">
        <v>8185</v>
      </c>
      <c r="AH51" s="39">
        <v>1520</v>
      </c>
      <c r="AI51" s="31">
        <v>505.9</v>
      </c>
      <c r="AJ51" s="31">
        <f t="shared" si="10"/>
        <v>33.2828947368421</v>
      </c>
      <c r="AK51" s="40">
        <v>0</v>
      </c>
      <c r="AL51" s="32"/>
      <c r="AM51" s="31">
        <v>0</v>
      </c>
      <c r="AN51" s="31" t="e">
        <f t="shared" si="11"/>
        <v>#DIV/0!</v>
      </c>
      <c r="AO51" s="40">
        <v>0</v>
      </c>
      <c r="AP51" s="32"/>
      <c r="AQ51" s="31"/>
      <c r="AR51" s="31"/>
      <c r="AS51" s="31"/>
      <c r="AT51" s="31"/>
      <c r="AU51" s="31">
        <v>100238.3</v>
      </c>
      <c r="AV51" s="39">
        <v>16704</v>
      </c>
      <c r="AW51" s="31">
        <v>16704.8</v>
      </c>
      <c r="AX51" s="31">
        <v>12536.6</v>
      </c>
      <c r="AY51" s="41">
        <v>1522.1</v>
      </c>
      <c r="AZ51" s="31"/>
      <c r="BA51" s="31"/>
      <c r="BB51" s="31"/>
      <c r="BC51" s="31"/>
      <c r="BD51" s="31"/>
      <c r="BE51" s="31"/>
      <c r="BF51" s="31"/>
      <c r="BG51" s="35">
        <f t="shared" si="21"/>
        <v>1250</v>
      </c>
      <c r="BH51" s="35">
        <f t="shared" si="21"/>
        <v>208</v>
      </c>
      <c r="BI51" s="35">
        <f t="shared" si="21"/>
        <v>357.995</v>
      </c>
      <c r="BJ51" s="42">
        <f t="shared" si="13"/>
        <v>172.11298076923077</v>
      </c>
      <c r="BK51" s="31">
        <v>850</v>
      </c>
      <c r="BL51" s="39">
        <v>142</v>
      </c>
      <c r="BM51" s="31">
        <v>357.995</v>
      </c>
      <c r="BN51" s="31"/>
      <c r="BO51" s="32"/>
      <c r="BP51" s="31">
        <v>0</v>
      </c>
      <c r="BQ51" s="31"/>
      <c r="BR51" s="41"/>
      <c r="BS51" s="31"/>
      <c r="BT51" s="46">
        <v>400</v>
      </c>
      <c r="BU51" s="39">
        <v>66</v>
      </c>
      <c r="BV51" s="31">
        <v>0</v>
      </c>
      <c r="BW51" s="31"/>
      <c r="BX51" s="31"/>
      <c r="BY51" s="31"/>
      <c r="BZ51" s="31"/>
      <c r="CA51" s="32"/>
      <c r="CB51" s="31"/>
      <c r="CC51" s="46"/>
      <c r="CD51" s="39"/>
      <c r="CE51" s="31">
        <v>0</v>
      </c>
      <c r="CF51" s="31"/>
      <c r="CG51" s="31"/>
      <c r="CH51" s="31">
        <v>4590</v>
      </c>
      <c r="CI51" s="39">
        <v>1110</v>
      </c>
      <c r="CJ51" s="31">
        <v>543.4</v>
      </c>
      <c r="CK51" s="31">
        <v>4000</v>
      </c>
      <c r="CL51" s="31">
        <v>1000</v>
      </c>
      <c r="CM51" s="31">
        <v>494</v>
      </c>
      <c r="CN51" s="31">
        <v>3000.6</v>
      </c>
      <c r="CO51" s="31">
        <v>930.6</v>
      </c>
      <c r="CP51" s="31">
        <v>717.704</v>
      </c>
      <c r="CQ51" s="31">
        <v>199.5</v>
      </c>
      <c r="CR51" s="31"/>
      <c r="CS51" s="31">
        <v>199.5</v>
      </c>
      <c r="CT51" s="31"/>
      <c r="CU51" s="31"/>
      <c r="CV51" s="31"/>
      <c r="CW51" s="31">
        <v>500</v>
      </c>
      <c r="CX51" s="32">
        <v>120</v>
      </c>
      <c r="CY51" s="31">
        <v>79.7</v>
      </c>
      <c r="CZ51" s="31"/>
      <c r="DA51" s="31"/>
      <c r="DB51" s="31">
        <v>0</v>
      </c>
      <c r="DC51" s="33">
        <f t="shared" si="22"/>
        <v>207000</v>
      </c>
      <c r="DD51" s="33">
        <f t="shared" si="22"/>
        <v>36364.7</v>
      </c>
      <c r="DE51" s="33">
        <f t="shared" si="15"/>
        <v>26624.150700000002</v>
      </c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2"/>
      <c r="DW51" s="31">
        <v>0</v>
      </c>
      <c r="DX51" s="31"/>
      <c r="DY51" s="31"/>
      <c r="DZ51" s="31"/>
      <c r="EA51" s="31">
        <v>0</v>
      </c>
      <c r="EB51" s="44">
        <f t="shared" si="17"/>
        <v>0</v>
      </c>
      <c r="EC51" s="44">
        <f t="shared" si="17"/>
        <v>0</v>
      </c>
      <c r="ED51" s="44">
        <f t="shared" si="18"/>
        <v>0</v>
      </c>
      <c r="EI51" s="45"/>
      <c r="EJ51" s="45"/>
      <c r="EL51" s="45"/>
    </row>
    <row r="52" spans="1:142" s="47" customFormat="1" ht="23.25" customHeight="1">
      <c r="A52" s="29">
        <v>43</v>
      </c>
      <c r="B52" s="30" t="s">
        <v>105</v>
      </c>
      <c r="C52" s="31">
        <v>0</v>
      </c>
      <c r="D52" s="32">
        <v>0</v>
      </c>
      <c r="E52" s="33">
        <f t="shared" si="19"/>
        <v>7800</v>
      </c>
      <c r="F52" s="33">
        <f t="shared" si="19"/>
        <v>1300</v>
      </c>
      <c r="G52" s="33">
        <f t="shared" si="19"/>
        <v>922</v>
      </c>
      <c r="H52" s="33">
        <f t="shared" si="1"/>
        <v>70.92307692307692</v>
      </c>
      <c r="I52" s="33">
        <f t="shared" si="2"/>
        <v>-1216.6999999999998</v>
      </c>
      <c r="J52" s="33">
        <f t="shared" si="3"/>
        <v>1308.3000000000002</v>
      </c>
      <c r="K52" s="31">
        <v>6583.3</v>
      </c>
      <c r="L52" s="31">
        <v>2230.3</v>
      </c>
      <c r="M52" s="35">
        <f t="shared" si="20"/>
        <v>3133</v>
      </c>
      <c r="N52" s="35">
        <f t="shared" si="20"/>
        <v>522.2</v>
      </c>
      <c r="O52" s="35">
        <f t="shared" si="20"/>
        <v>144.2</v>
      </c>
      <c r="P52" s="35">
        <f t="shared" si="5"/>
        <v>27.61394101876675</v>
      </c>
      <c r="Q52" s="36">
        <f t="shared" si="16"/>
        <v>133</v>
      </c>
      <c r="R52" s="36">
        <f t="shared" si="16"/>
        <v>20</v>
      </c>
      <c r="S52" s="36">
        <f t="shared" si="16"/>
        <v>50.5</v>
      </c>
      <c r="T52" s="37">
        <f t="shared" si="6"/>
        <v>252.5</v>
      </c>
      <c r="U52" s="38">
        <v>0</v>
      </c>
      <c r="V52" s="39"/>
      <c r="W52" s="31">
        <v>0</v>
      </c>
      <c r="X52" s="31" t="e">
        <f t="shared" si="7"/>
        <v>#DIV/0!</v>
      </c>
      <c r="Y52" s="46">
        <v>2400</v>
      </c>
      <c r="Z52" s="39">
        <v>402.2</v>
      </c>
      <c r="AA52" s="31">
        <v>93.7</v>
      </c>
      <c r="AB52" s="31">
        <f t="shared" si="8"/>
        <v>23.296867230233715</v>
      </c>
      <c r="AC52" s="46">
        <v>133</v>
      </c>
      <c r="AD52" s="39">
        <v>20</v>
      </c>
      <c r="AE52" s="31">
        <v>50.5</v>
      </c>
      <c r="AF52" s="31">
        <f t="shared" si="9"/>
        <v>252.5</v>
      </c>
      <c r="AG52" s="38">
        <v>0</v>
      </c>
      <c r="AH52" s="39"/>
      <c r="AI52" s="31">
        <v>0</v>
      </c>
      <c r="AJ52" s="31" t="e">
        <f t="shared" si="10"/>
        <v>#DIV/0!</v>
      </c>
      <c r="AK52" s="40">
        <v>0</v>
      </c>
      <c r="AL52" s="32"/>
      <c r="AM52" s="31">
        <v>0</v>
      </c>
      <c r="AN52" s="31" t="e">
        <f t="shared" si="11"/>
        <v>#DIV/0!</v>
      </c>
      <c r="AO52" s="40">
        <v>0</v>
      </c>
      <c r="AP52" s="32"/>
      <c r="AQ52" s="31"/>
      <c r="AR52" s="31"/>
      <c r="AS52" s="31"/>
      <c r="AT52" s="31"/>
      <c r="AU52" s="31">
        <v>4667</v>
      </c>
      <c r="AV52" s="39">
        <v>777.8</v>
      </c>
      <c r="AW52" s="31">
        <v>777.8</v>
      </c>
      <c r="AX52" s="31"/>
      <c r="AY52" s="41"/>
      <c r="AZ52" s="31"/>
      <c r="BA52" s="31"/>
      <c r="BB52" s="31"/>
      <c r="BC52" s="31"/>
      <c r="BD52" s="31"/>
      <c r="BE52" s="31"/>
      <c r="BF52" s="31"/>
      <c r="BG52" s="35">
        <f t="shared" si="21"/>
        <v>600</v>
      </c>
      <c r="BH52" s="35">
        <f t="shared" si="21"/>
        <v>100</v>
      </c>
      <c r="BI52" s="35">
        <f t="shared" si="21"/>
        <v>0</v>
      </c>
      <c r="BJ52" s="42">
        <f t="shared" si="13"/>
        <v>0</v>
      </c>
      <c r="BK52" s="31">
        <v>600</v>
      </c>
      <c r="BL52" s="39">
        <v>100</v>
      </c>
      <c r="BM52" s="31">
        <v>0</v>
      </c>
      <c r="BN52" s="31"/>
      <c r="BO52" s="32"/>
      <c r="BP52" s="31">
        <v>0</v>
      </c>
      <c r="BQ52" s="31"/>
      <c r="BR52" s="41"/>
      <c r="BS52" s="31"/>
      <c r="BT52" s="46"/>
      <c r="BU52" s="39"/>
      <c r="BV52" s="31">
        <v>0</v>
      </c>
      <c r="BW52" s="31"/>
      <c r="BX52" s="31"/>
      <c r="BY52" s="31"/>
      <c r="BZ52" s="31"/>
      <c r="CA52" s="32"/>
      <c r="CB52" s="31"/>
      <c r="CC52" s="46"/>
      <c r="CD52" s="39"/>
      <c r="CE52" s="31">
        <v>0</v>
      </c>
      <c r="CF52" s="31"/>
      <c r="CG52" s="31"/>
      <c r="CH52" s="31"/>
      <c r="CI52" s="39"/>
      <c r="CJ52" s="31">
        <v>0</v>
      </c>
      <c r="CK52" s="31"/>
      <c r="CL52" s="31"/>
      <c r="CM52" s="31">
        <v>0</v>
      </c>
      <c r="CN52" s="31"/>
      <c r="CO52" s="31"/>
      <c r="CP52" s="31">
        <v>0</v>
      </c>
      <c r="CQ52" s="31">
        <v>0</v>
      </c>
      <c r="CR52" s="31"/>
      <c r="CS52" s="31">
        <v>0</v>
      </c>
      <c r="CT52" s="31"/>
      <c r="CU52" s="31"/>
      <c r="CV52" s="31"/>
      <c r="CW52" s="31"/>
      <c r="CX52" s="32"/>
      <c r="CY52" s="31">
        <v>0</v>
      </c>
      <c r="CZ52" s="31"/>
      <c r="DA52" s="31"/>
      <c r="DB52" s="31">
        <v>0</v>
      </c>
      <c r="DC52" s="33">
        <f t="shared" si="22"/>
        <v>7800</v>
      </c>
      <c r="DD52" s="33">
        <f t="shared" si="22"/>
        <v>1300</v>
      </c>
      <c r="DE52" s="33">
        <f t="shared" si="15"/>
        <v>922</v>
      </c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2"/>
      <c r="DW52" s="31">
        <v>0</v>
      </c>
      <c r="DX52" s="31"/>
      <c r="DY52" s="31"/>
      <c r="DZ52" s="31"/>
      <c r="EA52" s="31">
        <v>0</v>
      </c>
      <c r="EB52" s="44">
        <f>DF52+DI52+DL52+DO52+DR52+DU52+DX52</f>
        <v>0</v>
      </c>
      <c r="EC52" s="44">
        <f>DG52+DJ52+DM52+DP52+DS52+DV52+DY52</f>
        <v>0</v>
      </c>
      <c r="ED52" s="44">
        <f t="shared" si="18"/>
        <v>0</v>
      </c>
      <c r="EI52" s="45"/>
      <c r="EJ52" s="45"/>
      <c r="EL52" s="45"/>
    </row>
    <row r="53" spans="1:142" s="47" customFormat="1" ht="23.25" customHeight="1">
      <c r="A53" s="29">
        <v>44</v>
      </c>
      <c r="B53" s="30" t="s">
        <v>106</v>
      </c>
      <c r="C53" s="48">
        <v>58020.3</v>
      </c>
      <c r="D53" s="32">
        <v>0</v>
      </c>
      <c r="E53" s="33">
        <f t="shared" si="19"/>
        <v>754639.1</v>
      </c>
      <c r="F53" s="33">
        <f t="shared" si="19"/>
        <v>112264.5</v>
      </c>
      <c r="G53" s="33">
        <f t="shared" si="19"/>
        <v>104470.31029999998</v>
      </c>
      <c r="H53" s="33">
        <f t="shared" si="1"/>
        <v>93.05729798823312</v>
      </c>
      <c r="I53" s="49">
        <f t="shared" si="2"/>
        <v>-108675.69999999995</v>
      </c>
      <c r="J53" s="49">
        <f t="shared" si="3"/>
        <v>116417.32110000003</v>
      </c>
      <c r="K53" s="50">
        <v>645963.4</v>
      </c>
      <c r="L53" s="50">
        <v>220887.6314</v>
      </c>
      <c r="M53" s="35">
        <f t="shared" si="20"/>
        <v>325352.2</v>
      </c>
      <c r="N53" s="35">
        <f t="shared" si="20"/>
        <v>40922.5</v>
      </c>
      <c r="O53" s="35">
        <f t="shared" si="20"/>
        <v>34891.910299999996</v>
      </c>
      <c r="P53" s="35">
        <f t="shared" si="5"/>
        <v>85.26338884476755</v>
      </c>
      <c r="Q53" s="51">
        <f aca="true" t="shared" si="23" ref="Q53:S84">U53+AC53</f>
        <v>143419</v>
      </c>
      <c r="R53" s="51">
        <f t="shared" si="23"/>
        <v>18400</v>
      </c>
      <c r="S53" s="51">
        <f t="shared" si="23"/>
        <v>18328.461</v>
      </c>
      <c r="T53" s="52">
        <f t="shared" si="6"/>
        <v>99.61120108695651</v>
      </c>
      <c r="U53" s="53">
        <v>49709</v>
      </c>
      <c r="V53" s="54">
        <v>5066.7</v>
      </c>
      <c r="W53" s="55">
        <v>6645.603</v>
      </c>
      <c r="X53" s="56">
        <f t="shared" si="7"/>
        <v>131.1623541950382</v>
      </c>
      <c r="Y53" s="57">
        <v>21113</v>
      </c>
      <c r="Z53" s="54">
        <v>1666.7</v>
      </c>
      <c r="AA53" s="56">
        <v>1455.749</v>
      </c>
      <c r="AB53" s="56">
        <f t="shared" si="8"/>
        <v>87.34319313613727</v>
      </c>
      <c r="AC53" s="58">
        <v>93710</v>
      </c>
      <c r="AD53" s="54">
        <v>13333.3</v>
      </c>
      <c r="AE53" s="56">
        <v>11682.858</v>
      </c>
      <c r="AF53" s="56">
        <f t="shared" si="9"/>
        <v>87.62165405413515</v>
      </c>
      <c r="AG53" s="56">
        <v>26621.4</v>
      </c>
      <c r="AH53" s="54">
        <v>4848.5</v>
      </c>
      <c r="AI53" s="56">
        <v>2612.917</v>
      </c>
      <c r="AJ53" s="56">
        <f t="shared" si="10"/>
        <v>53.891244714860264</v>
      </c>
      <c r="AK53" s="56">
        <v>23000</v>
      </c>
      <c r="AL53" s="59">
        <v>3000</v>
      </c>
      <c r="AM53" s="56">
        <v>3115.8</v>
      </c>
      <c r="AN53" s="56">
        <f t="shared" si="11"/>
        <v>103.86</v>
      </c>
      <c r="AO53" s="56">
        <v>0</v>
      </c>
      <c r="AP53" s="59"/>
      <c r="AQ53" s="56">
        <v>0</v>
      </c>
      <c r="AR53" s="56"/>
      <c r="AS53" s="56"/>
      <c r="AT53" s="56"/>
      <c r="AU53" s="56">
        <v>417470.4</v>
      </c>
      <c r="AV53" s="54">
        <v>69578.4</v>
      </c>
      <c r="AW53" s="56">
        <v>69578.4</v>
      </c>
      <c r="AX53" s="56">
        <v>4534.5</v>
      </c>
      <c r="AY53" s="59">
        <v>550.3</v>
      </c>
      <c r="AZ53" s="56"/>
      <c r="BA53" s="56">
        <v>0</v>
      </c>
      <c r="BB53" s="56"/>
      <c r="BC53" s="56"/>
      <c r="BD53" s="56">
        <v>0</v>
      </c>
      <c r="BE53" s="56"/>
      <c r="BF53" s="56"/>
      <c r="BG53" s="35">
        <f t="shared" si="21"/>
        <v>44166.4</v>
      </c>
      <c r="BH53" s="35">
        <f t="shared" si="21"/>
        <v>4594</v>
      </c>
      <c r="BI53" s="35">
        <f t="shared" si="21"/>
        <v>3247.282</v>
      </c>
      <c r="BJ53" s="42">
        <f t="shared" si="13"/>
        <v>70.68528515454942</v>
      </c>
      <c r="BK53" s="56">
        <v>39714.9</v>
      </c>
      <c r="BL53" s="54">
        <v>4217.3</v>
      </c>
      <c r="BM53" s="56">
        <v>3205.655</v>
      </c>
      <c r="BN53" s="56"/>
      <c r="BO53" s="59"/>
      <c r="BP53" s="56">
        <v>0</v>
      </c>
      <c r="BQ53" s="56"/>
      <c r="BR53" s="59"/>
      <c r="BS53" s="56"/>
      <c r="BT53" s="56">
        <v>4451.5</v>
      </c>
      <c r="BU53" s="54">
        <v>376.7</v>
      </c>
      <c r="BV53" s="56">
        <v>41.627</v>
      </c>
      <c r="BW53" s="56"/>
      <c r="BX53" s="56"/>
      <c r="BY53" s="56"/>
      <c r="BZ53" s="56">
        <v>7282</v>
      </c>
      <c r="CA53" s="59">
        <v>1213.3</v>
      </c>
      <c r="CB53" s="56"/>
      <c r="CC53" s="56">
        <v>5342.7</v>
      </c>
      <c r="CD53" s="54">
        <v>850</v>
      </c>
      <c r="CE53" s="56">
        <v>434</v>
      </c>
      <c r="CF53" s="56"/>
      <c r="CG53" s="56"/>
      <c r="CH53" s="56">
        <v>60589.7</v>
      </c>
      <c r="CI53" s="54">
        <v>7386.7</v>
      </c>
      <c r="CJ53" s="56">
        <v>5697.7013</v>
      </c>
      <c r="CK53" s="56">
        <v>57589.7</v>
      </c>
      <c r="CL53" s="56">
        <v>7020</v>
      </c>
      <c r="CM53" s="56">
        <v>5013.3273</v>
      </c>
      <c r="CN53" s="56">
        <v>800</v>
      </c>
      <c r="CO53" s="56">
        <v>133.3</v>
      </c>
      <c r="CP53" s="56">
        <v>0</v>
      </c>
      <c r="CQ53" s="56">
        <v>300</v>
      </c>
      <c r="CR53" s="56">
        <v>43.3</v>
      </c>
      <c r="CS53" s="56">
        <v>0</v>
      </c>
      <c r="CT53" s="56"/>
      <c r="CU53" s="56"/>
      <c r="CV53" s="56"/>
      <c r="CW53" s="56">
        <v>0</v>
      </c>
      <c r="CX53" s="59"/>
      <c r="CY53" s="56">
        <v>0</v>
      </c>
      <c r="CZ53" s="56"/>
      <c r="DA53" s="56"/>
      <c r="DB53" s="56">
        <v>0</v>
      </c>
      <c r="DC53" s="33">
        <f t="shared" si="22"/>
        <v>754639.1</v>
      </c>
      <c r="DD53" s="33">
        <f t="shared" si="22"/>
        <v>112264.5</v>
      </c>
      <c r="DE53" s="33">
        <f t="shared" si="15"/>
        <v>104470.31029999998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>
        <v>4811.7</v>
      </c>
      <c r="DV53" s="59"/>
      <c r="DW53" s="56">
        <v>0</v>
      </c>
      <c r="DX53" s="56"/>
      <c r="DY53" s="56"/>
      <c r="DZ53" s="56"/>
      <c r="EA53" s="56">
        <v>0</v>
      </c>
      <c r="EB53" s="44">
        <f aca="true" t="shared" si="24" ref="EB53:EC106">DF53+DI53+DL53+DO53+DR53+DU53+DX53</f>
        <v>4811.7</v>
      </c>
      <c r="EC53" s="44">
        <f t="shared" si="24"/>
        <v>0</v>
      </c>
      <c r="ED53" s="44">
        <f t="shared" si="18"/>
        <v>0</v>
      </c>
      <c r="EJ53" s="45"/>
      <c r="EL53" s="45"/>
    </row>
    <row r="54" spans="1:142" s="47" customFormat="1" ht="23.25" customHeight="1">
      <c r="A54" s="29">
        <v>45</v>
      </c>
      <c r="B54" s="30" t="s">
        <v>107</v>
      </c>
      <c r="C54" s="48">
        <v>0</v>
      </c>
      <c r="D54" s="32">
        <v>0</v>
      </c>
      <c r="E54" s="33">
        <f t="shared" si="19"/>
        <v>203469</v>
      </c>
      <c r="F54" s="33">
        <f t="shared" si="19"/>
        <v>33909.9</v>
      </c>
      <c r="G54" s="33">
        <f t="shared" si="19"/>
        <v>34988.090800000005</v>
      </c>
      <c r="H54" s="33">
        <f t="shared" si="1"/>
        <v>103.17957528627335</v>
      </c>
      <c r="I54" s="49">
        <f t="shared" si="2"/>
        <v>-36602.79999999999</v>
      </c>
      <c r="J54" s="49">
        <f t="shared" si="3"/>
        <v>32484.598199999993</v>
      </c>
      <c r="K54" s="50">
        <v>166866.2</v>
      </c>
      <c r="L54" s="50">
        <v>67472.689</v>
      </c>
      <c r="M54" s="35">
        <f t="shared" si="20"/>
        <v>50967.4</v>
      </c>
      <c r="N54" s="35">
        <f t="shared" si="20"/>
        <v>8494.5</v>
      </c>
      <c r="O54" s="35">
        <f t="shared" si="20"/>
        <v>9572.6908</v>
      </c>
      <c r="P54" s="35">
        <f t="shared" si="5"/>
        <v>112.69281064218025</v>
      </c>
      <c r="Q54" s="51">
        <f t="shared" si="23"/>
        <v>23950.4</v>
      </c>
      <c r="R54" s="51">
        <f t="shared" si="23"/>
        <v>3991.7</v>
      </c>
      <c r="S54" s="51">
        <f t="shared" si="23"/>
        <v>7950.1708</v>
      </c>
      <c r="T54" s="52">
        <f t="shared" si="6"/>
        <v>199.16754265100082</v>
      </c>
      <c r="U54" s="53">
        <v>6230</v>
      </c>
      <c r="V54" s="54">
        <v>1038.3</v>
      </c>
      <c r="W54" s="56">
        <v>1353.3698</v>
      </c>
      <c r="X54" s="56">
        <f t="shared" si="7"/>
        <v>130.34477511316575</v>
      </c>
      <c r="Y54" s="46">
        <v>917</v>
      </c>
      <c r="Z54" s="54">
        <v>152.8</v>
      </c>
      <c r="AA54" s="56">
        <v>167.048</v>
      </c>
      <c r="AB54" s="56">
        <f t="shared" si="8"/>
        <v>109.32460732984292</v>
      </c>
      <c r="AC54" s="60">
        <v>17720.4</v>
      </c>
      <c r="AD54" s="54">
        <v>2953.4</v>
      </c>
      <c r="AE54" s="56">
        <v>6596.801</v>
      </c>
      <c r="AF54" s="56">
        <f t="shared" si="9"/>
        <v>223.36293763120474</v>
      </c>
      <c r="AG54" s="56">
        <v>4800</v>
      </c>
      <c r="AH54" s="54">
        <v>800</v>
      </c>
      <c r="AI54" s="56">
        <v>318.5</v>
      </c>
      <c r="AJ54" s="56">
        <f t="shared" si="10"/>
        <v>39.8125</v>
      </c>
      <c r="AK54" s="56">
        <v>0</v>
      </c>
      <c r="AL54" s="59"/>
      <c r="AM54" s="56">
        <v>0</v>
      </c>
      <c r="AN54" s="56" t="e">
        <f t="shared" si="11"/>
        <v>#DIV/0!</v>
      </c>
      <c r="AO54" s="56">
        <v>0</v>
      </c>
      <c r="AP54" s="59"/>
      <c r="AQ54" s="56">
        <v>0</v>
      </c>
      <c r="AR54" s="56"/>
      <c r="AS54" s="56"/>
      <c r="AT54" s="56"/>
      <c r="AU54" s="56">
        <v>152501.6</v>
      </c>
      <c r="AV54" s="54">
        <v>25415.4</v>
      </c>
      <c r="AW54" s="56">
        <v>25415.4</v>
      </c>
      <c r="AX54" s="56"/>
      <c r="AY54" s="61"/>
      <c r="AZ54" s="56"/>
      <c r="BA54" s="56">
        <v>0</v>
      </c>
      <c r="BB54" s="56"/>
      <c r="BC54" s="56"/>
      <c r="BD54" s="56">
        <v>0</v>
      </c>
      <c r="BE54" s="56"/>
      <c r="BF54" s="56"/>
      <c r="BG54" s="35">
        <f t="shared" si="21"/>
        <v>8700</v>
      </c>
      <c r="BH54" s="35">
        <f t="shared" si="21"/>
        <v>1450</v>
      </c>
      <c r="BI54" s="35">
        <f t="shared" si="21"/>
        <v>1087.8</v>
      </c>
      <c r="BJ54" s="42">
        <f t="shared" si="13"/>
        <v>75.02068965517242</v>
      </c>
      <c r="BK54" s="56">
        <v>1200</v>
      </c>
      <c r="BL54" s="54">
        <v>200</v>
      </c>
      <c r="BM54" s="56">
        <v>30</v>
      </c>
      <c r="BN54" s="56"/>
      <c r="BO54" s="59"/>
      <c r="BP54" s="56">
        <v>0</v>
      </c>
      <c r="BQ54" s="56"/>
      <c r="BR54" s="61"/>
      <c r="BS54" s="56"/>
      <c r="BT54" s="56">
        <v>7500</v>
      </c>
      <c r="BU54" s="54">
        <v>1250</v>
      </c>
      <c r="BV54" s="56">
        <v>1057.8</v>
      </c>
      <c r="BW54" s="56"/>
      <c r="BX54" s="56"/>
      <c r="BY54" s="56"/>
      <c r="BZ54" s="56"/>
      <c r="CA54" s="59"/>
      <c r="CB54" s="56"/>
      <c r="CC54" s="56">
        <v>2660</v>
      </c>
      <c r="CD54" s="54">
        <v>443.3</v>
      </c>
      <c r="CE54" s="56">
        <v>43</v>
      </c>
      <c r="CF54" s="56"/>
      <c r="CG54" s="56"/>
      <c r="CH54" s="56">
        <v>9700</v>
      </c>
      <c r="CI54" s="54">
        <v>1616.7</v>
      </c>
      <c r="CJ54" s="56">
        <v>6.172</v>
      </c>
      <c r="CK54" s="56">
        <v>9300</v>
      </c>
      <c r="CL54" s="56">
        <v>1550</v>
      </c>
      <c r="CM54" s="56">
        <v>6.172</v>
      </c>
      <c r="CN54" s="56">
        <v>140</v>
      </c>
      <c r="CO54" s="56">
        <v>23.3</v>
      </c>
      <c r="CP54" s="56">
        <v>0</v>
      </c>
      <c r="CQ54" s="56">
        <v>100</v>
      </c>
      <c r="CR54" s="56">
        <v>16.7</v>
      </c>
      <c r="CS54" s="56">
        <v>0</v>
      </c>
      <c r="CT54" s="56"/>
      <c r="CU54" s="56"/>
      <c r="CV54" s="56"/>
      <c r="CW54" s="56">
        <v>0</v>
      </c>
      <c r="CX54" s="59"/>
      <c r="CY54" s="56">
        <v>0</v>
      </c>
      <c r="CZ54" s="56"/>
      <c r="DA54" s="56"/>
      <c r="DB54" s="56">
        <v>0</v>
      </c>
      <c r="DC54" s="33">
        <f t="shared" si="22"/>
        <v>203469</v>
      </c>
      <c r="DD54" s="33">
        <f t="shared" si="22"/>
        <v>33909.9</v>
      </c>
      <c r="DE54" s="33">
        <f t="shared" si="15"/>
        <v>34988.090800000005</v>
      </c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61"/>
      <c r="DW54" s="56">
        <v>0</v>
      </c>
      <c r="DX54" s="56"/>
      <c r="DY54" s="56"/>
      <c r="DZ54" s="56"/>
      <c r="EA54" s="56">
        <v>0</v>
      </c>
      <c r="EB54" s="44">
        <f t="shared" si="24"/>
        <v>0</v>
      </c>
      <c r="EC54" s="44">
        <f t="shared" si="24"/>
        <v>0</v>
      </c>
      <c r="ED54" s="44">
        <f t="shared" si="18"/>
        <v>0</v>
      </c>
      <c r="EE54" s="62"/>
      <c r="EI54" s="45"/>
      <c r="EJ54" s="45"/>
      <c r="EL54" s="45"/>
    </row>
    <row r="55" spans="1:142" s="47" customFormat="1" ht="23.25" customHeight="1">
      <c r="A55" s="29">
        <v>46</v>
      </c>
      <c r="B55" s="30" t="s">
        <v>108</v>
      </c>
      <c r="C55" s="48">
        <v>0</v>
      </c>
      <c r="D55" s="32">
        <v>0</v>
      </c>
      <c r="E55" s="33">
        <f t="shared" si="19"/>
        <v>24474.699999999997</v>
      </c>
      <c r="F55" s="33">
        <f t="shared" si="19"/>
        <v>3184</v>
      </c>
      <c r="G55" s="33">
        <f t="shared" si="19"/>
        <v>2511.862</v>
      </c>
      <c r="H55" s="33">
        <f t="shared" si="1"/>
        <v>78.89013819095477</v>
      </c>
      <c r="I55" s="49">
        <f t="shared" si="2"/>
        <v>-6122.999999999996</v>
      </c>
      <c r="J55" s="49">
        <f t="shared" si="3"/>
        <v>1788.6000000000004</v>
      </c>
      <c r="K55" s="50">
        <v>18351.7</v>
      </c>
      <c r="L55" s="50">
        <v>4300.462</v>
      </c>
      <c r="M55" s="35">
        <f t="shared" si="20"/>
        <v>9690.3</v>
      </c>
      <c r="N55" s="35">
        <f t="shared" si="20"/>
        <v>720.2</v>
      </c>
      <c r="O55" s="35">
        <f t="shared" si="20"/>
        <v>48.062</v>
      </c>
      <c r="P55" s="35">
        <f t="shared" si="5"/>
        <v>6.673424048875312</v>
      </c>
      <c r="Q55" s="51">
        <f t="shared" si="23"/>
        <v>1567.3</v>
      </c>
      <c r="R55" s="51">
        <f t="shared" si="23"/>
        <v>420.2</v>
      </c>
      <c r="S55" s="51">
        <f t="shared" si="23"/>
        <v>28.061999999999998</v>
      </c>
      <c r="T55" s="52">
        <f t="shared" si="6"/>
        <v>6.678248453117563</v>
      </c>
      <c r="U55" s="53">
        <v>69.7</v>
      </c>
      <c r="V55" s="54">
        <v>20.2</v>
      </c>
      <c r="W55" s="56">
        <v>20.162</v>
      </c>
      <c r="X55" s="56">
        <f t="shared" si="7"/>
        <v>99.8118811881188</v>
      </c>
      <c r="Y55" s="46">
        <v>8000</v>
      </c>
      <c r="Z55" s="54">
        <v>300</v>
      </c>
      <c r="AA55" s="56">
        <v>20</v>
      </c>
      <c r="AB55" s="56">
        <f t="shared" si="8"/>
        <v>6.666666666666667</v>
      </c>
      <c r="AC55" s="60">
        <v>1497.6</v>
      </c>
      <c r="AD55" s="54">
        <v>400</v>
      </c>
      <c r="AE55" s="56">
        <v>7.9</v>
      </c>
      <c r="AF55" s="56">
        <f t="shared" si="9"/>
        <v>1.975</v>
      </c>
      <c r="AG55" s="56">
        <v>50</v>
      </c>
      <c r="AH55" s="54"/>
      <c r="AI55" s="56">
        <v>0</v>
      </c>
      <c r="AJ55" s="56" t="e">
        <f t="shared" si="10"/>
        <v>#DIV/0!</v>
      </c>
      <c r="AK55" s="56">
        <v>0</v>
      </c>
      <c r="AL55" s="59"/>
      <c r="AM55" s="56">
        <v>0</v>
      </c>
      <c r="AN55" s="56" t="e">
        <f t="shared" si="11"/>
        <v>#DIV/0!</v>
      </c>
      <c r="AO55" s="56">
        <v>0</v>
      </c>
      <c r="AP55" s="59"/>
      <c r="AQ55" s="56">
        <v>0</v>
      </c>
      <c r="AR55" s="56"/>
      <c r="AS55" s="56"/>
      <c r="AT55" s="56"/>
      <c r="AU55" s="56">
        <v>14784.4</v>
      </c>
      <c r="AV55" s="54">
        <v>2463.8</v>
      </c>
      <c r="AW55" s="56">
        <v>2463.8</v>
      </c>
      <c r="AX55" s="56"/>
      <c r="AY55" s="61"/>
      <c r="AZ55" s="56"/>
      <c r="BA55" s="56">
        <v>0</v>
      </c>
      <c r="BB55" s="56"/>
      <c r="BC55" s="56"/>
      <c r="BD55" s="56">
        <v>0</v>
      </c>
      <c r="BE55" s="56"/>
      <c r="BF55" s="56"/>
      <c r="BG55" s="35">
        <f t="shared" si="21"/>
        <v>73</v>
      </c>
      <c r="BH55" s="35">
        <f t="shared" si="21"/>
        <v>0</v>
      </c>
      <c r="BI55" s="35">
        <f t="shared" si="21"/>
        <v>0</v>
      </c>
      <c r="BJ55" s="42" t="e">
        <f t="shared" si="13"/>
        <v>#DIV/0!</v>
      </c>
      <c r="BK55" s="56">
        <v>73</v>
      </c>
      <c r="BL55" s="54"/>
      <c r="BM55" s="56">
        <v>0</v>
      </c>
      <c r="BN55" s="56"/>
      <c r="BO55" s="59"/>
      <c r="BP55" s="56">
        <v>0</v>
      </c>
      <c r="BQ55" s="56"/>
      <c r="BR55" s="61"/>
      <c r="BS55" s="56"/>
      <c r="BT55" s="56"/>
      <c r="BU55" s="54"/>
      <c r="BV55" s="56">
        <v>0</v>
      </c>
      <c r="BW55" s="56"/>
      <c r="BX55" s="56"/>
      <c r="BY55" s="56"/>
      <c r="BZ55" s="56"/>
      <c r="CA55" s="59"/>
      <c r="CB55" s="56"/>
      <c r="CC55" s="56"/>
      <c r="CD55" s="54"/>
      <c r="CE55" s="56">
        <v>0</v>
      </c>
      <c r="CF55" s="56"/>
      <c r="CG55" s="56"/>
      <c r="CH55" s="56"/>
      <c r="CI55" s="54"/>
      <c r="CJ55" s="56">
        <v>0</v>
      </c>
      <c r="CK55" s="56"/>
      <c r="CL55" s="56"/>
      <c r="CM55" s="56">
        <v>0</v>
      </c>
      <c r="CN55" s="56"/>
      <c r="CO55" s="56"/>
      <c r="CP55" s="56">
        <v>0</v>
      </c>
      <c r="CQ55" s="56">
        <v>0</v>
      </c>
      <c r="CR55" s="56"/>
      <c r="CS55" s="56">
        <v>0</v>
      </c>
      <c r="CT55" s="56"/>
      <c r="CU55" s="56"/>
      <c r="CV55" s="56"/>
      <c r="CW55" s="56">
        <v>0</v>
      </c>
      <c r="CX55" s="59"/>
      <c r="CY55" s="56">
        <v>0</v>
      </c>
      <c r="CZ55" s="56"/>
      <c r="DA55" s="56"/>
      <c r="DB55" s="56">
        <v>0</v>
      </c>
      <c r="DC55" s="33">
        <f t="shared" si="22"/>
        <v>24474.699999999997</v>
      </c>
      <c r="DD55" s="33">
        <f t="shared" si="22"/>
        <v>3184</v>
      </c>
      <c r="DE55" s="33">
        <f t="shared" si="15"/>
        <v>2511.862</v>
      </c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>
        <v>1050</v>
      </c>
      <c r="DV55" s="59"/>
      <c r="DW55" s="56">
        <v>0</v>
      </c>
      <c r="DX55" s="56"/>
      <c r="DY55" s="56"/>
      <c r="DZ55" s="56"/>
      <c r="EA55" s="56">
        <v>0</v>
      </c>
      <c r="EB55" s="44">
        <f t="shared" si="24"/>
        <v>1050</v>
      </c>
      <c r="EC55" s="44">
        <f t="shared" si="24"/>
        <v>0</v>
      </c>
      <c r="ED55" s="44">
        <f t="shared" si="18"/>
        <v>0</v>
      </c>
      <c r="EI55" s="45"/>
      <c r="EJ55" s="45"/>
      <c r="EL55" s="45"/>
    </row>
    <row r="56" spans="1:142" s="47" customFormat="1" ht="23.25" customHeight="1">
      <c r="A56" s="29">
        <v>47</v>
      </c>
      <c r="B56" s="30" t="s">
        <v>109</v>
      </c>
      <c r="C56" s="48">
        <v>669</v>
      </c>
      <c r="D56" s="32">
        <v>90</v>
      </c>
      <c r="E56" s="33">
        <f t="shared" si="19"/>
        <v>46462.2</v>
      </c>
      <c r="F56" s="33">
        <f t="shared" si="19"/>
        <v>5354</v>
      </c>
      <c r="G56" s="33">
        <f t="shared" si="19"/>
        <v>5537.681</v>
      </c>
      <c r="H56" s="33">
        <f t="shared" si="1"/>
        <v>103.4307246918192</v>
      </c>
      <c r="I56" s="49">
        <f t="shared" si="2"/>
        <v>-9665.599999999999</v>
      </c>
      <c r="J56" s="49">
        <f t="shared" si="3"/>
        <v>4343.899</v>
      </c>
      <c r="K56" s="50">
        <v>36796.6</v>
      </c>
      <c r="L56" s="50">
        <v>9881.58</v>
      </c>
      <c r="M56" s="35">
        <f t="shared" si="20"/>
        <v>16438.3</v>
      </c>
      <c r="N56" s="35">
        <f t="shared" si="20"/>
        <v>350</v>
      </c>
      <c r="O56" s="35">
        <f t="shared" si="20"/>
        <v>533.681</v>
      </c>
      <c r="P56" s="35">
        <f t="shared" si="5"/>
        <v>152.48028571428574</v>
      </c>
      <c r="Q56" s="51">
        <f t="shared" si="23"/>
        <v>4635</v>
      </c>
      <c r="R56" s="51">
        <f t="shared" si="23"/>
        <v>200</v>
      </c>
      <c r="S56" s="51">
        <f t="shared" si="23"/>
        <v>436.181</v>
      </c>
      <c r="T56" s="52">
        <f t="shared" si="6"/>
        <v>218.0905</v>
      </c>
      <c r="U56" s="53">
        <v>35</v>
      </c>
      <c r="V56" s="54"/>
      <c r="W56" s="56">
        <v>0.181</v>
      </c>
      <c r="X56" s="56" t="e">
        <f t="shared" si="7"/>
        <v>#DIV/0!</v>
      </c>
      <c r="Y56" s="46">
        <v>8502.3</v>
      </c>
      <c r="Z56" s="54">
        <v>100</v>
      </c>
      <c r="AA56" s="56">
        <v>54</v>
      </c>
      <c r="AB56" s="56">
        <f t="shared" si="8"/>
        <v>54</v>
      </c>
      <c r="AC56" s="60">
        <v>4600</v>
      </c>
      <c r="AD56" s="54">
        <v>200</v>
      </c>
      <c r="AE56" s="56">
        <v>436</v>
      </c>
      <c r="AF56" s="56">
        <f t="shared" si="9"/>
        <v>218</v>
      </c>
      <c r="AG56" s="56">
        <v>130</v>
      </c>
      <c r="AH56" s="54"/>
      <c r="AI56" s="56">
        <v>0</v>
      </c>
      <c r="AJ56" s="56" t="e">
        <f t="shared" si="10"/>
        <v>#DIV/0!</v>
      </c>
      <c r="AK56" s="56">
        <v>0</v>
      </c>
      <c r="AL56" s="59"/>
      <c r="AM56" s="56">
        <v>0</v>
      </c>
      <c r="AN56" s="56" t="e">
        <f t="shared" si="11"/>
        <v>#DIV/0!</v>
      </c>
      <c r="AO56" s="56">
        <v>0</v>
      </c>
      <c r="AP56" s="59"/>
      <c r="AQ56" s="56">
        <v>0</v>
      </c>
      <c r="AR56" s="56"/>
      <c r="AS56" s="56"/>
      <c r="AT56" s="56"/>
      <c r="AU56" s="56">
        <v>30023.9</v>
      </c>
      <c r="AV56" s="54">
        <v>5004</v>
      </c>
      <c r="AW56" s="56">
        <v>5004</v>
      </c>
      <c r="AX56" s="56"/>
      <c r="AY56" s="61"/>
      <c r="AZ56" s="56"/>
      <c r="BA56" s="56">
        <v>0</v>
      </c>
      <c r="BB56" s="56"/>
      <c r="BC56" s="56"/>
      <c r="BD56" s="56">
        <v>0</v>
      </c>
      <c r="BE56" s="56"/>
      <c r="BF56" s="56"/>
      <c r="BG56" s="35">
        <f t="shared" si="21"/>
        <v>121</v>
      </c>
      <c r="BH56" s="35">
        <f t="shared" si="21"/>
        <v>0</v>
      </c>
      <c r="BI56" s="35">
        <f t="shared" si="21"/>
        <v>0</v>
      </c>
      <c r="BJ56" s="42" t="e">
        <f t="shared" si="13"/>
        <v>#DIV/0!</v>
      </c>
      <c r="BK56" s="56">
        <v>121</v>
      </c>
      <c r="BL56" s="54"/>
      <c r="BM56" s="56">
        <v>0</v>
      </c>
      <c r="BN56" s="56"/>
      <c r="BO56" s="59"/>
      <c r="BP56" s="56">
        <v>0</v>
      </c>
      <c r="BQ56" s="56"/>
      <c r="BR56" s="61"/>
      <c r="BS56" s="56"/>
      <c r="BT56" s="56"/>
      <c r="BU56" s="54"/>
      <c r="BV56" s="56">
        <v>0</v>
      </c>
      <c r="BW56" s="56"/>
      <c r="BX56" s="56"/>
      <c r="BY56" s="56"/>
      <c r="BZ56" s="56"/>
      <c r="CA56" s="59"/>
      <c r="CB56" s="56"/>
      <c r="CC56" s="56">
        <v>1500</v>
      </c>
      <c r="CD56" s="54">
        <v>50</v>
      </c>
      <c r="CE56" s="56">
        <v>43.5</v>
      </c>
      <c r="CF56" s="56"/>
      <c r="CG56" s="56"/>
      <c r="CH56" s="56">
        <v>1500</v>
      </c>
      <c r="CI56" s="54"/>
      <c r="CJ56" s="56">
        <v>0</v>
      </c>
      <c r="CK56" s="56"/>
      <c r="CL56" s="56"/>
      <c r="CM56" s="56">
        <v>0</v>
      </c>
      <c r="CN56" s="56"/>
      <c r="CO56" s="56"/>
      <c r="CP56" s="56">
        <v>0</v>
      </c>
      <c r="CQ56" s="56">
        <v>50</v>
      </c>
      <c r="CR56" s="56"/>
      <c r="CS56" s="56">
        <v>0</v>
      </c>
      <c r="CT56" s="56"/>
      <c r="CU56" s="56"/>
      <c r="CV56" s="56"/>
      <c r="CW56" s="56">
        <v>0</v>
      </c>
      <c r="CX56" s="59"/>
      <c r="CY56" s="56">
        <v>0</v>
      </c>
      <c r="CZ56" s="56"/>
      <c r="DA56" s="56"/>
      <c r="DB56" s="56">
        <v>0</v>
      </c>
      <c r="DC56" s="33">
        <f t="shared" si="22"/>
        <v>46462.2</v>
      </c>
      <c r="DD56" s="33">
        <f t="shared" si="22"/>
        <v>5354</v>
      </c>
      <c r="DE56" s="33">
        <f t="shared" si="15"/>
        <v>5537.681</v>
      </c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9"/>
      <c r="DW56" s="56">
        <v>0</v>
      </c>
      <c r="DX56" s="56"/>
      <c r="DY56" s="56"/>
      <c r="DZ56" s="56"/>
      <c r="EA56" s="56">
        <v>0</v>
      </c>
      <c r="EB56" s="44">
        <f t="shared" si="24"/>
        <v>0</v>
      </c>
      <c r="EC56" s="44">
        <f t="shared" si="24"/>
        <v>0</v>
      </c>
      <c r="ED56" s="44">
        <f t="shared" si="18"/>
        <v>0</v>
      </c>
      <c r="EI56" s="45"/>
      <c r="EJ56" s="45"/>
      <c r="EL56" s="45"/>
    </row>
    <row r="57" spans="1:142" s="47" customFormat="1" ht="23.25" customHeight="1">
      <c r="A57" s="29">
        <v>48</v>
      </c>
      <c r="B57" s="30" t="s">
        <v>110</v>
      </c>
      <c r="C57" s="48">
        <v>5004.1</v>
      </c>
      <c r="D57" s="32">
        <v>0</v>
      </c>
      <c r="E57" s="33">
        <f t="shared" si="19"/>
        <v>38321.6</v>
      </c>
      <c r="F57" s="33">
        <f t="shared" si="19"/>
        <v>6387</v>
      </c>
      <c r="G57" s="33">
        <f t="shared" si="19"/>
        <v>4853.8376</v>
      </c>
      <c r="H57" s="33">
        <f t="shared" si="1"/>
        <v>75.99557851886645</v>
      </c>
      <c r="I57" s="49">
        <f t="shared" si="2"/>
        <v>-10367.899999999998</v>
      </c>
      <c r="J57" s="49">
        <f t="shared" si="3"/>
        <v>4256.3944</v>
      </c>
      <c r="K57" s="56">
        <v>27953.7</v>
      </c>
      <c r="L57" s="56">
        <v>9110.232</v>
      </c>
      <c r="M57" s="35">
        <f t="shared" si="20"/>
        <v>11903</v>
      </c>
      <c r="N57" s="35">
        <f t="shared" si="20"/>
        <v>1983.8</v>
      </c>
      <c r="O57" s="35">
        <f t="shared" si="20"/>
        <v>450.6376</v>
      </c>
      <c r="P57" s="35">
        <f t="shared" si="5"/>
        <v>22.71587861679605</v>
      </c>
      <c r="Q57" s="51">
        <f t="shared" si="23"/>
        <v>2154</v>
      </c>
      <c r="R57" s="51">
        <f t="shared" si="23"/>
        <v>359</v>
      </c>
      <c r="S57" s="51">
        <f t="shared" si="23"/>
        <v>142.888</v>
      </c>
      <c r="T57" s="52">
        <f t="shared" si="6"/>
        <v>39.8016713091922</v>
      </c>
      <c r="U57" s="53">
        <v>164</v>
      </c>
      <c r="V57" s="54">
        <v>27.3</v>
      </c>
      <c r="W57" s="56">
        <v>0.388</v>
      </c>
      <c r="X57" s="56">
        <f t="shared" si="7"/>
        <v>1.4212454212454213</v>
      </c>
      <c r="Y57" s="46">
        <v>6760</v>
      </c>
      <c r="Z57" s="54">
        <v>1126.7</v>
      </c>
      <c r="AA57" s="56">
        <v>57.2496</v>
      </c>
      <c r="AB57" s="56">
        <f t="shared" si="8"/>
        <v>5.081175113162332</v>
      </c>
      <c r="AC57" s="60">
        <v>1990</v>
      </c>
      <c r="AD57" s="54">
        <v>331.7</v>
      </c>
      <c r="AE57" s="56">
        <v>142.5</v>
      </c>
      <c r="AF57" s="56">
        <f t="shared" si="9"/>
        <v>42.96050648176063</v>
      </c>
      <c r="AG57" s="56">
        <v>164</v>
      </c>
      <c r="AH57" s="54">
        <v>27.3</v>
      </c>
      <c r="AI57" s="56">
        <v>0</v>
      </c>
      <c r="AJ57" s="56">
        <f t="shared" si="10"/>
        <v>0</v>
      </c>
      <c r="AK57" s="56">
        <v>0</v>
      </c>
      <c r="AL57" s="59"/>
      <c r="AM57" s="56">
        <v>0</v>
      </c>
      <c r="AN57" s="56" t="e">
        <f t="shared" si="11"/>
        <v>#DIV/0!</v>
      </c>
      <c r="AO57" s="56">
        <v>0</v>
      </c>
      <c r="AP57" s="59"/>
      <c r="AQ57" s="56">
        <v>0</v>
      </c>
      <c r="AR57" s="56"/>
      <c r="AS57" s="56"/>
      <c r="AT57" s="56"/>
      <c r="AU57" s="56">
        <v>26418.6</v>
      </c>
      <c r="AV57" s="54">
        <v>4403.2</v>
      </c>
      <c r="AW57" s="56">
        <v>4403.2</v>
      </c>
      <c r="AX57" s="56"/>
      <c r="AY57" s="61"/>
      <c r="AZ57" s="56"/>
      <c r="BA57" s="56">
        <v>0</v>
      </c>
      <c r="BB57" s="56"/>
      <c r="BC57" s="56"/>
      <c r="BD57" s="56">
        <v>0</v>
      </c>
      <c r="BE57" s="56"/>
      <c r="BF57" s="56"/>
      <c r="BG57" s="35">
        <f t="shared" si="21"/>
        <v>425</v>
      </c>
      <c r="BH57" s="35">
        <f t="shared" si="21"/>
        <v>70.8</v>
      </c>
      <c r="BI57" s="35">
        <f t="shared" si="21"/>
        <v>0</v>
      </c>
      <c r="BJ57" s="42">
        <f t="shared" si="13"/>
        <v>0</v>
      </c>
      <c r="BK57" s="56">
        <v>425</v>
      </c>
      <c r="BL57" s="54">
        <v>70.8</v>
      </c>
      <c r="BM57" s="56">
        <v>0</v>
      </c>
      <c r="BN57" s="56"/>
      <c r="BO57" s="59"/>
      <c r="BP57" s="56">
        <v>0</v>
      </c>
      <c r="BQ57" s="56"/>
      <c r="BR57" s="61"/>
      <c r="BS57" s="56"/>
      <c r="BT57" s="56"/>
      <c r="BU57" s="54"/>
      <c r="BV57" s="56">
        <v>0</v>
      </c>
      <c r="BW57" s="56"/>
      <c r="BX57" s="56"/>
      <c r="BY57" s="56"/>
      <c r="BZ57" s="56"/>
      <c r="CA57" s="59"/>
      <c r="CB57" s="56"/>
      <c r="CC57" s="56">
        <v>2400</v>
      </c>
      <c r="CD57" s="54">
        <v>400</v>
      </c>
      <c r="CE57" s="56">
        <v>250.5</v>
      </c>
      <c r="CF57" s="56"/>
      <c r="CG57" s="56"/>
      <c r="CH57" s="56"/>
      <c r="CI57" s="54"/>
      <c r="CJ57" s="56">
        <v>0</v>
      </c>
      <c r="CK57" s="56"/>
      <c r="CL57" s="56"/>
      <c r="CM57" s="56">
        <v>0</v>
      </c>
      <c r="CN57" s="56"/>
      <c r="CO57" s="56"/>
      <c r="CP57" s="56">
        <v>0</v>
      </c>
      <c r="CQ57" s="56">
        <v>0</v>
      </c>
      <c r="CR57" s="56"/>
      <c r="CS57" s="56">
        <v>0</v>
      </c>
      <c r="CT57" s="56"/>
      <c r="CU57" s="56"/>
      <c r="CV57" s="56"/>
      <c r="CW57" s="56">
        <v>0</v>
      </c>
      <c r="CX57" s="59"/>
      <c r="CY57" s="56">
        <v>0</v>
      </c>
      <c r="CZ57" s="56"/>
      <c r="DA57" s="56"/>
      <c r="DB57" s="56">
        <v>0</v>
      </c>
      <c r="DC57" s="33">
        <f t="shared" si="22"/>
        <v>38321.6</v>
      </c>
      <c r="DD57" s="33">
        <f t="shared" si="22"/>
        <v>6387</v>
      </c>
      <c r="DE57" s="33">
        <f t="shared" si="15"/>
        <v>4853.8376</v>
      </c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9"/>
      <c r="DW57" s="56">
        <v>0</v>
      </c>
      <c r="DX57" s="56"/>
      <c r="DY57" s="56"/>
      <c r="DZ57" s="56"/>
      <c r="EA57" s="56">
        <v>0</v>
      </c>
      <c r="EB57" s="44">
        <f t="shared" si="24"/>
        <v>0</v>
      </c>
      <c r="EC57" s="44">
        <f t="shared" si="24"/>
        <v>0</v>
      </c>
      <c r="ED57" s="44">
        <f t="shared" si="18"/>
        <v>0</v>
      </c>
      <c r="EI57" s="45"/>
      <c r="EJ57" s="45"/>
      <c r="EL57" s="45"/>
    </row>
    <row r="58" spans="1:142" s="47" customFormat="1" ht="23.25" customHeight="1">
      <c r="A58" s="29">
        <v>49</v>
      </c>
      <c r="B58" s="30" t="s">
        <v>111</v>
      </c>
      <c r="C58" s="48">
        <v>0</v>
      </c>
      <c r="D58" s="32">
        <v>0</v>
      </c>
      <c r="E58" s="33">
        <f aca="true" t="shared" si="25" ref="E58:G78">DC58+EB58-DU58</f>
        <v>44137.3</v>
      </c>
      <c r="F58" s="33">
        <f t="shared" si="25"/>
        <v>5945.4</v>
      </c>
      <c r="G58" s="33">
        <f t="shared" si="25"/>
        <v>5716.638</v>
      </c>
      <c r="H58" s="33">
        <f t="shared" si="1"/>
        <v>96.15228580078718</v>
      </c>
      <c r="I58" s="49">
        <f t="shared" si="2"/>
        <v>-10900.600000000006</v>
      </c>
      <c r="J58" s="49">
        <f t="shared" si="3"/>
        <v>3390.8</v>
      </c>
      <c r="K58" s="56">
        <v>33236.7</v>
      </c>
      <c r="L58" s="56">
        <v>9107.438</v>
      </c>
      <c r="M58" s="35">
        <f t="shared" si="20"/>
        <v>12183</v>
      </c>
      <c r="N58" s="35">
        <f t="shared" si="20"/>
        <v>620</v>
      </c>
      <c r="O58" s="35">
        <f t="shared" si="20"/>
        <v>391.238</v>
      </c>
      <c r="P58" s="35">
        <f t="shared" si="5"/>
        <v>63.10290322580646</v>
      </c>
      <c r="Q58" s="51">
        <f t="shared" si="23"/>
        <v>1885</v>
      </c>
      <c r="R58" s="51">
        <f t="shared" si="23"/>
        <v>370</v>
      </c>
      <c r="S58" s="51">
        <f t="shared" si="23"/>
        <v>304.83799999999997</v>
      </c>
      <c r="T58" s="52">
        <f t="shared" si="6"/>
        <v>82.38864864864864</v>
      </c>
      <c r="U58" s="53">
        <v>150</v>
      </c>
      <c r="V58" s="54">
        <v>20</v>
      </c>
      <c r="W58" s="56">
        <v>0.438</v>
      </c>
      <c r="X58" s="56">
        <f t="shared" si="7"/>
        <v>2.19</v>
      </c>
      <c r="Y58" s="46">
        <v>9361</v>
      </c>
      <c r="Z58" s="54">
        <v>150</v>
      </c>
      <c r="AA58" s="56">
        <v>61.4</v>
      </c>
      <c r="AB58" s="56">
        <f t="shared" si="8"/>
        <v>40.93333333333333</v>
      </c>
      <c r="AC58" s="60">
        <v>1735</v>
      </c>
      <c r="AD58" s="54">
        <v>350</v>
      </c>
      <c r="AE58" s="56">
        <v>304.4</v>
      </c>
      <c r="AF58" s="56">
        <f t="shared" si="9"/>
        <v>86.97142857142856</v>
      </c>
      <c r="AG58" s="56">
        <v>100</v>
      </c>
      <c r="AH58" s="54">
        <v>10</v>
      </c>
      <c r="AI58" s="56">
        <v>0</v>
      </c>
      <c r="AJ58" s="56">
        <f t="shared" si="10"/>
        <v>0</v>
      </c>
      <c r="AK58" s="56">
        <v>0</v>
      </c>
      <c r="AL58" s="59"/>
      <c r="AM58" s="56">
        <v>0</v>
      </c>
      <c r="AN58" s="56" t="e">
        <f t="shared" si="11"/>
        <v>#DIV/0!</v>
      </c>
      <c r="AO58" s="56">
        <v>0</v>
      </c>
      <c r="AP58" s="59"/>
      <c r="AQ58" s="56">
        <v>0</v>
      </c>
      <c r="AR58" s="56"/>
      <c r="AS58" s="56"/>
      <c r="AT58" s="56"/>
      <c r="AU58" s="56">
        <v>31954.3</v>
      </c>
      <c r="AV58" s="54">
        <v>5325.4</v>
      </c>
      <c r="AW58" s="56">
        <v>5325.4</v>
      </c>
      <c r="AX58" s="56"/>
      <c r="AY58" s="61"/>
      <c r="AZ58" s="56"/>
      <c r="BA58" s="56">
        <v>0</v>
      </c>
      <c r="BB58" s="56"/>
      <c r="BC58" s="56"/>
      <c r="BD58" s="56">
        <v>0</v>
      </c>
      <c r="BE58" s="56"/>
      <c r="BF58" s="56"/>
      <c r="BG58" s="35">
        <f t="shared" si="21"/>
        <v>300</v>
      </c>
      <c r="BH58" s="35">
        <f t="shared" si="21"/>
        <v>40</v>
      </c>
      <c r="BI58" s="35">
        <f t="shared" si="21"/>
        <v>0</v>
      </c>
      <c r="BJ58" s="42">
        <f t="shared" si="13"/>
        <v>0</v>
      </c>
      <c r="BK58" s="56">
        <v>300</v>
      </c>
      <c r="BL58" s="54">
        <v>40</v>
      </c>
      <c r="BM58" s="56">
        <v>0</v>
      </c>
      <c r="BN58" s="56"/>
      <c r="BO58" s="59"/>
      <c r="BP58" s="56">
        <v>0</v>
      </c>
      <c r="BQ58" s="56"/>
      <c r="BR58" s="61"/>
      <c r="BS58" s="56"/>
      <c r="BT58" s="56"/>
      <c r="BU58" s="54"/>
      <c r="BV58" s="56">
        <v>0</v>
      </c>
      <c r="BW58" s="56"/>
      <c r="BX58" s="56"/>
      <c r="BY58" s="56"/>
      <c r="BZ58" s="56"/>
      <c r="CA58" s="59"/>
      <c r="CB58" s="56"/>
      <c r="CC58" s="56">
        <v>537</v>
      </c>
      <c r="CD58" s="54">
        <v>50</v>
      </c>
      <c r="CE58" s="56">
        <v>25</v>
      </c>
      <c r="CF58" s="56"/>
      <c r="CG58" s="56"/>
      <c r="CH58" s="56"/>
      <c r="CI58" s="54"/>
      <c r="CJ58" s="56">
        <v>0</v>
      </c>
      <c r="CK58" s="56"/>
      <c r="CL58" s="56"/>
      <c r="CM58" s="56">
        <v>0</v>
      </c>
      <c r="CN58" s="56"/>
      <c r="CO58" s="56"/>
      <c r="CP58" s="56">
        <v>0</v>
      </c>
      <c r="CQ58" s="56">
        <v>0</v>
      </c>
      <c r="CR58" s="56"/>
      <c r="CS58" s="56">
        <v>0</v>
      </c>
      <c r="CT58" s="56"/>
      <c r="CU58" s="56"/>
      <c r="CV58" s="56"/>
      <c r="CW58" s="56">
        <v>0</v>
      </c>
      <c r="CX58" s="59"/>
      <c r="CY58" s="56">
        <v>0</v>
      </c>
      <c r="CZ58" s="56"/>
      <c r="DA58" s="56"/>
      <c r="DB58" s="56">
        <v>0</v>
      </c>
      <c r="DC58" s="33">
        <f t="shared" si="22"/>
        <v>44137.3</v>
      </c>
      <c r="DD58" s="33">
        <f t="shared" si="22"/>
        <v>5945.4</v>
      </c>
      <c r="DE58" s="33">
        <f t="shared" si="15"/>
        <v>5716.638</v>
      </c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>
        <v>6000</v>
      </c>
      <c r="DV58" s="59">
        <v>1000</v>
      </c>
      <c r="DW58" s="56">
        <v>0</v>
      </c>
      <c r="DX58" s="56"/>
      <c r="DY58" s="56"/>
      <c r="DZ58" s="56"/>
      <c r="EA58" s="56">
        <v>0</v>
      </c>
      <c r="EB58" s="44">
        <f t="shared" si="24"/>
        <v>6000</v>
      </c>
      <c r="EC58" s="44">
        <f t="shared" si="24"/>
        <v>1000</v>
      </c>
      <c r="ED58" s="44">
        <f t="shared" si="18"/>
        <v>0</v>
      </c>
      <c r="EI58" s="45"/>
      <c r="EJ58" s="45"/>
      <c r="EL58" s="45"/>
    </row>
    <row r="59" spans="1:142" s="47" customFormat="1" ht="23.25" customHeight="1">
      <c r="A59" s="29">
        <v>50</v>
      </c>
      <c r="B59" s="30" t="s">
        <v>112</v>
      </c>
      <c r="C59" s="48">
        <v>0</v>
      </c>
      <c r="D59" s="32">
        <v>0</v>
      </c>
      <c r="E59" s="33">
        <f t="shared" si="25"/>
        <v>55000</v>
      </c>
      <c r="F59" s="33">
        <f t="shared" si="25"/>
        <v>7093.2</v>
      </c>
      <c r="G59" s="33">
        <f t="shared" si="25"/>
        <v>6991.794</v>
      </c>
      <c r="H59" s="33">
        <f t="shared" si="1"/>
        <v>98.5703772627305</v>
      </c>
      <c r="I59" s="49">
        <f t="shared" si="2"/>
        <v>-12468.800000000003</v>
      </c>
      <c r="J59" s="49">
        <f t="shared" si="3"/>
        <v>4665.76</v>
      </c>
      <c r="K59" s="56">
        <v>42531.2</v>
      </c>
      <c r="L59" s="56">
        <v>11657.554</v>
      </c>
      <c r="M59" s="35">
        <f t="shared" si="20"/>
        <v>17837.7</v>
      </c>
      <c r="N59" s="35">
        <f t="shared" si="20"/>
        <v>900</v>
      </c>
      <c r="O59" s="35">
        <f t="shared" si="20"/>
        <v>798.594</v>
      </c>
      <c r="P59" s="35">
        <f t="shared" si="5"/>
        <v>88.73266666666667</v>
      </c>
      <c r="Q59" s="51">
        <f t="shared" si="23"/>
        <v>3107.7</v>
      </c>
      <c r="R59" s="51">
        <f t="shared" si="23"/>
        <v>400</v>
      </c>
      <c r="S59" s="51">
        <f t="shared" si="23"/>
        <v>459.594</v>
      </c>
      <c r="T59" s="52">
        <f t="shared" si="6"/>
        <v>114.8985</v>
      </c>
      <c r="U59" s="53">
        <v>607.7</v>
      </c>
      <c r="V59" s="54">
        <v>100</v>
      </c>
      <c r="W59" s="56">
        <v>47.294</v>
      </c>
      <c r="X59" s="56">
        <f t="shared" si="7"/>
        <v>47.294</v>
      </c>
      <c r="Y59" s="46">
        <v>9000</v>
      </c>
      <c r="Z59" s="54">
        <v>150</v>
      </c>
      <c r="AA59" s="56">
        <v>0</v>
      </c>
      <c r="AB59" s="56">
        <f t="shared" si="8"/>
        <v>0</v>
      </c>
      <c r="AC59" s="60">
        <v>2500</v>
      </c>
      <c r="AD59" s="54">
        <v>300</v>
      </c>
      <c r="AE59" s="56">
        <v>412.3</v>
      </c>
      <c r="AF59" s="56">
        <f t="shared" si="9"/>
        <v>137.43333333333334</v>
      </c>
      <c r="AG59" s="56">
        <v>230</v>
      </c>
      <c r="AH59" s="54">
        <v>50</v>
      </c>
      <c r="AI59" s="56">
        <v>0</v>
      </c>
      <c r="AJ59" s="56">
        <f t="shared" si="10"/>
        <v>0</v>
      </c>
      <c r="AK59" s="56">
        <v>0</v>
      </c>
      <c r="AL59" s="59"/>
      <c r="AM59" s="56">
        <v>0</v>
      </c>
      <c r="AN59" s="56" t="e">
        <f t="shared" si="11"/>
        <v>#DIV/0!</v>
      </c>
      <c r="AO59" s="56">
        <v>0</v>
      </c>
      <c r="AP59" s="59"/>
      <c r="AQ59" s="56">
        <v>0</v>
      </c>
      <c r="AR59" s="56"/>
      <c r="AS59" s="56"/>
      <c r="AT59" s="56"/>
      <c r="AU59" s="56">
        <v>37162.3</v>
      </c>
      <c r="AV59" s="54">
        <v>6193.2</v>
      </c>
      <c r="AW59" s="56">
        <v>6193.2</v>
      </c>
      <c r="AX59" s="56"/>
      <c r="AY59" s="61"/>
      <c r="AZ59" s="56"/>
      <c r="BA59" s="56">
        <v>0</v>
      </c>
      <c r="BB59" s="56"/>
      <c r="BC59" s="56"/>
      <c r="BD59" s="56">
        <v>0</v>
      </c>
      <c r="BE59" s="56"/>
      <c r="BF59" s="56"/>
      <c r="BG59" s="35">
        <f t="shared" si="21"/>
        <v>3000</v>
      </c>
      <c r="BH59" s="35">
        <f t="shared" si="21"/>
        <v>100</v>
      </c>
      <c r="BI59" s="35">
        <f t="shared" si="21"/>
        <v>199.8</v>
      </c>
      <c r="BJ59" s="42">
        <f t="shared" si="13"/>
        <v>199.8</v>
      </c>
      <c r="BK59" s="56">
        <v>3000</v>
      </c>
      <c r="BL59" s="54">
        <v>100</v>
      </c>
      <c r="BM59" s="56">
        <v>199.8</v>
      </c>
      <c r="BN59" s="56"/>
      <c r="BO59" s="59"/>
      <c r="BP59" s="56">
        <v>0</v>
      </c>
      <c r="BQ59" s="56"/>
      <c r="BR59" s="61"/>
      <c r="BS59" s="56"/>
      <c r="BT59" s="56"/>
      <c r="BU59" s="54"/>
      <c r="BV59" s="56">
        <v>0</v>
      </c>
      <c r="BW59" s="56"/>
      <c r="BX59" s="56"/>
      <c r="BY59" s="56"/>
      <c r="BZ59" s="56"/>
      <c r="CA59" s="59"/>
      <c r="CB59" s="56"/>
      <c r="CC59" s="56">
        <v>2500</v>
      </c>
      <c r="CD59" s="54">
        <v>200</v>
      </c>
      <c r="CE59" s="56">
        <v>139.2</v>
      </c>
      <c r="CF59" s="56"/>
      <c r="CG59" s="56"/>
      <c r="CH59" s="56"/>
      <c r="CI59" s="54"/>
      <c r="CJ59" s="56">
        <v>0</v>
      </c>
      <c r="CK59" s="56"/>
      <c r="CL59" s="56"/>
      <c r="CM59" s="56">
        <v>0</v>
      </c>
      <c r="CN59" s="56"/>
      <c r="CO59" s="56"/>
      <c r="CP59" s="56">
        <v>0</v>
      </c>
      <c r="CQ59" s="56">
        <v>0</v>
      </c>
      <c r="CR59" s="56"/>
      <c r="CS59" s="56">
        <v>0</v>
      </c>
      <c r="CT59" s="56"/>
      <c r="CU59" s="56"/>
      <c r="CV59" s="56"/>
      <c r="CW59" s="56">
        <v>0</v>
      </c>
      <c r="CX59" s="59"/>
      <c r="CY59" s="56">
        <v>0</v>
      </c>
      <c r="CZ59" s="56"/>
      <c r="DA59" s="56"/>
      <c r="DB59" s="56">
        <v>0</v>
      </c>
      <c r="DC59" s="33">
        <f t="shared" si="22"/>
        <v>55000</v>
      </c>
      <c r="DD59" s="33">
        <f t="shared" si="22"/>
        <v>7093.2</v>
      </c>
      <c r="DE59" s="33">
        <f t="shared" si="15"/>
        <v>6991.794</v>
      </c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9"/>
      <c r="DW59" s="56">
        <v>0</v>
      </c>
      <c r="DX59" s="56"/>
      <c r="DY59" s="56"/>
      <c r="DZ59" s="56"/>
      <c r="EA59" s="56">
        <v>0</v>
      </c>
      <c r="EB59" s="44">
        <f t="shared" si="24"/>
        <v>0</v>
      </c>
      <c r="EC59" s="44">
        <f t="shared" si="24"/>
        <v>0</v>
      </c>
      <c r="ED59" s="44">
        <f t="shared" si="18"/>
        <v>0</v>
      </c>
      <c r="EI59" s="45"/>
      <c r="EJ59" s="45"/>
      <c r="EL59" s="45"/>
    </row>
    <row r="60" spans="1:142" s="47" customFormat="1" ht="23.25" customHeight="1">
      <c r="A60" s="29">
        <v>51</v>
      </c>
      <c r="B60" s="30" t="s">
        <v>113</v>
      </c>
      <c r="C60" s="48">
        <v>0</v>
      </c>
      <c r="D60" s="32">
        <v>0</v>
      </c>
      <c r="E60" s="33">
        <f t="shared" si="25"/>
        <v>74266</v>
      </c>
      <c r="F60" s="33">
        <f t="shared" si="25"/>
        <v>10018</v>
      </c>
      <c r="G60" s="33">
        <f t="shared" si="25"/>
        <v>9357.174</v>
      </c>
      <c r="H60" s="33">
        <f t="shared" si="1"/>
        <v>93.40361349570775</v>
      </c>
      <c r="I60" s="49">
        <f t="shared" si="2"/>
        <v>-16016.400000000001</v>
      </c>
      <c r="J60" s="49">
        <f t="shared" si="3"/>
        <v>8666.22</v>
      </c>
      <c r="K60" s="56">
        <v>58249.6</v>
      </c>
      <c r="L60" s="56">
        <v>18023.394</v>
      </c>
      <c r="M60" s="35">
        <f t="shared" si="20"/>
        <v>13845</v>
      </c>
      <c r="N60" s="35">
        <f t="shared" si="20"/>
        <v>537</v>
      </c>
      <c r="O60" s="35">
        <f t="shared" si="20"/>
        <v>176.174</v>
      </c>
      <c r="P60" s="35">
        <f t="shared" si="5"/>
        <v>32.80707635009311</v>
      </c>
      <c r="Q60" s="51">
        <f t="shared" si="23"/>
        <v>3070</v>
      </c>
      <c r="R60" s="51">
        <f t="shared" si="23"/>
        <v>120</v>
      </c>
      <c r="S60" s="51">
        <f t="shared" si="23"/>
        <v>4.109</v>
      </c>
      <c r="T60" s="52">
        <f t="shared" si="6"/>
        <v>3.4241666666666664</v>
      </c>
      <c r="U60" s="53">
        <v>350</v>
      </c>
      <c r="V60" s="54">
        <v>20</v>
      </c>
      <c r="W60" s="56">
        <v>4.109</v>
      </c>
      <c r="X60" s="56">
        <f t="shared" si="7"/>
        <v>20.544999999999998</v>
      </c>
      <c r="Y60" s="46">
        <v>8515</v>
      </c>
      <c r="Z60" s="54">
        <v>70</v>
      </c>
      <c r="AA60" s="56">
        <v>0.065</v>
      </c>
      <c r="AB60" s="56">
        <f t="shared" si="8"/>
        <v>0.09285714285714286</v>
      </c>
      <c r="AC60" s="60">
        <v>2720</v>
      </c>
      <c r="AD60" s="54">
        <v>100</v>
      </c>
      <c r="AE60" s="56">
        <v>0</v>
      </c>
      <c r="AF60" s="56">
        <f t="shared" si="9"/>
        <v>0</v>
      </c>
      <c r="AG60" s="56">
        <v>70</v>
      </c>
      <c r="AH60" s="54">
        <v>7</v>
      </c>
      <c r="AI60" s="56">
        <v>2</v>
      </c>
      <c r="AJ60" s="56">
        <f t="shared" si="10"/>
        <v>28.571428571428573</v>
      </c>
      <c r="AK60" s="56">
        <v>0</v>
      </c>
      <c r="AL60" s="59"/>
      <c r="AM60" s="56">
        <v>0</v>
      </c>
      <c r="AN60" s="56" t="e">
        <f t="shared" si="11"/>
        <v>#DIV/0!</v>
      </c>
      <c r="AO60" s="56">
        <v>0</v>
      </c>
      <c r="AP60" s="59"/>
      <c r="AQ60" s="56">
        <v>0</v>
      </c>
      <c r="AR60" s="56"/>
      <c r="AS60" s="56"/>
      <c r="AT60" s="56"/>
      <c r="AU60" s="56">
        <v>55086.3</v>
      </c>
      <c r="AV60" s="54">
        <v>9181</v>
      </c>
      <c r="AW60" s="56">
        <v>9181</v>
      </c>
      <c r="AX60" s="56">
        <v>5334.7</v>
      </c>
      <c r="AY60" s="61">
        <v>300</v>
      </c>
      <c r="AZ60" s="56"/>
      <c r="BA60" s="56">
        <v>0</v>
      </c>
      <c r="BB60" s="56"/>
      <c r="BC60" s="56"/>
      <c r="BD60" s="56">
        <v>0</v>
      </c>
      <c r="BE60" s="56"/>
      <c r="BF60" s="56"/>
      <c r="BG60" s="35">
        <f t="shared" si="21"/>
        <v>2190</v>
      </c>
      <c r="BH60" s="35">
        <f t="shared" si="21"/>
        <v>340</v>
      </c>
      <c r="BI60" s="35">
        <f t="shared" si="21"/>
        <v>170</v>
      </c>
      <c r="BJ60" s="42">
        <f t="shared" si="13"/>
        <v>50</v>
      </c>
      <c r="BK60" s="56">
        <v>1530</v>
      </c>
      <c r="BL60" s="54">
        <v>230</v>
      </c>
      <c r="BM60" s="56">
        <v>115</v>
      </c>
      <c r="BN60" s="56"/>
      <c r="BO60" s="59"/>
      <c r="BP60" s="56">
        <v>0</v>
      </c>
      <c r="BQ60" s="56"/>
      <c r="BR60" s="61"/>
      <c r="BS60" s="56"/>
      <c r="BT60" s="56">
        <v>660</v>
      </c>
      <c r="BU60" s="54">
        <v>110</v>
      </c>
      <c r="BV60" s="56">
        <v>55</v>
      </c>
      <c r="BW60" s="56"/>
      <c r="BX60" s="56"/>
      <c r="BY60" s="56"/>
      <c r="BZ60" s="56"/>
      <c r="CA60" s="59"/>
      <c r="CB60" s="56"/>
      <c r="CC60" s="56"/>
      <c r="CD60" s="54"/>
      <c r="CE60" s="56">
        <v>0</v>
      </c>
      <c r="CF60" s="56"/>
      <c r="CG60" s="56"/>
      <c r="CH60" s="56"/>
      <c r="CI60" s="54"/>
      <c r="CJ60" s="56">
        <v>0</v>
      </c>
      <c r="CK60" s="56"/>
      <c r="CL60" s="56"/>
      <c r="CM60" s="56">
        <v>0</v>
      </c>
      <c r="CN60" s="56"/>
      <c r="CO60" s="56"/>
      <c r="CP60" s="56">
        <v>0</v>
      </c>
      <c r="CQ60" s="56">
        <v>0</v>
      </c>
      <c r="CR60" s="56"/>
      <c r="CS60" s="56">
        <v>0</v>
      </c>
      <c r="CT60" s="56"/>
      <c r="CU60" s="56"/>
      <c r="CV60" s="56"/>
      <c r="CW60" s="56">
        <v>0</v>
      </c>
      <c r="CX60" s="59"/>
      <c r="CY60" s="56">
        <v>0</v>
      </c>
      <c r="CZ60" s="56"/>
      <c r="DA60" s="56"/>
      <c r="DB60" s="56">
        <v>0</v>
      </c>
      <c r="DC60" s="33">
        <f t="shared" si="22"/>
        <v>74266</v>
      </c>
      <c r="DD60" s="33">
        <f t="shared" si="22"/>
        <v>10018</v>
      </c>
      <c r="DE60" s="33">
        <f t="shared" si="15"/>
        <v>9357.174</v>
      </c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>
        <v>2743.7</v>
      </c>
      <c r="DV60" s="59"/>
      <c r="DW60" s="56">
        <v>0</v>
      </c>
      <c r="DX60" s="56"/>
      <c r="DY60" s="56"/>
      <c r="DZ60" s="56"/>
      <c r="EA60" s="56">
        <v>0</v>
      </c>
      <c r="EB60" s="44">
        <f t="shared" si="24"/>
        <v>2743.7</v>
      </c>
      <c r="EC60" s="44">
        <f t="shared" si="24"/>
        <v>0</v>
      </c>
      <c r="ED60" s="44">
        <f t="shared" si="18"/>
        <v>0</v>
      </c>
      <c r="EI60" s="45"/>
      <c r="EJ60" s="45"/>
      <c r="EL60" s="45"/>
    </row>
    <row r="61" spans="1:142" s="47" customFormat="1" ht="23.25" customHeight="1">
      <c r="A61" s="29">
        <v>52</v>
      </c>
      <c r="B61" s="30" t="s">
        <v>114</v>
      </c>
      <c r="C61" s="48">
        <v>1905.3</v>
      </c>
      <c r="D61" s="32">
        <v>0</v>
      </c>
      <c r="E61" s="33">
        <f t="shared" si="25"/>
        <v>28232.8</v>
      </c>
      <c r="F61" s="33">
        <f t="shared" si="25"/>
        <v>4705.299999999999</v>
      </c>
      <c r="G61" s="33">
        <f t="shared" si="25"/>
        <v>3971.587</v>
      </c>
      <c r="H61" s="33">
        <f t="shared" si="1"/>
        <v>84.40666907529808</v>
      </c>
      <c r="I61" s="49">
        <f t="shared" si="2"/>
        <v>-8478.899999999998</v>
      </c>
      <c r="J61" s="49">
        <f t="shared" si="3"/>
        <v>2183.5989999999997</v>
      </c>
      <c r="K61" s="56">
        <v>19753.9</v>
      </c>
      <c r="L61" s="56">
        <v>6155.186</v>
      </c>
      <c r="M61" s="35">
        <f t="shared" si="20"/>
        <v>6053</v>
      </c>
      <c r="N61" s="35">
        <f t="shared" si="20"/>
        <v>1008.9</v>
      </c>
      <c r="O61" s="35">
        <f t="shared" si="20"/>
        <v>275.187</v>
      </c>
      <c r="P61" s="35">
        <f t="shared" si="5"/>
        <v>27.275944097531966</v>
      </c>
      <c r="Q61" s="51">
        <f t="shared" si="23"/>
        <v>1300</v>
      </c>
      <c r="R61" s="51">
        <f t="shared" si="23"/>
        <v>216.60000000000002</v>
      </c>
      <c r="S61" s="51">
        <f t="shared" si="23"/>
        <v>275.187</v>
      </c>
      <c r="T61" s="52">
        <f t="shared" si="6"/>
        <v>127.04847645429362</v>
      </c>
      <c r="U61" s="53">
        <v>20</v>
      </c>
      <c r="V61" s="54">
        <v>3.3</v>
      </c>
      <c r="W61" s="56">
        <v>0.187</v>
      </c>
      <c r="X61" s="56">
        <f t="shared" si="7"/>
        <v>5.666666666666667</v>
      </c>
      <c r="Y61" s="46">
        <v>3463</v>
      </c>
      <c r="Z61" s="54">
        <v>577.2</v>
      </c>
      <c r="AA61" s="56">
        <v>0</v>
      </c>
      <c r="AB61" s="56">
        <f t="shared" si="8"/>
        <v>0</v>
      </c>
      <c r="AC61" s="60">
        <v>1280</v>
      </c>
      <c r="AD61" s="54">
        <v>213.3</v>
      </c>
      <c r="AE61" s="56">
        <v>275</v>
      </c>
      <c r="AF61" s="56">
        <f t="shared" si="9"/>
        <v>128.92639474917956</v>
      </c>
      <c r="AG61" s="56">
        <v>85</v>
      </c>
      <c r="AH61" s="54">
        <v>14.2</v>
      </c>
      <c r="AI61" s="56">
        <v>0</v>
      </c>
      <c r="AJ61" s="56">
        <f t="shared" si="10"/>
        <v>0</v>
      </c>
      <c r="AK61" s="56">
        <v>0</v>
      </c>
      <c r="AL61" s="59"/>
      <c r="AM61" s="56">
        <v>0</v>
      </c>
      <c r="AN61" s="56" t="e">
        <f t="shared" si="11"/>
        <v>#DIV/0!</v>
      </c>
      <c r="AO61" s="56">
        <v>0</v>
      </c>
      <c r="AP61" s="59"/>
      <c r="AQ61" s="56">
        <v>0</v>
      </c>
      <c r="AR61" s="56"/>
      <c r="AS61" s="56"/>
      <c r="AT61" s="56"/>
      <c r="AU61" s="56">
        <v>22179.8</v>
      </c>
      <c r="AV61" s="54">
        <v>3696.4</v>
      </c>
      <c r="AW61" s="56">
        <v>3696.4</v>
      </c>
      <c r="AX61" s="56"/>
      <c r="AY61" s="61"/>
      <c r="AZ61" s="56"/>
      <c r="BA61" s="56">
        <v>0</v>
      </c>
      <c r="BB61" s="56"/>
      <c r="BC61" s="56"/>
      <c r="BD61" s="56">
        <v>0</v>
      </c>
      <c r="BE61" s="56"/>
      <c r="BF61" s="56"/>
      <c r="BG61" s="35">
        <f t="shared" si="21"/>
        <v>800</v>
      </c>
      <c r="BH61" s="35">
        <f t="shared" si="21"/>
        <v>133.3</v>
      </c>
      <c r="BI61" s="35">
        <f t="shared" si="21"/>
        <v>0</v>
      </c>
      <c r="BJ61" s="42">
        <f t="shared" si="13"/>
        <v>0</v>
      </c>
      <c r="BK61" s="56">
        <v>800</v>
      </c>
      <c r="BL61" s="54">
        <v>133.3</v>
      </c>
      <c r="BM61" s="56">
        <v>0</v>
      </c>
      <c r="BN61" s="56"/>
      <c r="BO61" s="59"/>
      <c r="BP61" s="56">
        <v>0</v>
      </c>
      <c r="BQ61" s="56"/>
      <c r="BR61" s="61"/>
      <c r="BS61" s="56"/>
      <c r="BT61" s="56"/>
      <c r="BU61" s="54"/>
      <c r="BV61" s="56">
        <v>0</v>
      </c>
      <c r="BW61" s="56"/>
      <c r="BX61" s="56"/>
      <c r="BY61" s="56"/>
      <c r="BZ61" s="56"/>
      <c r="CA61" s="59"/>
      <c r="CB61" s="56"/>
      <c r="CC61" s="56">
        <v>400</v>
      </c>
      <c r="CD61" s="54">
        <v>66.7</v>
      </c>
      <c r="CE61" s="56">
        <v>0</v>
      </c>
      <c r="CF61" s="56"/>
      <c r="CG61" s="56"/>
      <c r="CH61" s="56"/>
      <c r="CI61" s="54"/>
      <c r="CJ61" s="56">
        <v>0</v>
      </c>
      <c r="CK61" s="56"/>
      <c r="CL61" s="56"/>
      <c r="CM61" s="56">
        <v>0</v>
      </c>
      <c r="CN61" s="56"/>
      <c r="CO61" s="56"/>
      <c r="CP61" s="56">
        <v>0</v>
      </c>
      <c r="CQ61" s="56">
        <v>5</v>
      </c>
      <c r="CR61" s="56">
        <v>0.9</v>
      </c>
      <c r="CS61" s="56">
        <v>0</v>
      </c>
      <c r="CT61" s="56"/>
      <c r="CU61" s="56"/>
      <c r="CV61" s="56"/>
      <c r="CW61" s="56">
        <v>0</v>
      </c>
      <c r="CX61" s="59"/>
      <c r="CY61" s="56">
        <v>0</v>
      </c>
      <c r="CZ61" s="56"/>
      <c r="DA61" s="56"/>
      <c r="DB61" s="56">
        <v>0</v>
      </c>
      <c r="DC61" s="33">
        <f t="shared" si="22"/>
        <v>28232.8</v>
      </c>
      <c r="DD61" s="33">
        <f t="shared" si="22"/>
        <v>4705.299999999999</v>
      </c>
      <c r="DE61" s="33">
        <f t="shared" si="15"/>
        <v>3971.587</v>
      </c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>
        <v>400</v>
      </c>
      <c r="DV61" s="59"/>
      <c r="DW61" s="56">
        <v>0</v>
      </c>
      <c r="DX61" s="56"/>
      <c r="DY61" s="56"/>
      <c r="DZ61" s="56"/>
      <c r="EA61" s="56">
        <v>0</v>
      </c>
      <c r="EB61" s="44">
        <f t="shared" si="24"/>
        <v>400</v>
      </c>
      <c r="EC61" s="44">
        <f t="shared" si="24"/>
        <v>0</v>
      </c>
      <c r="ED61" s="44">
        <f t="shared" si="18"/>
        <v>0</v>
      </c>
      <c r="EI61" s="45"/>
      <c r="EJ61" s="45"/>
      <c r="EL61" s="45"/>
    </row>
    <row r="62" spans="1:142" s="47" customFormat="1" ht="23.25" customHeight="1">
      <c r="A62" s="29">
        <v>53</v>
      </c>
      <c r="B62" s="30" t="s">
        <v>115</v>
      </c>
      <c r="C62" s="48">
        <v>9763</v>
      </c>
      <c r="D62" s="32">
        <v>0</v>
      </c>
      <c r="E62" s="33">
        <f t="shared" si="25"/>
        <v>63435.7</v>
      </c>
      <c r="F62" s="33">
        <f t="shared" si="25"/>
        <v>8449.8</v>
      </c>
      <c r="G62" s="33">
        <f t="shared" si="25"/>
        <v>9724.782</v>
      </c>
      <c r="H62" s="33">
        <f t="shared" si="1"/>
        <v>115.08890151246183</v>
      </c>
      <c r="I62" s="49">
        <f t="shared" si="2"/>
        <v>-16215.299999999996</v>
      </c>
      <c r="J62" s="49">
        <f t="shared" si="3"/>
        <v>5825.651000000002</v>
      </c>
      <c r="K62" s="56">
        <v>47220.4</v>
      </c>
      <c r="L62" s="56">
        <v>15550.433</v>
      </c>
      <c r="M62" s="35">
        <f t="shared" si="20"/>
        <v>18591.3</v>
      </c>
      <c r="N62" s="35">
        <f t="shared" si="20"/>
        <v>1287</v>
      </c>
      <c r="O62" s="35">
        <f t="shared" si="20"/>
        <v>2561.982</v>
      </c>
      <c r="P62" s="35">
        <f t="shared" si="5"/>
        <v>199.06620046620048</v>
      </c>
      <c r="Q62" s="51">
        <f t="shared" si="23"/>
        <v>8110</v>
      </c>
      <c r="R62" s="51">
        <f t="shared" si="23"/>
        <v>650</v>
      </c>
      <c r="S62" s="51">
        <f t="shared" si="23"/>
        <v>2135.803</v>
      </c>
      <c r="T62" s="52">
        <f t="shared" si="6"/>
        <v>328.5850769230769</v>
      </c>
      <c r="U62" s="53">
        <v>710</v>
      </c>
      <c r="V62" s="54">
        <v>50</v>
      </c>
      <c r="W62" s="56">
        <v>15.807</v>
      </c>
      <c r="X62" s="56">
        <f t="shared" si="7"/>
        <v>31.614</v>
      </c>
      <c r="Y62" s="46">
        <v>6800</v>
      </c>
      <c r="Z62" s="54">
        <v>400</v>
      </c>
      <c r="AA62" s="56">
        <v>296.289</v>
      </c>
      <c r="AB62" s="56">
        <f t="shared" si="8"/>
        <v>74.07225</v>
      </c>
      <c r="AC62" s="60">
        <v>7400</v>
      </c>
      <c r="AD62" s="54">
        <v>600</v>
      </c>
      <c r="AE62" s="56">
        <v>2119.996</v>
      </c>
      <c r="AF62" s="56">
        <f t="shared" si="9"/>
        <v>353.3326666666667</v>
      </c>
      <c r="AG62" s="56">
        <v>394</v>
      </c>
      <c r="AH62" s="54">
        <v>49</v>
      </c>
      <c r="AI62" s="56">
        <v>0</v>
      </c>
      <c r="AJ62" s="56">
        <f t="shared" si="10"/>
        <v>0</v>
      </c>
      <c r="AK62" s="56">
        <v>0</v>
      </c>
      <c r="AL62" s="59"/>
      <c r="AM62" s="56">
        <v>0</v>
      </c>
      <c r="AN62" s="56" t="e">
        <f t="shared" si="11"/>
        <v>#DIV/0!</v>
      </c>
      <c r="AO62" s="56">
        <v>0</v>
      </c>
      <c r="AP62" s="59"/>
      <c r="AQ62" s="56">
        <v>0</v>
      </c>
      <c r="AR62" s="56"/>
      <c r="AS62" s="56"/>
      <c r="AT62" s="56"/>
      <c r="AU62" s="56">
        <v>42977.3</v>
      </c>
      <c r="AV62" s="54">
        <v>7162.8</v>
      </c>
      <c r="AW62" s="56">
        <v>7162.8</v>
      </c>
      <c r="AX62" s="56">
        <v>1867.1</v>
      </c>
      <c r="AY62" s="61"/>
      <c r="AZ62" s="56"/>
      <c r="BA62" s="56">
        <v>0</v>
      </c>
      <c r="BB62" s="56"/>
      <c r="BC62" s="56"/>
      <c r="BD62" s="56">
        <v>0</v>
      </c>
      <c r="BE62" s="56"/>
      <c r="BF62" s="56"/>
      <c r="BG62" s="35">
        <f t="shared" si="21"/>
        <v>1737.3</v>
      </c>
      <c r="BH62" s="35">
        <f t="shared" si="21"/>
        <v>80</v>
      </c>
      <c r="BI62" s="35">
        <f t="shared" si="21"/>
        <v>0</v>
      </c>
      <c r="BJ62" s="42">
        <f t="shared" si="13"/>
        <v>0</v>
      </c>
      <c r="BK62" s="56">
        <v>100.6</v>
      </c>
      <c r="BL62" s="54">
        <v>20</v>
      </c>
      <c r="BM62" s="56">
        <v>0</v>
      </c>
      <c r="BN62" s="56">
        <v>1636.7</v>
      </c>
      <c r="BO62" s="59">
        <v>60</v>
      </c>
      <c r="BP62" s="56">
        <v>0</v>
      </c>
      <c r="BQ62" s="56"/>
      <c r="BR62" s="61"/>
      <c r="BS62" s="56"/>
      <c r="BT62" s="56"/>
      <c r="BU62" s="54"/>
      <c r="BV62" s="56">
        <v>0</v>
      </c>
      <c r="BW62" s="56"/>
      <c r="BX62" s="56"/>
      <c r="BY62" s="56"/>
      <c r="BZ62" s="56"/>
      <c r="CA62" s="59"/>
      <c r="CB62" s="56"/>
      <c r="CC62" s="56">
        <v>1500</v>
      </c>
      <c r="CD62" s="54">
        <v>100</v>
      </c>
      <c r="CE62" s="56">
        <v>50</v>
      </c>
      <c r="CF62" s="56"/>
      <c r="CG62" s="56"/>
      <c r="CH62" s="56">
        <v>30</v>
      </c>
      <c r="CI62" s="54">
        <v>4</v>
      </c>
      <c r="CJ62" s="56">
        <v>79.89</v>
      </c>
      <c r="CK62" s="56"/>
      <c r="CL62" s="56"/>
      <c r="CM62" s="56">
        <v>0</v>
      </c>
      <c r="CN62" s="56">
        <v>20</v>
      </c>
      <c r="CO62" s="56">
        <v>4</v>
      </c>
      <c r="CP62" s="56">
        <v>0</v>
      </c>
      <c r="CQ62" s="56">
        <v>0</v>
      </c>
      <c r="CR62" s="56"/>
      <c r="CS62" s="56">
        <v>0</v>
      </c>
      <c r="CT62" s="56"/>
      <c r="CU62" s="56"/>
      <c r="CV62" s="56"/>
      <c r="CW62" s="56">
        <v>0</v>
      </c>
      <c r="CX62" s="59"/>
      <c r="CY62" s="56">
        <v>0</v>
      </c>
      <c r="CZ62" s="56"/>
      <c r="DA62" s="56"/>
      <c r="DB62" s="56">
        <v>0</v>
      </c>
      <c r="DC62" s="33">
        <f t="shared" si="22"/>
        <v>63435.7</v>
      </c>
      <c r="DD62" s="33">
        <f t="shared" si="22"/>
        <v>8449.8</v>
      </c>
      <c r="DE62" s="33">
        <f t="shared" si="15"/>
        <v>9724.782</v>
      </c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>
        <v>2237</v>
      </c>
      <c r="DV62" s="59"/>
      <c r="DW62" s="56">
        <v>0</v>
      </c>
      <c r="DX62" s="56"/>
      <c r="DY62" s="56"/>
      <c r="DZ62" s="56"/>
      <c r="EA62" s="56">
        <v>0</v>
      </c>
      <c r="EB62" s="44">
        <f t="shared" si="24"/>
        <v>2237</v>
      </c>
      <c r="EC62" s="44">
        <f t="shared" si="24"/>
        <v>0</v>
      </c>
      <c r="ED62" s="44">
        <f t="shared" si="18"/>
        <v>0</v>
      </c>
      <c r="EI62" s="45"/>
      <c r="EJ62" s="45"/>
      <c r="EL62" s="45"/>
    </row>
    <row r="63" spans="1:142" s="47" customFormat="1" ht="23.25" customHeight="1">
      <c r="A63" s="29">
        <v>54</v>
      </c>
      <c r="B63" s="30" t="s">
        <v>116</v>
      </c>
      <c r="C63" s="48">
        <v>1128.4</v>
      </c>
      <c r="D63" s="32">
        <v>0</v>
      </c>
      <c r="E63" s="33">
        <f t="shared" si="25"/>
        <v>70000</v>
      </c>
      <c r="F63" s="33">
        <f t="shared" si="25"/>
        <v>8738.8</v>
      </c>
      <c r="G63" s="33">
        <f t="shared" si="25"/>
        <v>8850.727</v>
      </c>
      <c r="H63" s="33">
        <f t="shared" si="1"/>
        <v>101.28080514487117</v>
      </c>
      <c r="I63" s="49">
        <f t="shared" si="2"/>
        <v>-18700</v>
      </c>
      <c r="J63" s="49">
        <f t="shared" si="3"/>
        <v>3348.968999999999</v>
      </c>
      <c r="K63" s="56">
        <v>51300</v>
      </c>
      <c r="L63" s="56">
        <v>12199.696</v>
      </c>
      <c r="M63" s="35">
        <f t="shared" si="20"/>
        <v>25123.6</v>
      </c>
      <c r="N63" s="35">
        <f t="shared" si="20"/>
        <v>1260</v>
      </c>
      <c r="O63" s="35">
        <f t="shared" si="20"/>
        <v>1371.9270000000001</v>
      </c>
      <c r="P63" s="35">
        <f t="shared" si="5"/>
        <v>108.88309523809525</v>
      </c>
      <c r="Q63" s="51">
        <f t="shared" si="23"/>
        <v>7542.700000000001</v>
      </c>
      <c r="R63" s="51">
        <f t="shared" si="23"/>
        <v>670</v>
      </c>
      <c r="S63" s="51">
        <f t="shared" si="23"/>
        <v>795.5790000000001</v>
      </c>
      <c r="T63" s="52">
        <f t="shared" si="6"/>
        <v>118.74313432835822</v>
      </c>
      <c r="U63" s="53">
        <v>1231.4</v>
      </c>
      <c r="V63" s="54">
        <v>70</v>
      </c>
      <c r="W63" s="56">
        <v>16.45</v>
      </c>
      <c r="X63" s="56">
        <f t="shared" si="7"/>
        <v>23.5</v>
      </c>
      <c r="Y63" s="46">
        <v>15610.9</v>
      </c>
      <c r="Z63" s="54">
        <v>500</v>
      </c>
      <c r="AA63" s="56">
        <v>538.848</v>
      </c>
      <c r="AB63" s="56">
        <f t="shared" si="8"/>
        <v>107.7696</v>
      </c>
      <c r="AC63" s="60">
        <v>6311.3</v>
      </c>
      <c r="AD63" s="54">
        <v>600</v>
      </c>
      <c r="AE63" s="56">
        <v>779.129</v>
      </c>
      <c r="AF63" s="56">
        <f t="shared" si="9"/>
        <v>129.85483333333335</v>
      </c>
      <c r="AG63" s="56">
        <v>360</v>
      </c>
      <c r="AH63" s="54">
        <v>30</v>
      </c>
      <c r="AI63" s="56">
        <v>0</v>
      </c>
      <c r="AJ63" s="56">
        <f t="shared" si="10"/>
        <v>0</v>
      </c>
      <c r="AK63" s="56">
        <v>0</v>
      </c>
      <c r="AL63" s="59"/>
      <c r="AM63" s="56">
        <v>0</v>
      </c>
      <c r="AN63" s="56" t="e">
        <f t="shared" si="11"/>
        <v>#DIV/0!</v>
      </c>
      <c r="AO63" s="56">
        <v>0</v>
      </c>
      <c r="AP63" s="59"/>
      <c r="AQ63" s="56">
        <v>0</v>
      </c>
      <c r="AR63" s="56"/>
      <c r="AS63" s="56"/>
      <c r="AT63" s="56"/>
      <c r="AU63" s="56">
        <v>44876.4</v>
      </c>
      <c r="AV63" s="54">
        <v>7478.8</v>
      </c>
      <c r="AW63" s="56">
        <v>7478.8</v>
      </c>
      <c r="AX63" s="56"/>
      <c r="AY63" s="61"/>
      <c r="AZ63" s="56"/>
      <c r="BA63" s="56">
        <v>0</v>
      </c>
      <c r="BB63" s="56"/>
      <c r="BC63" s="56"/>
      <c r="BD63" s="56">
        <v>0</v>
      </c>
      <c r="BE63" s="56"/>
      <c r="BF63" s="56"/>
      <c r="BG63" s="35">
        <f t="shared" si="21"/>
        <v>350</v>
      </c>
      <c r="BH63" s="35">
        <f t="shared" si="21"/>
        <v>20</v>
      </c>
      <c r="BI63" s="35">
        <f t="shared" si="21"/>
        <v>0</v>
      </c>
      <c r="BJ63" s="42">
        <f t="shared" si="13"/>
        <v>0</v>
      </c>
      <c r="BK63" s="56">
        <v>350</v>
      </c>
      <c r="BL63" s="54">
        <v>20</v>
      </c>
      <c r="BM63" s="56">
        <v>0</v>
      </c>
      <c r="BN63" s="56"/>
      <c r="BO63" s="59"/>
      <c r="BP63" s="56">
        <v>0</v>
      </c>
      <c r="BQ63" s="56"/>
      <c r="BR63" s="61"/>
      <c r="BS63" s="56"/>
      <c r="BT63" s="56"/>
      <c r="BU63" s="54"/>
      <c r="BV63" s="56">
        <v>0</v>
      </c>
      <c r="BW63" s="56"/>
      <c r="BX63" s="56"/>
      <c r="BY63" s="56"/>
      <c r="BZ63" s="56"/>
      <c r="CA63" s="59"/>
      <c r="CB63" s="56"/>
      <c r="CC63" s="56">
        <v>1260</v>
      </c>
      <c r="CD63" s="54">
        <v>40</v>
      </c>
      <c r="CE63" s="56">
        <v>37.5</v>
      </c>
      <c r="CF63" s="56"/>
      <c r="CG63" s="56"/>
      <c r="CH63" s="56"/>
      <c r="CI63" s="54"/>
      <c r="CJ63" s="56">
        <v>0</v>
      </c>
      <c r="CK63" s="56"/>
      <c r="CL63" s="56"/>
      <c r="CM63" s="56">
        <v>0</v>
      </c>
      <c r="CN63" s="56"/>
      <c r="CO63" s="56"/>
      <c r="CP63" s="56">
        <v>0</v>
      </c>
      <c r="CQ63" s="56">
        <v>0</v>
      </c>
      <c r="CR63" s="56"/>
      <c r="CS63" s="56">
        <v>0</v>
      </c>
      <c r="CT63" s="56"/>
      <c r="CU63" s="56"/>
      <c r="CV63" s="56"/>
      <c r="CW63" s="56">
        <v>0</v>
      </c>
      <c r="CX63" s="59"/>
      <c r="CY63" s="56">
        <v>0</v>
      </c>
      <c r="CZ63" s="56"/>
      <c r="DA63" s="56"/>
      <c r="DB63" s="56">
        <v>0</v>
      </c>
      <c r="DC63" s="33">
        <f t="shared" si="22"/>
        <v>70000</v>
      </c>
      <c r="DD63" s="33">
        <f t="shared" si="22"/>
        <v>8738.8</v>
      </c>
      <c r="DE63" s="33">
        <f t="shared" si="15"/>
        <v>8850.727</v>
      </c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>
        <v>4000</v>
      </c>
      <c r="DV63" s="59"/>
      <c r="DW63" s="56">
        <v>0</v>
      </c>
      <c r="DX63" s="56"/>
      <c r="DY63" s="56"/>
      <c r="DZ63" s="56"/>
      <c r="EA63" s="56">
        <v>0</v>
      </c>
      <c r="EB63" s="44">
        <f t="shared" si="24"/>
        <v>4000</v>
      </c>
      <c r="EC63" s="44">
        <f t="shared" si="24"/>
        <v>0</v>
      </c>
      <c r="ED63" s="44">
        <f t="shared" si="18"/>
        <v>0</v>
      </c>
      <c r="EE63" s="63"/>
      <c r="EF63" s="63"/>
      <c r="EI63" s="45"/>
      <c r="EJ63" s="45"/>
      <c r="EL63" s="45"/>
    </row>
    <row r="64" spans="1:142" s="47" customFormat="1" ht="23.25" customHeight="1">
      <c r="A64" s="29">
        <v>55</v>
      </c>
      <c r="B64" s="30" t="s">
        <v>117</v>
      </c>
      <c r="C64" s="48">
        <v>0</v>
      </c>
      <c r="D64" s="32">
        <v>1121.954</v>
      </c>
      <c r="E64" s="33">
        <f t="shared" si="25"/>
        <v>12893</v>
      </c>
      <c r="F64" s="33">
        <f t="shared" si="25"/>
        <v>2148.7</v>
      </c>
      <c r="G64" s="33">
        <f t="shared" si="25"/>
        <v>928.832</v>
      </c>
      <c r="H64" s="33">
        <f t="shared" si="1"/>
        <v>43.22762600642249</v>
      </c>
      <c r="I64" s="49">
        <f t="shared" si="2"/>
        <v>-1373</v>
      </c>
      <c r="J64" s="49">
        <f t="shared" si="3"/>
        <v>1274.4180000000001</v>
      </c>
      <c r="K64" s="56">
        <v>11520</v>
      </c>
      <c r="L64" s="56">
        <v>2203.25</v>
      </c>
      <c r="M64" s="35">
        <f t="shared" si="20"/>
        <v>6179.8</v>
      </c>
      <c r="N64" s="35">
        <f t="shared" si="20"/>
        <v>1029.9</v>
      </c>
      <c r="O64" s="35">
        <f t="shared" si="20"/>
        <v>270.42199999999997</v>
      </c>
      <c r="P64" s="35">
        <f t="shared" si="5"/>
        <v>26.257112341003975</v>
      </c>
      <c r="Q64" s="51">
        <f t="shared" si="23"/>
        <v>1073</v>
      </c>
      <c r="R64" s="51">
        <f t="shared" si="23"/>
        <v>178.79999999999998</v>
      </c>
      <c r="S64" s="51">
        <f t="shared" si="23"/>
        <v>173.62199999999999</v>
      </c>
      <c r="T64" s="52">
        <f t="shared" si="6"/>
        <v>97.10402684563758</v>
      </c>
      <c r="U64" s="53">
        <v>34.3</v>
      </c>
      <c r="V64" s="54">
        <v>5.7</v>
      </c>
      <c r="W64" s="56">
        <v>0.172</v>
      </c>
      <c r="X64" s="56">
        <f t="shared" si="7"/>
        <v>3.0175438596491224</v>
      </c>
      <c r="Y64" s="46">
        <v>4796.8</v>
      </c>
      <c r="Z64" s="54">
        <v>799.5</v>
      </c>
      <c r="AA64" s="56">
        <v>91.8</v>
      </c>
      <c r="AB64" s="56">
        <f t="shared" si="8"/>
        <v>11.482176360225141</v>
      </c>
      <c r="AC64" s="60">
        <v>1038.7</v>
      </c>
      <c r="AD64" s="54">
        <v>173.1</v>
      </c>
      <c r="AE64" s="56">
        <v>173.45</v>
      </c>
      <c r="AF64" s="56">
        <f t="shared" si="9"/>
        <v>100.20219526285385</v>
      </c>
      <c r="AG64" s="56">
        <v>16</v>
      </c>
      <c r="AH64" s="54">
        <v>2.6</v>
      </c>
      <c r="AI64" s="56">
        <v>0</v>
      </c>
      <c r="AJ64" s="56">
        <f t="shared" si="10"/>
        <v>0</v>
      </c>
      <c r="AK64" s="56">
        <v>0</v>
      </c>
      <c r="AL64" s="59"/>
      <c r="AM64" s="56">
        <v>0</v>
      </c>
      <c r="AN64" s="56" t="e">
        <f t="shared" si="11"/>
        <v>#DIV/0!</v>
      </c>
      <c r="AO64" s="56">
        <v>0</v>
      </c>
      <c r="AP64" s="59"/>
      <c r="AQ64" s="56">
        <v>0</v>
      </c>
      <c r="AR64" s="56"/>
      <c r="AS64" s="56"/>
      <c r="AT64" s="56"/>
      <c r="AU64" s="56">
        <v>6713.2</v>
      </c>
      <c r="AV64" s="54">
        <v>1118.8</v>
      </c>
      <c r="AW64" s="56">
        <v>1118.8</v>
      </c>
      <c r="AX64" s="56"/>
      <c r="AY64" s="61"/>
      <c r="AZ64" s="56"/>
      <c r="BA64" s="56">
        <v>0</v>
      </c>
      <c r="BB64" s="56"/>
      <c r="BC64" s="56"/>
      <c r="BD64" s="56">
        <v>0</v>
      </c>
      <c r="BE64" s="56"/>
      <c r="BF64" s="56"/>
      <c r="BG64" s="35">
        <f t="shared" si="21"/>
        <v>294</v>
      </c>
      <c r="BH64" s="35">
        <f t="shared" si="21"/>
        <v>49</v>
      </c>
      <c r="BI64" s="35">
        <f t="shared" si="21"/>
        <v>0</v>
      </c>
      <c r="BJ64" s="42">
        <f t="shared" si="13"/>
        <v>0</v>
      </c>
      <c r="BK64" s="56">
        <v>294</v>
      </c>
      <c r="BL64" s="54">
        <v>49</v>
      </c>
      <c r="BM64" s="56">
        <v>0</v>
      </c>
      <c r="BN64" s="56"/>
      <c r="BO64" s="59"/>
      <c r="BP64" s="56">
        <v>0</v>
      </c>
      <c r="BQ64" s="56"/>
      <c r="BR64" s="61"/>
      <c r="BS64" s="56"/>
      <c r="BT64" s="56"/>
      <c r="BU64" s="54"/>
      <c r="BV64" s="56">
        <v>0</v>
      </c>
      <c r="BW64" s="56"/>
      <c r="BX64" s="56"/>
      <c r="BY64" s="56"/>
      <c r="BZ64" s="56"/>
      <c r="CA64" s="59"/>
      <c r="CB64" s="56"/>
      <c r="CC64" s="56"/>
      <c r="CD64" s="54"/>
      <c r="CE64" s="56">
        <v>0</v>
      </c>
      <c r="CF64" s="56"/>
      <c r="CG64" s="56"/>
      <c r="CH64" s="56"/>
      <c r="CI64" s="54"/>
      <c r="CJ64" s="56">
        <v>5</v>
      </c>
      <c r="CK64" s="56"/>
      <c r="CL64" s="56"/>
      <c r="CM64" s="56">
        <v>0</v>
      </c>
      <c r="CN64" s="56"/>
      <c r="CO64" s="56"/>
      <c r="CP64" s="56">
        <v>0</v>
      </c>
      <c r="CQ64" s="56">
        <v>0</v>
      </c>
      <c r="CR64" s="56"/>
      <c r="CS64" s="56">
        <v>0</v>
      </c>
      <c r="CT64" s="56"/>
      <c r="CU64" s="56"/>
      <c r="CV64" s="56"/>
      <c r="CW64" s="56">
        <v>0</v>
      </c>
      <c r="CX64" s="59"/>
      <c r="CY64" s="56">
        <v>0</v>
      </c>
      <c r="CZ64" s="56"/>
      <c r="DA64" s="56"/>
      <c r="DB64" s="56">
        <v>-460.39</v>
      </c>
      <c r="DC64" s="33">
        <f t="shared" si="22"/>
        <v>12893</v>
      </c>
      <c r="DD64" s="33">
        <f t="shared" si="22"/>
        <v>2148.7</v>
      </c>
      <c r="DE64" s="33">
        <f t="shared" si="15"/>
        <v>928.832</v>
      </c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9"/>
      <c r="DW64" s="56">
        <v>0</v>
      </c>
      <c r="DX64" s="56"/>
      <c r="DY64" s="56"/>
      <c r="DZ64" s="56"/>
      <c r="EA64" s="56">
        <v>0</v>
      </c>
      <c r="EB64" s="44">
        <f t="shared" si="24"/>
        <v>0</v>
      </c>
      <c r="EC64" s="44">
        <f t="shared" si="24"/>
        <v>0</v>
      </c>
      <c r="ED64" s="44">
        <f t="shared" si="18"/>
        <v>0</v>
      </c>
      <c r="EE64" s="63"/>
      <c r="EF64" s="63"/>
      <c r="EG64" s="63"/>
      <c r="EI64" s="45"/>
      <c r="EJ64" s="45"/>
      <c r="EL64" s="45"/>
    </row>
    <row r="65" spans="1:142" s="47" customFormat="1" ht="23.25" customHeight="1">
      <c r="A65" s="29">
        <v>56</v>
      </c>
      <c r="B65" s="30" t="s">
        <v>118</v>
      </c>
      <c r="C65" s="48">
        <v>7414.2</v>
      </c>
      <c r="D65" s="32">
        <v>2000</v>
      </c>
      <c r="E65" s="33">
        <f t="shared" si="25"/>
        <v>54573.6</v>
      </c>
      <c r="F65" s="33">
        <f t="shared" si="25"/>
        <v>7608.9</v>
      </c>
      <c r="G65" s="33">
        <f t="shared" si="25"/>
        <v>6486.876</v>
      </c>
      <c r="H65" s="33">
        <f t="shared" si="1"/>
        <v>85.25379489807987</v>
      </c>
      <c r="I65" s="49">
        <f t="shared" si="2"/>
        <v>-16904.799999999996</v>
      </c>
      <c r="J65" s="49">
        <f t="shared" si="3"/>
        <v>2001.012999999999</v>
      </c>
      <c r="K65" s="56">
        <v>37668.8</v>
      </c>
      <c r="L65" s="56">
        <v>8487.889</v>
      </c>
      <c r="M65" s="35">
        <f t="shared" si="20"/>
        <v>22013.600000000002</v>
      </c>
      <c r="N65" s="35">
        <f t="shared" si="20"/>
        <v>2182.5</v>
      </c>
      <c r="O65" s="35">
        <f t="shared" si="20"/>
        <v>1060.676</v>
      </c>
      <c r="P65" s="35">
        <f t="shared" si="5"/>
        <v>48.599129438717064</v>
      </c>
      <c r="Q65" s="51">
        <f t="shared" si="23"/>
        <v>4840.8</v>
      </c>
      <c r="R65" s="51">
        <f t="shared" si="23"/>
        <v>806.7</v>
      </c>
      <c r="S65" s="51">
        <f t="shared" si="23"/>
        <v>874.7560000000001</v>
      </c>
      <c r="T65" s="52">
        <f t="shared" si="6"/>
        <v>108.43634560555348</v>
      </c>
      <c r="U65" s="53">
        <v>130.5</v>
      </c>
      <c r="V65" s="54">
        <v>21.7</v>
      </c>
      <c r="W65" s="56">
        <v>30.234</v>
      </c>
      <c r="X65" s="56">
        <f t="shared" si="7"/>
        <v>139.32718894009219</v>
      </c>
      <c r="Y65" s="46">
        <v>14917.9</v>
      </c>
      <c r="Z65" s="54">
        <v>1000</v>
      </c>
      <c r="AA65" s="56">
        <v>185.92</v>
      </c>
      <c r="AB65" s="56">
        <f t="shared" si="8"/>
        <v>18.592</v>
      </c>
      <c r="AC65" s="60">
        <v>4710.3</v>
      </c>
      <c r="AD65" s="54">
        <v>785</v>
      </c>
      <c r="AE65" s="56">
        <v>844.522</v>
      </c>
      <c r="AF65" s="56">
        <f t="shared" si="9"/>
        <v>107.58242038216562</v>
      </c>
      <c r="AG65" s="56">
        <v>96</v>
      </c>
      <c r="AH65" s="54">
        <v>16</v>
      </c>
      <c r="AI65" s="56">
        <v>0</v>
      </c>
      <c r="AJ65" s="56">
        <f t="shared" si="10"/>
        <v>0</v>
      </c>
      <c r="AK65" s="56">
        <v>0</v>
      </c>
      <c r="AL65" s="59"/>
      <c r="AM65" s="56">
        <v>0</v>
      </c>
      <c r="AN65" s="56" t="e">
        <f t="shared" si="11"/>
        <v>#DIV/0!</v>
      </c>
      <c r="AO65" s="56">
        <v>0</v>
      </c>
      <c r="AP65" s="59"/>
      <c r="AQ65" s="56">
        <v>0</v>
      </c>
      <c r="AR65" s="56"/>
      <c r="AS65" s="56"/>
      <c r="AT65" s="56"/>
      <c r="AU65" s="56">
        <v>32560</v>
      </c>
      <c r="AV65" s="54">
        <v>5426.4</v>
      </c>
      <c r="AW65" s="56">
        <v>5426.2</v>
      </c>
      <c r="AX65" s="56"/>
      <c r="AY65" s="61"/>
      <c r="AZ65" s="56"/>
      <c r="BA65" s="56">
        <v>0</v>
      </c>
      <c r="BB65" s="56"/>
      <c r="BC65" s="56"/>
      <c r="BD65" s="56">
        <v>0</v>
      </c>
      <c r="BE65" s="56"/>
      <c r="BF65" s="56"/>
      <c r="BG65" s="35">
        <f t="shared" si="21"/>
        <v>2158.9</v>
      </c>
      <c r="BH65" s="35">
        <f t="shared" si="21"/>
        <v>359.8</v>
      </c>
      <c r="BI65" s="35">
        <f t="shared" si="21"/>
        <v>0</v>
      </c>
      <c r="BJ65" s="42">
        <f t="shared" si="13"/>
        <v>0</v>
      </c>
      <c r="BK65" s="56">
        <v>2158.9</v>
      </c>
      <c r="BL65" s="54">
        <v>359.8</v>
      </c>
      <c r="BM65" s="56">
        <v>0</v>
      </c>
      <c r="BN65" s="56"/>
      <c r="BO65" s="59"/>
      <c r="BP65" s="56">
        <v>0</v>
      </c>
      <c r="BQ65" s="56"/>
      <c r="BR65" s="61"/>
      <c r="BS65" s="56"/>
      <c r="BT65" s="56"/>
      <c r="BU65" s="54"/>
      <c r="BV65" s="56">
        <v>0</v>
      </c>
      <c r="BW65" s="56"/>
      <c r="BX65" s="56"/>
      <c r="BY65" s="56"/>
      <c r="BZ65" s="56"/>
      <c r="CA65" s="59"/>
      <c r="CB65" s="56"/>
      <c r="CC65" s="56"/>
      <c r="CD65" s="54"/>
      <c r="CE65" s="56">
        <v>0</v>
      </c>
      <c r="CF65" s="56"/>
      <c r="CG65" s="56"/>
      <c r="CH65" s="56"/>
      <c r="CI65" s="54"/>
      <c r="CJ65" s="56">
        <v>0</v>
      </c>
      <c r="CK65" s="56"/>
      <c r="CL65" s="56"/>
      <c r="CM65" s="56">
        <v>0</v>
      </c>
      <c r="CN65" s="56"/>
      <c r="CO65" s="56"/>
      <c r="CP65" s="56">
        <v>0</v>
      </c>
      <c r="CQ65" s="56">
        <v>0</v>
      </c>
      <c r="CR65" s="56"/>
      <c r="CS65" s="56">
        <v>0</v>
      </c>
      <c r="CT65" s="56"/>
      <c r="CU65" s="56"/>
      <c r="CV65" s="56"/>
      <c r="CW65" s="56">
        <v>0</v>
      </c>
      <c r="CX65" s="59"/>
      <c r="CY65" s="56">
        <v>0</v>
      </c>
      <c r="CZ65" s="56"/>
      <c r="DA65" s="56"/>
      <c r="DB65" s="56">
        <v>0</v>
      </c>
      <c r="DC65" s="33">
        <f t="shared" si="22"/>
        <v>54573.6</v>
      </c>
      <c r="DD65" s="33">
        <f t="shared" si="22"/>
        <v>7608.9</v>
      </c>
      <c r="DE65" s="33">
        <f t="shared" si="15"/>
        <v>6486.876</v>
      </c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9"/>
      <c r="DW65" s="56">
        <v>0</v>
      </c>
      <c r="DX65" s="56"/>
      <c r="DY65" s="56"/>
      <c r="DZ65" s="56"/>
      <c r="EA65" s="56">
        <v>0</v>
      </c>
      <c r="EB65" s="44">
        <f t="shared" si="24"/>
        <v>0</v>
      </c>
      <c r="EC65" s="44">
        <f t="shared" si="24"/>
        <v>0</v>
      </c>
      <c r="ED65" s="44">
        <f t="shared" si="18"/>
        <v>0</v>
      </c>
      <c r="EG65" s="63"/>
      <c r="EI65" s="45"/>
      <c r="EJ65" s="45"/>
      <c r="EL65" s="45"/>
    </row>
    <row r="66" spans="1:142" s="47" customFormat="1" ht="23.25" customHeight="1">
      <c r="A66" s="29">
        <v>57</v>
      </c>
      <c r="B66" s="30" t="s">
        <v>119</v>
      </c>
      <c r="C66" s="48">
        <v>18541.6</v>
      </c>
      <c r="D66" s="32">
        <v>0</v>
      </c>
      <c r="E66" s="33">
        <f t="shared" si="25"/>
        <v>41301.6</v>
      </c>
      <c r="F66" s="33">
        <f t="shared" si="25"/>
        <v>6876.8</v>
      </c>
      <c r="G66" s="33">
        <f t="shared" si="25"/>
        <v>9517.292</v>
      </c>
      <c r="H66" s="33">
        <f t="shared" si="1"/>
        <v>138.39710330386225</v>
      </c>
      <c r="I66" s="49">
        <f t="shared" si="2"/>
        <v>-6976.699999999997</v>
      </c>
      <c r="J66" s="49">
        <f t="shared" si="3"/>
        <v>421.0040000000008</v>
      </c>
      <c r="K66" s="56">
        <v>34324.9</v>
      </c>
      <c r="L66" s="56">
        <v>9938.296</v>
      </c>
      <c r="M66" s="35">
        <f t="shared" si="20"/>
        <v>10240.3</v>
      </c>
      <c r="N66" s="35">
        <f t="shared" si="20"/>
        <v>1700</v>
      </c>
      <c r="O66" s="35">
        <f t="shared" si="20"/>
        <v>4340.492</v>
      </c>
      <c r="P66" s="35">
        <f t="shared" si="5"/>
        <v>255.3230588235294</v>
      </c>
      <c r="Q66" s="51">
        <f t="shared" si="23"/>
        <v>2402.3</v>
      </c>
      <c r="R66" s="51">
        <f t="shared" si="23"/>
        <v>400</v>
      </c>
      <c r="S66" s="51">
        <f t="shared" si="23"/>
        <v>1607.04</v>
      </c>
      <c r="T66" s="52">
        <f t="shared" si="6"/>
        <v>401.76</v>
      </c>
      <c r="U66" s="53">
        <v>600</v>
      </c>
      <c r="V66" s="54">
        <v>100</v>
      </c>
      <c r="W66" s="56">
        <v>35.047</v>
      </c>
      <c r="X66" s="56">
        <f t="shared" si="7"/>
        <v>35.047</v>
      </c>
      <c r="Y66" s="46">
        <v>5070</v>
      </c>
      <c r="Z66" s="54">
        <v>850</v>
      </c>
      <c r="AA66" s="56">
        <v>1325.612</v>
      </c>
      <c r="AB66" s="56">
        <f t="shared" si="8"/>
        <v>155.9543529411765</v>
      </c>
      <c r="AC66" s="60">
        <v>1802.3</v>
      </c>
      <c r="AD66" s="54">
        <v>300</v>
      </c>
      <c r="AE66" s="56">
        <v>1571.993</v>
      </c>
      <c r="AF66" s="56">
        <f t="shared" si="9"/>
        <v>523.9976666666666</v>
      </c>
      <c r="AG66" s="56">
        <v>68</v>
      </c>
      <c r="AH66" s="54">
        <v>10</v>
      </c>
      <c r="AI66" s="56">
        <v>0</v>
      </c>
      <c r="AJ66" s="56">
        <f t="shared" si="10"/>
        <v>0</v>
      </c>
      <c r="AK66" s="56">
        <v>0</v>
      </c>
      <c r="AL66" s="59"/>
      <c r="AM66" s="56">
        <v>0</v>
      </c>
      <c r="AN66" s="56" t="e">
        <f t="shared" si="11"/>
        <v>#DIV/0!</v>
      </c>
      <c r="AO66" s="56">
        <v>0</v>
      </c>
      <c r="AP66" s="59"/>
      <c r="AQ66" s="56">
        <v>0</v>
      </c>
      <c r="AR66" s="56"/>
      <c r="AS66" s="56"/>
      <c r="AT66" s="56"/>
      <c r="AU66" s="56">
        <v>31061.3</v>
      </c>
      <c r="AV66" s="54">
        <v>5176.8</v>
      </c>
      <c r="AW66" s="56">
        <v>5176.8</v>
      </c>
      <c r="AX66" s="56"/>
      <c r="AY66" s="61"/>
      <c r="AZ66" s="56"/>
      <c r="BA66" s="56">
        <v>0</v>
      </c>
      <c r="BB66" s="56"/>
      <c r="BC66" s="56"/>
      <c r="BD66" s="56">
        <v>0</v>
      </c>
      <c r="BE66" s="56"/>
      <c r="BF66" s="56"/>
      <c r="BG66" s="35">
        <f t="shared" si="21"/>
        <v>2200</v>
      </c>
      <c r="BH66" s="35">
        <f t="shared" si="21"/>
        <v>360</v>
      </c>
      <c r="BI66" s="35">
        <f t="shared" si="21"/>
        <v>1331.04</v>
      </c>
      <c r="BJ66" s="42">
        <f t="shared" si="13"/>
        <v>369.73333333333335</v>
      </c>
      <c r="BK66" s="56">
        <v>2200</v>
      </c>
      <c r="BL66" s="54">
        <v>360</v>
      </c>
      <c r="BM66" s="56">
        <v>1331.04</v>
      </c>
      <c r="BN66" s="56"/>
      <c r="BO66" s="59"/>
      <c r="BP66" s="56">
        <v>0</v>
      </c>
      <c r="BQ66" s="56"/>
      <c r="BR66" s="61"/>
      <c r="BS66" s="56"/>
      <c r="BT66" s="56"/>
      <c r="BU66" s="54"/>
      <c r="BV66" s="56">
        <v>0</v>
      </c>
      <c r="BW66" s="56"/>
      <c r="BX66" s="56"/>
      <c r="BY66" s="56"/>
      <c r="BZ66" s="56"/>
      <c r="CA66" s="59"/>
      <c r="CB66" s="56"/>
      <c r="CC66" s="56"/>
      <c r="CD66" s="54"/>
      <c r="CE66" s="56">
        <v>0</v>
      </c>
      <c r="CF66" s="56"/>
      <c r="CG66" s="56"/>
      <c r="CH66" s="56"/>
      <c r="CI66" s="54"/>
      <c r="CJ66" s="56">
        <v>0</v>
      </c>
      <c r="CK66" s="56"/>
      <c r="CL66" s="56"/>
      <c r="CM66" s="56">
        <v>0</v>
      </c>
      <c r="CN66" s="56"/>
      <c r="CO66" s="56"/>
      <c r="CP66" s="56">
        <v>0</v>
      </c>
      <c r="CQ66" s="56">
        <v>0</v>
      </c>
      <c r="CR66" s="56"/>
      <c r="CS66" s="56">
        <v>0</v>
      </c>
      <c r="CT66" s="56"/>
      <c r="CU66" s="56"/>
      <c r="CV66" s="56"/>
      <c r="CW66" s="56">
        <v>500</v>
      </c>
      <c r="CX66" s="59">
        <v>80</v>
      </c>
      <c r="CY66" s="56">
        <v>76.8</v>
      </c>
      <c r="CZ66" s="56"/>
      <c r="DA66" s="56"/>
      <c r="DB66" s="56">
        <v>0</v>
      </c>
      <c r="DC66" s="33">
        <f t="shared" si="22"/>
        <v>41301.6</v>
      </c>
      <c r="DD66" s="33">
        <f t="shared" si="22"/>
        <v>6876.8</v>
      </c>
      <c r="DE66" s="33">
        <f t="shared" si="15"/>
        <v>9517.292</v>
      </c>
      <c r="DF66" s="56"/>
      <c r="DG66" s="56"/>
      <c r="DH66" s="56"/>
      <c r="DI66" s="55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9"/>
      <c r="DW66" s="56">
        <v>0</v>
      </c>
      <c r="DX66" s="56"/>
      <c r="DY66" s="56"/>
      <c r="DZ66" s="56"/>
      <c r="EA66" s="56">
        <v>0</v>
      </c>
      <c r="EB66" s="44">
        <f t="shared" si="24"/>
        <v>0</v>
      </c>
      <c r="EC66" s="44">
        <f t="shared" si="24"/>
        <v>0</v>
      </c>
      <c r="ED66" s="44">
        <f t="shared" si="18"/>
        <v>0</v>
      </c>
      <c r="EG66" s="63"/>
      <c r="EI66" s="45"/>
      <c r="EJ66" s="45"/>
      <c r="EL66" s="45"/>
    </row>
    <row r="67" spans="1:142" s="47" customFormat="1" ht="23.25" customHeight="1">
      <c r="A67" s="29">
        <v>58</v>
      </c>
      <c r="B67" s="30" t="s">
        <v>120</v>
      </c>
      <c r="C67" s="48">
        <v>11124.9</v>
      </c>
      <c r="D67" s="32">
        <v>0</v>
      </c>
      <c r="E67" s="33">
        <f t="shared" si="25"/>
        <v>42079.1</v>
      </c>
      <c r="F67" s="33">
        <f t="shared" si="25"/>
        <v>7079.900000000001</v>
      </c>
      <c r="G67" s="33">
        <f t="shared" si="25"/>
        <v>7487.793</v>
      </c>
      <c r="H67" s="33">
        <f t="shared" si="1"/>
        <v>105.76128193901042</v>
      </c>
      <c r="I67" s="49">
        <f t="shared" si="2"/>
        <v>-10079.099999999999</v>
      </c>
      <c r="J67" s="49">
        <f t="shared" si="3"/>
        <v>3662.2829999999994</v>
      </c>
      <c r="K67" s="56">
        <v>32000</v>
      </c>
      <c r="L67" s="56">
        <v>11150.076</v>
      </c>
      <c r="M67" s="35">
        <f t="shared" si="20"/>
        <v>10933.6</v>
      </c>
      <c r="N67" s="35">
        <f t="shared" si="20"/>
        <v>1888.8999999999999</v>
      </c>
      <c r="O67" s="35">
        <f t="shared" si="20"/>
        <v>2296.793</v>
      </c>
      <c r="P67" s="35">
        <f t="shared" si="5"/>
        <v>121.59420826936314</v>
      </c>
      <c r="Q67" s="51">
        <f t="shared" si="23"/>
        <v>1820</v>
      </c>
      <c r="R67" s="51">
        <f t="shared" si="23"/>
        <v>370</v>
      </c>
      <c r="S67" s="51">
        <f t="shared" si="23"/>
        <v>1529.293</v>
      </c>
      <c r="T67" s="52">
        <f t="shared" si="6"/>
        <v>413.3224324324324</v>
      </c>
      <c r="U67" s="53">
        <v>120</v>
      </c>
      <c r="V67" s="54">
        <v>20</v>
      </c>
      <c r="W67" s="56">
        <v>0.293</v>
      </c>
      <c r="X67" s="56">
        <f t="shared" si="7"/>
        <v>1.4649999999999999</v>
      </c>
      <c r="Y67" s="46">
        <v>7023.6</v>
      </c>
      <c r="Z67" s="54">
        <v>1170.6</v>
      </c>
      <c r="AA67" s="56">
        <v>627.5</v>
      </c>
      <c r="AB67" s="56">
        <f t="shared" si="8"/>
        <v>53.604988894583975</v>
      </c>
      <c r="AC67" s="60">
        <v>1700</v>
      </c>
      <c r="AD67" s="54">
        <v>350</v>
      </c>
      <c r="AE67" s="56">
        <v>1529</v>
      </c>
      <c r="AF67" s="56">
        <f t="shared" si="9"/>
        <v>436.85714285714283</v>
      </c>
      <c r="AG67" s="56">
        <v>90</v>
      </c>
      <c r="AH67" s="54">
        <v>15</v>
      </c>
      <c r="AI67" s="56">
        <v>0</v>
      </c>
      <c r="AJ67" s="56">
        <f t="shared" si="10"/>
        <v>0</v>
      </c>
      <c r="AK67" s="56">
        <v>0</v>
      </c>
      <c r="AL67" s="59"/>
      <c r="AM67" s="56">
        <v>0</v>
      </c>
      <c r="AN67" s="56" t="e">
        <f t="shared" si="11"/>
        <v>#DIV/0!</v>
      </c>
      <c r="AO67" s="56">
        <v>0</v>
      </c>
      <c r="AP67" s="59"/>
      <c r="AQ67" s="56">
        <v>0</v>
      </c>
      <c r="AR67" s="56"/>
      <c r="AS67" s="56"/>
      <c r="AT67" s="56"/>
      <c r="AU67" s="56">
        <v>31145.5</v>
      </c>
      <c r="AV67" s="54">
        <v>5191</v>
      </c>
      <c r="AW67" s="56">
        <v>5191</v>
      </c>
      <c r="AX67" s="56"/>
      <c r="AY67" s="61"/>
      <c r="AZ67" s="56"/>
      <c r="BA67" s="56">
        <v>0</v>
      </c>
      <c r="BB67" s="56"/>
      <c r="BC67" s="56"/>
      <c r="BD67" s="56">
        <v>0</v>
      </c>
      <c r="BE67" s="56"/>
      <c r="BF67" s="56"/>
      <c r="BG67" s="35">
        <f t="shared" si="21"/>
        <v>150</v>
      </c>
      <c r="BH67" s="35">
        <f t="shared" si="21"/>
        <v>25</v>
      </c>
      <c r="BI67" s="35">
        <f t="shared" si="21"/>
        <v>0</v>
      </c>
      <c r="BJ67" s="42">
        <f t="shared" si="13"/>
        <v>0</v>
      </c>
      <c r="BK67" s="56">
        <v>150</v>
      </c>
      <c r="BL67" s="54">
        <v>25</v>
      </c>
      <c r="BM67" s="56">
        <v>0</v>
      </c>
      <c r="BN67" s="56"/>
      <c r="BO67" s="59"/>
      <c r="BP67" s="56">
        <v>0</v>
      </c>
      <c r="BQ67" s="56"/>
      <c r="BR67" s="61"/>
      <c r="BS67" s="56"/>
      <c r="BT67" s="56"/>
      <c r="BU67" s="54"/>
      <c r="BV67" s="56">
        <v>0</v>
      </c>
      <c r="BW67" s="56"/>
      <c r="BX67" s="56"/>
      <c r="BY67" s="56"/>
      <c r="BZ67" s="56"/>
      <c r="CA67" s="59"/>
      <c r="CB67" s="56"/>
      <c r="CC67" s="56">
        <v>1850</v>
      </c>
      <c r="CD67" s="54">
        <v>308.3</v>
      </c>
      <c r="CE67" s="56">
        <v>140</v>
      </c>
      <c r="CF67" s="56"/>
      <c r="CG67" s="56"/>
      <c r="CH67" s="56"/>
      <c r="CI67" s="54"/>
      <c r="CJ67" s="56">
        <v>0</v>
      </c>
      <c r="CK67" s="56"/>
      <c r="CL67" s="56"/>
      <c r="CM67" s="56">
        <v>0</v>
      </c>
      <c r="CN67" s="56"/>
      <c r="CO67" s="56"/>
      <c r="CP67" s="56">
        <v>0</v>
      </c>
      <c r="CQ67" s="56">
        <v>0</v>
      </c>
      <c r="CR67" s="56"/>
      <c r="CS67" s="56">
        <v>0</v>
      </c>
      <c r="CT67" s="56"/>
      <c r="CU67" s="56"/>
      <c r="CV67" s="56"/>
      <c r="CW67" s="56">
        <v>0</v>
      </c>
      <c r="CX67" s="59"/>
      <c r="CY67" s="56">
        <v>0</v>
      </c>
      <c r="CZ67" s="56"/>
      <c r="DA67" s="56"/>
      <c r="DB67" s="56">
        <v>0</v>
      </c>
      <c r="DC67" s="33">
        <f t="shared" si="22"/>
        <v>42079.1</v>
      </c>
      <c r="DD67" s="33">
        <f t="shared" si="22"/>
        <v>7079.900000000001</v>
      </c>
      <c r="DE67" s="33">
        <f t="shared" si="15"/>
        <v>7487.793</v>
      </c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9"/>
      <c r="DW67" s="56">
        <v>0</v>
      </c>
      <c r="DX67" s="56"/>
      <c r="DY67" s="56"/>
      <c r="DZ67" s="56"/>
      <c r="EA67" s="56">
        <v>0</v>
      </c>
      <c r="EB67" s="44">
        <f t="shared" si="24"/>
        <v>0</v>
      </c>
      <c r="EC67" s="44">
        <f t="shared" si="24"/>
        <v>0</v>
      </c>
      <c r="ED67" s="44">
        <f t="shared" si="18"/>
        <v>0</v>
      </c>
      <c r="EI67" s="45"/>
      <c r="EJ67" s="45"/>
      <c r="EL67" s="45"/>
    </row>
    <row r="68" spans="1:142" s="47" customFormat="1" ht="23.25" customHeight="1">
      <c r="A68" s="29">
        <v>59</v>
      </c>
      <c r="B68" s="30" t="s">
        <v>121</v>
      </c>
      <c r="C68" s="48">
        <v>0</v>
      </c>
      <c r="D68" s="32">
        <v>0</v>
      </c>
      <c r="E68" s="33">
        <f t="shared" si="25"/>
        <v>27372.3</v>
      </c>
      <c r="F68" s="33">
        <f t="shared" si="25"/>
        <v>4153.4</v>
      </c>
      <c r="G68" s="33">
        <f t="shared" si="25"/>
        <v>3203.0061</v>
      </c>
      <c r="H68" s="33">
        <f t="shared" si="1"/>
        <v>77.11768912216498</v>
      </c>
      <c r="I68" s="49">
        <f t="shared" si="2"/>
        <v>-6638.899999999998</v>
      </c>
      <c r="J68" s="49">
        <f t="shared" si="3"/>
        <v>2207.7639000000004</v>
      </c>
      <c r="K68" s="56">
        <v>20733.4</v>
      </c>
      <c r="L68" s="56">
        <v>5410.77</v>
      </c>
      <c r="M68" s="35">
        <f t="shared" si="20"/>
        <v>8174</v>
      </c>
      <c r="N68" s="35">
        <f t="shared" si="20"/>
        <v>954</v>
      </c>
      <c r="O68" s="35">
        <f t="shared" si="20"/>
        <v>3.6061</v>
      </c>
      <c r="P68" s="35">
        <f t="shared" si="5"/>
        <v>0.3779979035639413</v>
      </c>
      <c r="Q68" s="51">
        <f t="shared" si="23"/>
        <v>1000</v>
      </c>
      <c r="R68" s="51">
        <f t="shared" si="23"/>
        <v>144</v>
      </c>
      <c r="S68" s="51">
        <f t="shared" si="23"/>
        <v>0.27</v>
      </c>
      <c r="T68" s="52">
        <f t="shared" si="6"/>
        <v>0.1875</v>
      </c>
      <c r="U68" s="53">
        <v>150</v>
      </c>
      <c r="V68" s="54">
        <v>24</v>
      </c>
      <c r="W68" s="56">
        <v>0.27</v>
      </c>
      <c r="X68" s="56">
        <f t="shared" si="7"/>
        <v>1.125</v>
      </c>
      <c r="Y68" s="46">
        <v>6250</v>
      </c>
      <c r="Z68" s="54">
        <v>750</v>
      </c>
      <c r="AA68" s="56">
        <v>3.3361</v>
      </c>
      <c r="AB68" s="56">
        <f t="shared" si="8"/>
        <v>0.44481333333333334</v>
      </c>
      <c r="AC68" s="60">
        <v>850</v>
      </c>
      <c r="AD68" s="54">
        <v>120</v>
      </c>
      <c r="AE68" s="56">
        <v>0</v>
      </c>
      <c r="AF68" s="56">
        <f t="shared" si="9"/>
        <v>0</v>
      </c>
      <c r="AG68" s="56">
        <v>174</v>
      </c>
      <c r="AH68" s="54"/>
      <c r="AI68" s="56">
        <v>0</v>
      </c>
      <c r="AJ68" s="56" t="e">
        <f t="shared" si="10"/>
        <v>#DIV/0!</v>
      </c>
      <c r="AK68" s="56">
        <v>0</v>
      </c>
      <c r="AL68" s="59"/>
      <c r="AM68" s="56">
        <v>0</v>
      </c>
      <c r="AN68" s="56" t="e">
        <f t="shared" si="11"/>
        <v>#DIV/0!</v>
      </c>
      <c r="AO68" s="56">
        <v>0</v>
      </c>
      <c r="AP68" s="59"/>
      <c r="AQ68" s="56">
        <v>0</v>
      </c>
      <c r="AR68" s="56"/>
      <c r="AS68" s="56"/>
      <c r="AT68" s="56"/>
      <c r="AU68" s="56">
        <v>19198.3</v>
      </c>
      <c r="AV68" s="54">
        <v>3199.4</v>
      </c>
      <c r="AW68" s="56">
        <v>3199.4</v>
      </c>
      <c r="AX68" s="56"/>
      <c r="AY68" s="61"/>
      <c r="AZ68" s="56"/>
      <c r="BA68" s="56">
        <v>0</v>
      </c>
      <c r="BB68" s="56"/>
      <c r="BC68" s="56"/>
      <c r="BD68" s="56">
        <v>0</v>
      </c>
      <c r="BE68" s="56"/>
      <c r="BF68" s="56"/>
      <c r="BG68" s="35">
        <f t="shared" si="21"/>
        <v>750</v>
      </c>
      <c r="BH68" s="35">
        <f t="shared" si="21"/>
        <v>60</v>
      </c>
      <c r="BI68" s="35">
        <f t="shared" si="21"/>
        <v>0</v>
      </c>
      <c r="BJ68" s="42">
        <f t="shared" si="13"/>
        <v>0</v>
      </c>
      <c r="BK68" s="56">
        <v>750</v>
      </c>
      <c r="BL68" s="54">
        <v>60</v>
      </c>
      <c r="BM68" s="56">
        <v>0</v>
      </c>
      <c r="BN68" s="56"/>
      <c r="BO68" s="59"/>
      <c r="BP68" s="56">
        <v>0</v>
      </c>
      <c r="BQ68" s="56"/>
      <c r="BR68" s="61"/>
      <c r="BS68" s="56"/>
      <c r="BT68" s="56"/>
      <c r="BU68" s="54"/>
      <c r="BV68" s="56">
        <v>0</v>
      </c>
      <c r="BW68" s="56"/>
      <c r="BX68" s="56"/>
      <c r="BY68" s="56"/>
      <c r="BZ68" s="56"/>
      <c r="CA68" s="59"/>
      <c r="CB68" s="56"/>
      <c r="CC68" s="56"/>
      <c r="CD68" s="54"/>
      <c r="CE68" s="56">
        <v>0</v>
      </c>
      <c r="CF68" s="56"/>
      <c r="CG68" s="56"/>
      <c r="CH68" s="56"/>
      <c r="CI68" s="54"/>
      <c r="CJ68" s="56">
        <v>0</v>
      </c>
      <c r="CK68" s="56"/>
      <c r="CL68" s="56"/>
      <c r="CM68" s="56">
        <v>0</v>
      </c>
      <c r="CN68" s="56"/>
      <c r="CO68" s="56"/>
      <c r="CP68" s="56">
        <v>0</v>
      </c>
      <c r="CQ68" s="56">
        <v>0</v>
      </c>
      <c r="CR68" s="56"/>
      <c r="CS68" s="56">
        <v>0</v>
      </c>
      <c r="CT68" s="56"/>
      <c r="CU68" s="56"/>
      <c r="CV68" s="56"/>
      <c r="CW68" s="56">
        <v>0</v>
      </c>
      <c r="CX68" s="59"/>
      <c r="CY68" s="56">
        <v>0</v>
      </c>
      <c r="CZ68" s="56"/>
      <c r="DA68" s="56"/>
      <c r="DB68" s="56">
        <v>0</v>
      </c>
      <c r="DC68" s="33">
        <f t="shared" si="22"/>
        <v>27372.3</v>
      </c>
      <c r="DD68" s="33">
        <f t="shared" si="22"/>
        <v>4153.4</v>
      </c>
      <c r="DE68" s="33">
        <f t="shared" si="15"/>
        <v>3203.0061</v>
      </c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9"/>
      <c r="DW68" s="56">
        <v>0</v>
      </c>
      <c r="DX68" s="56"/>
      <c r="DY68" s="56"/>
      <c r="DZ68" s="56"/>
      <c r="EA68" s="56">
        <v>0</v>
      </c>
      <c r="EB68" s="44">
        <f t="shared" si="24"/>
        <v>0</v>
      </c>
      <c r="EC68" s="44">
        <f t="shared" si="24"/>
        <v>0</v>
      </c>
      <c r="ED68" s="44">
        <f t="shared" si="18"/>
        <v>0</v>
      </c>
      <c r="EI68" s="45"/>
      <c r="EJ68" s="45"/>
      <c r="EL68" s="45"/>
    </row>
    <row r="69" spans="1:142" s="47" customFormat="1" ht="23.25" customHeight="1">
      <c r="A69" s="29">
        <v>60</v>
      </c>
      <c r="B69" s="30" t="s">
        <v>122</v>
      </c>
      <c r="C69" s="48">
        <v>1951</v>
      </c>
      <c r="D69" s="32">
        <v>0</v>
      </c>
      <c r="E69" s="33">
        <f t="shared" si="25"/>
        <v>49454.49999999999</v>
      </c>
      <c r="F69" s="33">
        <f t="shared" si="25"/>
        <v>7804</v>
      </c>
      <c r="G69" s="33">
        <f t="shared" si="25"/>
        <v>7597.071</v>
      </c>
      <c r="H69" s="33">
        <f t="shared" si="1"/>
        <v>97.34842388518707</v>
      </c>
      <c r="I69" s="49">
        <f t="shared" si="2"/>
        <v>-12350.799999999996</v>
      </c>
      <c r="J69" s="49">
        <f t="shared" si="3"/>
        <v>5144.710999999999</v>
      </c>
      <c r="K69" s="56">
        <v>37103.7</v>
      </c>
      <c r="L69" s="56">
        <v>12741.782</v>
      </c>
      <c r="M69" s="35">
        <f t="shared" si="20"/>
        <v>7931.9</v>
      </c>
      <c r="N69" s="35">
        <f t="shared" si="20"/>
        <v>884</v>
      </c>
      <c r="O69" s="35">
        <f t="shared" si="20"/>
        <v>677.071</v>
      </c>
      <c r="P69" s="35">
        <f t="shared" si="5"/>
        <v>76.59174208144798</v>
      </c>
      <c r="Q69" s="51">
        <f t="shared" si="23"/>
        <v>1770</v>
      </c>
      <c r="R69" s="51">
        <f t="shared" si="23"/>
        <v>304</v>
      </c>
      <c r="S69" s="51">
        <f t="shared" si="23"/>
        <v>377.071</v>
      </c>
      <c r="T69" s="52">
        <f t="shared" si="6"/>
        <v>124.03651315789476</v>
      </c>
      <c r="U69" s="53">
        <v>20</v>
      </c>
      <c r="V69" s="54">
        <v>4</v>
      </c>
      <c r="W69" s="56">
        <v>0.271</v>
      </c>
      <c r="X69" s="56">
        <f t="shared" si="7"/>
        <v>6.775</v>
      </c>
      <c r="Y69" s="46">
        <v>4670.7</v>
      </c>
      <c r="Z69" s="54">
        <v>400</v>
      </c>
      <c r="AA69" s="56">
        <v>260</v>
      </c>
      <c r="AB69" s="56">
        <f t="shared" si="8"/>
        <v>65</v>
      </c>
      <c r="AC69" s="60">
        <v>1750</v>
      </c>
      <c r="AD69" s="54">
        <v>300</v>
      </c>
      <c r="AE69" s="56">
        <v>376.8</v>
      </c>
      <c r="AF69" s="56">
        <f t="shared" si="9"/>
        <v>125.6</v>
      </c>
      <c r="AG69" s="56">
        <v>408</v>
      </c>
      <c r="AH69" s="54">
        <v>100</v>
      </c>
      <c r="AI69" s="56">
        <v>40</v>
      </c>
      <c r="AJ69" s="56">
        <f t="shared" si="10"/>
        <v>40</v>
      </c>
      <c r="AK69" s="56">
        <v>0</v>
      </c>
      <c r="AL69" s="59"/>
      <c r="AM69" s="56">
        <v>0</v>
      </c>
      <c r="AN69" s="56" t="e">
        <f t="shared" si="11"/>
        <v>#DIV/0!</v>
      </c>
      <c r="AO69" s="56">
        <v>0</v>
      </c>
      <c r="AP69" s="59"/>
      <c r="AQ69" s="56">
        <v>0</v>
      </c>
      <c r="AR69" s="56"/>
      <c r="AS69" s="56"/>
      <c r="AT69" s="56"/>
      <c r="AU69" s="56">
        <v>41522.6</v>
      </c>
      <c r="AV69" s="54">
        <v>6920</v>
      </c>
      <c r="AW69" s="56">
        <v>6920</v>
      </c>
      <c r="AX69" s="56"/>
      <c r="AY69" s="61"/>
      <c r="AZ69" s="56"/>
      <c r="BA69" s="56">
        <v>0</v>
      </c>
      <c r="BB69" s="56"/>
      <c r="BC69" s="56"/>
      <c r="BD69" s="56">
        <v>0</v>
      </c>
      <c r="BE69" s="56"/>
      <c r="BF69" s="56"/>
      <c r="BG69" s="35">
        <f t="shared" si="21"/>
        <v>1083.2</v>
      </c>
      <c r="BH69" s="35">
        <f t="shared" si="21"/>
        <v>80</v>
      </c>
      <c r="BI69" s="35">
        <f t="shared" si="21"/>
        <v>0</v>
      </c>
      <c r="BJ69" s="42">
        <f t="shared" si="13"/>
        <v>0</v>
      </c>
      <c r="BK69" s="56">
        <v>1083.2</v>
      </c>
      <c r="BL69" s="54">
        <v>80</v>
      </c>
      <c r="BM69" s="56">
        <v>0</v>
      </c>
      <c r="BN69" s="56"/>
      <c r="BO69" s="59"/>
      <c r="BP69" s="56">
        <v>0</v>
      </c>
      <c r="BQ69" s="56"/>
      <c r="BR69" s="61"/>
      <c r="BS69" s="56"/>
      <c r="BT69" s="56"/>
      <c r="BU69" s="54"/>
      <c r="BV69" s="56">
        <v>0</v>
      </c>
      <c r="BW69" s="56"/>
      <c r="BX69" s="56"/>
      <c r="BY69" s="56"/>
      <c r="BZ69" s="56"/>
      <c r="CA69" s="59"/>
      <c r="CB69" s="56"/>
      <c r="CC69" s="56"/>
      <c r="CD69" s="54"/>
      <c r="CE69" s="56">
        <v>0</v>
      </c>
      <c r="CF69" s="56"/>
      <c r="CG69" s="56"/>
      <c r="CH69" s="56"/>
      <c r="CI69" s="54"/>
      <c r="CJ69" s="56">
        <v>0</v>
      </c>
      <c r="CK69" s="56"/>
      <c r="CL69" s="56"/>
      <c r="CM69" s="56">
        <v>0</v>
      </c>
      <c r="CN69" s="56"/>
      <c r="CO69" s="56"/>
      <c r="CP69" s="56">
        <v>0</v>
      </c>
      <c r="CQ69" s="56">
        <v>0</v>
      </c>
      <c r="CR69" s="56"/>
      <c r="CS69" s="56">
        <v>0</v>
      </c>
      <c r="CT69" s="56"/>
      <c r="CU69" s="56"/>
      <c r="CV69" s="56"/>
      <c r="CW69" s="56">
        <v>0</v>
      </c>
      <c r="CX69" s="59"/>
      <c r="CY69" s="56">
        <v>0</v>
      </c>
      <c r="CZ69" s="56"/>
      <c r="DA69" s="56"/>
      <c r="DB69" s="56">
        <v>0</v>
      </c>
      <c r="DC69" s="33">
        <f t="shared" si="22"/>
        <v>49454.49999999999</v>
      </c>
      <c r="DD69" s="33">
        <f t="shared" si="22"/>
        <v>7804</v>
      </c>
      <c r="DE69" s="33">
        <f t="shared" si="15"/>
        <v>7597.071</v>
      </c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>
        <v>6200</v>
      </c>
      <c r="DV69" s="59"/>
      <c r="DW69" s="56">
        <v>1638</v>
      </c>
      <c r="DX69" s="56"/>
      <c r="DY69" s="56"/>
      <c r="DZ69" s="56"/>
      <c r="EA69" s="56">
        <v>0</v>
      </c>
      <c r="EB69" s="44">
        <f t="shared" si="24"/>
        <v>6200</v>
      </c>
      <c r="EC69" s="44">
        <f t="shared" si="24"/>
        <v>0</v>
      </c>
      <c r="ED69" s="44">
        <f t="shared" si="18"/>
        <v>1638</v>
      </c>
      <c r="EI69" s="45"/>
      <c r="EJ69" s="45"/>
      <c r="EL69" s="45"/>
    </row>
    <row r="70" spans="1:142" s="47" customFormat="1" ht="23.25" customHeight="1">
      <c r="A70" s="29">
        <v>61</v>
      </c>
      <c r="B70" s="30" t="s">
        <v>123</v>
      </c>
      <c r="C70" s="48">
        <v>0</v>
      </c>
      <c r="D70" s="32">
        <v>0</v>
      </c>
      <c r="E70" s="33">
        <f t="shared" si="25"/>
        <v>37920</v>
      </c>
      <c r="F70" s="33">
        <f t="shared" si="25"/>
        <v>4750.4</v>
      </c>
      <c r="G70" s="33">
        <f t="shared" si="25"/>
        <v>4364.539</v>
      </c>
      <c r="H70" s="33">
        <f t="shared" si="1"/>
        <v>91.87729454361738</v>
      </c>
      <c r="I70" s="49">
        <f t="shared" si="2"/>
        <v>-9134</v>
      </c>
      <c r="J70" s="49">
        <f t="shared" si="3"/>
        <v>2517.7530000000006</v>
      </c>
      <c r="K70" s="56">
        <v>28786</v>
      </c>
      <c r="L70" s="56">
        <v>6882.292</v>
      </c>
      <c r="M70" s="35">
        <f t="shared" si="20"/>
        <v>16795.3</v>
      </c>
      <c r="N70" s="35">
        <f t="shared" si="20"/>
        <v>1230</v>
      </c>
      <c r="O70" s="35">
        <f t="shared" si="20"/>
        <v>844.1389999999999</v>
      </c>
      <c r="P70" s="35">
        <f t="shared" si="5"/>
        <v>68.62918699186991</v>
      </c>
      <c r="Q70" s="51">
        <f t="shared" si="23"/>
        <v>3420</v>
      </c>
      <c r="R70" s="51">
        <f t="shared" si="23"/>
        <v>360</v>
      </c>
      <c r="S70" s="51">
        <f t="shared" si="23"/>
        <v>447.11</v>
      </c>
      <c r="T70" s="52">
        <f t="shared" si="6"/>
        <v>124.19722222222222</v>
      </c>
      <c r="U70" s="53">
        <v>320</v>
      </c>
      <c r="V70" s="54">
        <v>40</v>
      </c>
      <c r="W70" s="56">
        <v>20.41</v>
      </c>
      <c r="X70" s="56">
        <f t="shared" si="7"/>
        <v>51.025</v>
      </c>
      <c r="Y70" s="46">
        <v>9355.3</v>
      </c>
      <c r="Z70" s="54">
        <v>550</v>
      </c>
      <c r="AA70" s="56">
        <v>207.229</v>
      </c>
      <c r="AB70" s="56">
        <f t="shared" si="8"/>
        <v>37.678000000000004</v>
      </c>
      <c r="AC70" s="60">
        <v>3100</v>
      </c>
      <c r="AD70" s="54">
        <v>320</v>
      </c>
      <c r="AE70" s="56">
        <v>426.7</v>
      </c>
      <c r="AF70" s="56">
        <f t="shared" si="9"/>
        <v>133.34375</v>
      </c>
      <c r="AG70" s="56">
        <v>120</v>
      </c>
      <c r="AH70" s="54"/>
      <c r="AI70" s="56">
        <v>0</v>
      </c>
      <c r="AJ70" s="56" t="e">
        <f t="shared" si="10"/>
        <v>#DIV/0!</v>
      </c>
      <c r="AK70" s="56">
        <v>0</v>
      </c>
      <c r="AL70" s="59"/>
      <c r="AM70" s="56">
        <v>0</v>
      </c>
      <c r="AN70" s="56" t="e">
        <f t="shared" si="11"/>
        <v>#DIV/0!</v>
      </c>
      <c r="AO70" s="56">
        <v>0</v>
      </c>
      <c r="AP70" s="59"/>
      <c r="AQ70" s="56">
        <v>0</v>
      </c>
      <c r="AR70" s="56"/>
      <c r="AS70" s="56"/>
      <c r="AT70" s="56"/>
      <c r="AU70" s="56">
        <v>21124.7</v>
      </c>
      <c r="AV70" s="54">
        <v>3520.4</v>
      </c>
      <c r="AW70" s="56">
        <v>3520.4</v>
      </c>
      <c r="AX70" s="56"/>
      <c r="AY70" s="61"/>
      <c r="AZ70" s="56"/>
      <c r="BA70" s="56">
        <v>0</v>
      </c>
      <c r="BB70" s="56"/>
      <c r="BC70" s="56"/>
      <c r="BD70" s="56">
        <v>0</v>
      </c>
      <c r="BE70" s="56"/>
      <c r="BF70" s="56"/>
      <c r="BG70" s="35">
        <f t="shared" si="21"/>
        <v>2200</v>
      </c>
      <c r="BH70" s="35">
        <f t="shared" si="21"/>
        <v>110</v>
      </c>
      <c r="BI70" s="35">
        <f t="shared" si="21"/>
        <v>0</v>
      </c>
      <c r="BJ70" s="42">
        <f t="shared" si="13"/>
        <v>0</v>
      </c>
      <c r="BK70" s="56">
        <v>2200</v>
      </c>
      <c r="BL70" s="54">
        <v>110</v>
      </c>
      <c r="BM70" s="56">
        <v>0</v>
      </c>
      <c r="BN70" s="56"/>
      <c r="BO70" s="59"/>
      <c r="BP70" s="56">
        <v>0</v>
      </c>
      <c r="BQ70" s="56"/>
      <c r="BR70" s="61"/>
      <c r="BS70" s="56"/>
      <c r="BT70" s="56"/>
      <c r="BU70" s="54"/>
      <c r="BV70" s="56">
        <v>0</v>
      </c>
      <c r="BW70" s="56"/>
      <c r="BX70" s="56"/>
      <c r="BY70" s="56"/>
      <c r="BZ70" s="56"/>
      <c r="CA70" s="59"/>
      <c r="CB70" s="56"/>
      <c r="CC70" s="56">
        <v>1700</v>
      </c>
      <c r="CD70" s="54">
        <v>210</v>
      </c>
      <c r="CE70" s="56">
        <v>189.8</v>
      </c>
      <c r="CF70" s="56"/>
      <c r="CG70" s="56"/>
      <c r="CH70" s="56"/>
      <c r="CI70" s="54"/>
      <c r="CJ70" s="56">
        <v>0</v>
      </c>
      <c r="CK70" s="56"/>
      <c r="CL70" s="56"/>
      <c r="CM70" s="56">
        <v>0</v>
      </c>
      <c r="CN70" s="56"/>
      <c r="CO70" s="56"/>
      <c r="CP70" s="56">
        <v>0</v>
      </c>
      <c r="CQ70" s="56">
        <v>0</v>
      </c>
      <c r="CR70" s="56"/>
      <c r="CS70" s="56">
        <v>0</v>
      </c>
      <c r="CT70" s="56"/>
      <c r="CU70" s="56"/>
      <c r="CV70" s="56"/>
      <c r="CW70" s="56">
        <v>0</v>
      </c>
      <c r="CX70" s="59"/>
      <c r="CY70" s="56">
        <v>0</v>
      </c>
      <c r="CZ70" s="56"/>
      <c r="DA70" s="56"/>
      <c r="DB70" s="56">
        <v>0</v>
      </c>
      <c r="DC70" s="33">
        <f t="shared" si="22"/>
        <v>37920</v>
      </c>
      <c r="DD70" s="33">
        <f t="shared" si="22"/>
        <v>4750.4</v>
      </c>
      <c r="DE70" s="33">
        <f t="shared" si="15"/>
        <v>4364.539</v>
      </c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9"/>
      <c r="DW70" s="56">
        <v>0</v>
      </c>
      <c r="DX70" s="56"/>
      <c r="DY70" s="56"/>
      <c r="DZ70" s="56"/>
      <c r="EA70" s="56">
        <v>0</v>
      </c>
      <c r="EB70" s="44">
        <f t="shared" si="24"/>
        <v>0</v>
      </c>
      <c r="EC70" s="44">
        <f t="shared" si="24"/>
        <v>0</v>
      </c>
      <c r="ED70" s="44">
        <f t="shared" si="18"/>
        <v>0</v>
      </c>
      <c r="EI70" s="45"/>
      <c r="EJ70" s="45"/>
      <c r="EL70" s="45"/>
    </row>
    <row r="71" spans="1:142" s="47" customFormat="1" ht="23.25" customHeight="1">
      <c r="A71" s="29">
        <v>62</v>
      </c>
      <c r="B71" s="30" t="s">
        <v>124</v>
      </c>
      <c r="C71" s="48">
        <v>1330.4</v>
      </c>
      <c r="D71" s="32">
        <v>0</v>
      </c>
      <c r="E71" s="33">
        <f t="shared" si="25"/>
        <v>51672.6</v>
      </c>
      <c r="F71" s="33">
        <f t="shared" si="25"/>
        <v>7055</v>
      </c>
      <c r="G71" s="33">
        <f t="shared" si="25"/>
        <v>6314.974</v>
      </c>
      <c r="H71" s="33">
        <f t="shared" si="1"/>
        <v>89.510616583983</v>
      </c>
      <c r="I71" s="49">
        <f t="shared" si="2"/>
        <v>-13083.699999999997</v>
      </c>
      <c r="J71" s="49">
        <f t="shared" si="3"/>
        <v>-1493.4170000000004</v>
      </c>
      <c r="K71" s="56">
        <v>38588.9</v>
      </c>
      <c r="L71" s="56">
        <v>4821.557</v>
      </c>
      <c r="M71" s="35">
        <f t="shared" si="20"/>
        <v>18400</v>
      </c>
      <c r="N71" s="35">
        <f t="shared" si="20"/>
        <v>1510</v>
      </c>
      <c r="O71" s="35">
        <f t="shared" si="20"/>
        <v>769.974</v>
      </c>
      <c r="P71" s="35">
        <f t="shared" si="5"/>
        <v>50.99165562913908</v>
      </c>
      <c r="Q71" s="51">
        <f t="shared" si="23"/>
        <v>4280</v>
      </c>
      <c r="R71" s="51">
        <f t="shared" si="23"/>
        <v>510</v>
      </c>
      <c r="S71" s="51">
        <f t="shared" si="23"/>
        <v>527.678</v>
      </c>
      <c r="T71" s="52">
        <f t="shared" si="6"/>
        <v>103.46627450980392</v>
      </c>
      <c r="U71" s="53">
        <v>70</v>
      </c>
      <c r="V71" s="54">
        <v>10</v>
      </c>
      <c r="W71" s="56">
        <v>0.478</v>
      </c>
      <c r="X71" s="56">
        <f t="shared" si="7"/>
        <v>4.779999999999999</v>
      </c>
      <c r="Y71" s="46">
        <v>13400</v>
      </c>
      <c r="Z71" s="54">
        <v>900</v>
      </c>
      <c r="AA71" s="56">
        <v>242.296</v>
      </c>
      <c r="AB71" s="56">
        <f t="shared" si="8"/>
        <v>26.921777777777777</v>
      </c>
      <c r="AC71" s="60">
        <v>4210</v>
      </c>
      <c r="AD71" s="54">
        <v>500</v>
      </c>
      <c r="AE71" s="56">
        <v>527.2</v>
      </c>
      <c r="AF71" s="56">
        <f t="shared" si="9"/>
        <v>105.44000000000001</v>
      </c>
      <c r="AG71" s="56">
        <v>250</v>
      </c>
      <c r="AH71" s="54">
        <v>30</v>
      </c>
      <c r="AI71" s="56">
        <v>0</v>
      </c>
      <c r="AJ71" s="56">
        <f t="shared" si="10"/>
        <v>0</v>
      </c>
      <c r="AK71" s="56">
        <v>0</v>
      </c>
      <c r="AL71" s="59"/>
      <c r="AM71" s="56">
        <v>0</v>
      </c>
      <c r="AN71" s="56" t="e">
        <f t="shared" si="11"/>
        <v>#DIV/0!</v>
      </c>
      <c r="AO71" s="56">
        <v>0</v>
      </c>
      <c r="AP71" s="59"/>
      <c r="AQ71" s="56">
        <v>0</v>
      </c>
      <c r="AR71" s="56"/>
      <c r="AS71" s="56"/>
      <c r="AT71" s="56"/>
      <c r="AU71" s="56">
        <v>33272.6</v>
      </c>
      <c r="AV71" s="54">
        <v>5545</v>
      </c>
      <c r="AW71" s="56">
        <v>5545</v>
      </c>
      <c r="AX71" s="56"/>
      <c r="AY71" s="61"/>
      <c r="AZ71" s="56"/>
      <c r="BA71" s="56">
        <v>0</v>
      </c>
      <c r="BB71" s="56"/>
      <c r="BC71" s="56"/>
      <c r="BD71" s="56">
        <v>0</v>
      </c>
      <c r="BE71" s="56"/>
      <c r="BF71" s="56"/>
      <c r="BG71" s="35">
        <f t="shared" si="21"/>
        <v>470</v>
      </c>
      <c r="BH71" s="35">
        <f t="shared" si="21"/>
        <v>70</v>
      </c>
      <c r="BI71" s="35">
        <f t="shared" si="21"/>
        <v>0</v>
      </c>
      <c r="BJ71" s="42">
        <f t="shared" si="13"/>
        <v>0</v>
      </c>
      <c r="BK71" s="56">
        <v>470</v>
      </c>
      <c r="BL71" s="54">
        <v>70</v>
      </c>
      <c r="BM71" s="56">
        <v>0</v>
      </c>
      <c r="BN71" s="56"/>
      <c r="BO71" s="59"/>
      <c r="BP71" s="56">
        <v>0</v>
      </c>
      <c r="BQ71" s="56"/>
      <c r="BR71" s="61"/>
      <c r="BS71" s="56"/>
      <c r="BT71" s="56"/>
      <c r="BU71" s="54"/>
      <c r="BV71" s="56">
        <v>0</v>
      </c>
      <c r="BW71" s="56"/>
      <c r="BX71" s="56"/>
      <c r="BY71" s="56"/>
      <c r="BZ71" s="56"/>
      <c r="CA71" s="59"/>
      <c r="CB71" s="56"/>
      <c r="CC71" s="56"/>
      <c r="CD71" s="54"/>
      <c r="CE71" s="56">
        <v>0</v>
      </c>
      <c r="CF71" s="56"/>
      <c r="CG71" s="56"/>
      <c r="CH71" s="56"/>
      <c r="CI71" s="54"/>
      <c r="CJ71" s="56">
        <v>0</v>
      </c>
      <c r="CK71" s="56"/>
      <c r="CL71" s="56"/>
      <c r="CM71" s="56">
        <v>0</v>
      </c>
      <c r="CN71" s="56"/>
      <c r="CO71" s="56"/>
      <c r="CP71" s="56">
        <v>0</v>
      </c>
      <c r="CQ71" s="56">
        <v>0</v>
      </c>
      <c r="CR71" s="56"/>
      <c r="CS71" s="56">
        <v>0</v>
      </c>
      <c r="CT71" s="56"/>
      <c r="CU71" s="56"/>
      <c r="CV71" s="56"/>
      <c r="CW71" s="56">
        <v>0</v>
      </c>
      <c r="CX71" s="59"/>
      <c r="CY71" s="56">
        <v>0</v>
      </c>
      <c r="CZ71" s="56"/>
      <c r="DA71" s="56"/>
      <c r="DB71" s="56">
        <v>0</v>
      </c>
      <c r="DC71" s="33">
        <f t="shared" si="22"/>
        <v>51672.6</v>
      </c>
      <c r="DD71" s="33">
        <f t="shared" si="22"/>
        <v>7055</v>
      </c>
      <c r="DE71" s="33">
        <f t="shared" si="15"/>
        <v>6314.974</v>
      </c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>
        <v>2000</v>
      </c>
      <c r="DV71" s="59"/>
      <c r="DW71" s="56">
        <v>0</v>
      </c>
      <c r="DX71" s="56"/>
      <c r="DY71" s="56"/>
      <c r="DZ71" s="56"/>
      <c r="EA71" s="56">
        <v>0</v>
      </c>
      <c r="EB71" s="44">
        <f t="shared" si="24"/>
        <v>2000</v>
      </c>
      <c r="EC71" s="44">
        <f t="shared" si="24"/>
        <v>0</v>
      </c>
      <c r="ED71" s="44">
        <f t="shared" si="18"/>
        <v>0</v>
      </c>
      <c r="EI71" s="45"/>
      <c r="EJ71" s="45"/>
      <c r="EL71" s="45"/>
    </row>
    <row r="72" spans="1:142" s="47" customFormat="1" ht="23.25" customHeight="1">
      <c r="A72" s="29">
        <v>63</v>
      </c>
      <c r="B72" s="30" t="s">
        <v>125</v>
      </c>
      <c r="C72" s="48">
        <v>0</v>
      </c>
      <c r="D72" s="32">
        <v>0</v>
      </c>
      <c r="E72" s="33">
        <f t="shared" si="25"/>
        <v>40375.7</v>
      </c>
      <c r="F72" s="33">
        <f t="shared" si="25"/>
        <v>5222.6</v>
      </c>
      <c r="G72" s="33">
        <f t="shared" si="25"/>
        <v>4925.733</v>
      </c>
      <c r="H72" s="33">
        <f t="shared" si="1"/>
        <v>94.31572396890438</v>
      </c>
      <c r="I72" s="49">
        <f t="shared" si="2"/>
        <v>-11046.699999999997</v>
      </c>
      <c r="J72" s="49">
        <f t="shared" si="3"/>
        <v>2929.799</v>
      </c>
      <c r="K72" s="56">
        <v>29329</v>
      </c>
      <c r="L72" s="56">
        <v>7855.532</v>
      </c>
      <c r="M72" s="35">
        <f t="shared" si="20"/>
        <v>12710</v>
      </c>
      <c r="N72" s="35">
        <f t="shared" si="20"/>
        <v>612</v>
      </c>
      <c r="O72" s="35">
        <f t="shared" si="20"/>
        <v>315.13300000000004</v>
      </c>
      <c r="P72" s="35">
        <f t="shared" si="5"/>
        <v>51.49232026143791</v>
      </c>
      <c r="Q72" s="51">
        <f t="shared" si="23"/>
        <v>3220</v>
      </c>
      <c r="R72" s="51">
        <f t="shared" si="23"/>
        <v>420</v>
      </c>
      <c r="S72" s="51">
        <f t="shared" si="23"/>
        <v>275.133</v>
      </c>
      <c r="T72" s="52">
        <f t="shared" si="6"/>
        <v>65.50785714285715</v>
      </c>
      <c r="U72" s="53">
        <v>720</v>
      </c>
      <c r="V72" s="54">
        <v>120</v>
      </c>
      <c r="W72" s="56">
        <v>60.133</v>
      </c>
      <c r="X72" s="56">
        <f t="shared" si="7"/>
        <v>50.11083333333333</v>
      </c>
      <c r="Y72" s="46">
        <v>8840</v>
      </c>
      <c r="Z72" s="54">
        <v>150</v>
      </c>
      <c r="AA72" s="56">
        <v>30</v>
      </c>
      <c r="AB72" s="56">
        <f t="shared" si="8"/>
        <v>20</v>
      </c>
      <c r="AC72" s="60">
        <v>2500</v>
      </c>
      <c r="AD72" s="54">
        <v>300</v>
      </c>
      <c r="AE72" s="56">
        <v>215</v>
      </c>
      <c r="AF72" s="56">
        <f t="shared" si="9"/>
        <v>71.66666666666667</v>
      </c>
      <c r="AG72" s="56">
        <v>150</v>
      </c>
      <c r="AH72" s="54">
        <v>12</v>
      </c>
      <c r="AI72" s="56">
        <v>10</v>
      </c>
      <c r="AJ72" s="56">
        <f t="shared" si="10"/>
        <v>83.33333333333333</v>
      </c>
      <c r="AK72" s="56">
        <v>0</v>
      </c>
      <c r="AL72" s="59"/>
      <c r="AM72" s="56">
        <v>0</v>
      </c>
      <c r="AN72" s="56" t="e">
        <f t="shared" si="11"/>
        <v>#DIV/0!</v>
      </c>
      <c r="AO72" s="56">
        <v>0</v>
      </c>
      <c r="AP72" s="59"/>
      <c r="AQ72" s="56">
        <v>0</v>
      </c>
      <c r="AR72" s="56"/>
      <c r="AS72" s="56"/>
      <c r="AT72" s="56"/>
      <c r="AU72" s="56">
        <v>27665.7</v>
      </c>
      <c r="AV72" s="54">
        <v>4610.6</v>
      </c>
      <c r="AW72" s="56">
        <v>4610.6</v>
      </c>
      <c r="AX72" s="56"/>
      <c r="AY72" s="61"/>
      <c r="AZ72" s="56"/>
      <c r="BA72" s="56">
        <v>0</v>
      </c>
      <c r="BB72" s="56"/>
      <c r="BC72" s="56"/>
      <c r="BD72" s="56">
        <v>0</v>
      </c>
      <c r="BE72" s="56"/>
      <c r="BF72" s="56"/>
      <c r="BG72" s="35">
        <f t="shared" si="21"/>
        <v>500</v>
      </c>
      <c r="BH72" s="35">
        <f t="shared" si="21"/>
        <v>30</v>
      </c>
      <c r="BI72" s="35">
        <f t="shared" si="21"/>
        <v>0</v>
      </c>
      <c r="BJ72" s="42">
        <f t="shared" si="13"/>
        <v>0</v>
      </c>
      <c r="BK72" s="56">
        <v>500</v>
      </c>
      <c r="BL72" s="54">
        <v>30</v>
      </c>
      <c r="BM72" s="56">
        <v>0</v>
      </c>
      <c r="BN72" s="56"/>
      <c r="BO72" s="59"/>
      <c r="BP72" s="56">
        <v>0</v>
      </c>
      <c r="BQ72" s="56"/>
      <c r="BR72" s="61"/>
      <c r="BS72" s="56"/>
      <c r="BT72" s="56"/>
      <c r="BU72" s="54"/>
      <c r="BV72" s="56">
        <v>0</v>
      </c>
      <c r="BW72" s="56"/>
      <c r="BX72" s="56"/>
      <c r="BY72" s="56"/>
      <c r="BZ72" s="56"/>
      <c r="CA72" s="59"/>
      <c r="CB72" s="56"/>
      <c r="CC72" s="56"/>
      <c r="CD72" s="54"/>
      <c r="CE72" s="56">
        <v>0</v>
      </c>
      <c r="CF72" s="56"/>
      <c r="CG72" s="56"/>
      <c r="CH72" s="56"/>
      <c r="CI72" s="54"/>
      <c r="CJ72" s="56">
        <v>0</v>
      </c>
      <c r="CK72" s="56"/>
      <c r="CL72" s="56"/>
      <c r="CM72" s="56">
        <v>0</v>
      </c>
      <c r="CN72" s="56"/>
      <c r="CO72" s="56"/>
      <c r="CP72" s="56">
        <v>0</v>
      </c>
      <c r="CQ72" s="56">
        <v>0</v>
      </c>
      <c r="CR72" s="56"/>
      <c r="CS72" s="56">
        <v>0</v>
      </c>
      <c r="CT72" s="56"/>
      <c r="CU72" s="56"/>
      <c r="CV72" s="56"/>
      <c r="CW72" s="56">
        <v>0</v>
      </c>
      <c r="CX72" s="59"/>
      <c r="CY72" s="56">
        <v>0</v>
      </c>
      <c r="CZ72" s="56"/>
      <c r="DA72" s="56"/>
      <c r="DB72" s="56">
        <v>0</v>
      </c>
      <c r="DC72" s="33">
        <f t="shared" si="22"/>
        <v>40375.7</v>
      </c>
      <c r="DD72" s="33">
        <f t="shared" si="22"/>
        <v>5222.6</v>
      </c>
      <c r="DE72" s="33">
        <f t="shared" si="15"/>
        <v>4925.733</v>
      </c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>
        <v>1800</v>
      </c>
      <c r="DV72" s="59"/>
      <c r="DW72" s="56">
        <v>0</v>
      </c>
      <c r="DX72" s="56"/>
      <c r="DY72" s="56"/>
      <c r="DZ72" s="56"/>
      <c r="EA72" s="56">
        <v>0</v>
      </c>
      <c r="EB72" s="44">
        <f t="shared" si="24"/>
        <v>1800</v>
      </c>
      <c r="EC72" s="44">
        <f t="shared" si="24"/>
        <v>0</v>
      </c>
      <c r="ED72" s="44">
        <f t="shared" si="18"/>
        <v>0</v>
      </c>
      <c r="EI72" s="45"/>
      <c r="EJ72" s="45"/>
      <c r="EL72" s="45"/>
    </row>
    <row r="73" spans="1:142" s="47" customFormat="1" ht="23.25" customHeight="1">
      <c r="A73" s="29">
        <v>64</v>
      </c>
      <c r="B73" s="30" t="s">
        <v>126</v>
      </c>
      <c r="C73" s="48">
        <v>0</v>
      </c>
      <c r="D73" s="32">
        <v>0</v>
      </c>
      <c r="E73" s="33">
        <f t="shared" si="25"/>
        <v>29181</v>
      </c>
      <c r="F73" s="33">
        <f t="shared" si="25"/>
        <v>3826.6</v>
      </c>
      <c r="G73" s="33">
        <f t="shared" si="25"/>
        <v>3563.8509999999997</v>
      </c>
      <c r="H73" s="33">
        <f t="shared" si="1"/>
        <v>93.1336173104061</v>
      </c>
      <c r="I73" s="49">
        <f t="shared" si="2"/>
        <v>-8025</v>
      </c>
      <c r="J73" s="49">
        <f t="shared" si="3"/>
        <v>980.3070000000007</v>
      </c>
      <c r="K73" s="56">
        <v>21156</v>
      </c>
      <c r="L73" s="56">
        <v>4544.158</v>
      </c>
      <c r="M73" s="35">
        <f t="shared" si="20"/>
        <v>11319.499999999998</v>
      </c>
      <c r="N73" s="35">
        <f t="shared" si="20"/>
        <v>850</v>
      </c>
      <c r="O73" s="35">
        <f t="shared" si="20"/>
        <v>587.251</v>
      </c>
      <c r="P73" s="35">
        <f t="shared" si="5"/>
        <v>69.08835294117647</v>
      </c>
      <c r="Q73" s="51">
        <f t="shared" si="23"/>
        <v>3350.6</v>
      </c>
      <c r="R73" s="51">
        <f t="shared" si="23"/>
        <v>470</v>
      </c>
      <c r="S73" s="51">
        <f t="shared" si="23"/>
        <v>431.11400000000003</v>
      </c>
      <c r="T73" s="52">
        <f t="shared" si="6"/>
        <v>91.72638297872341</v>
      </c>
      <c r="U73" s="53">
        <v>308.9</v>
      </c>
      <c r="V73" s="54">
        <v>20</v>
      </c>
      <c r="W73" s="56">
        <v>2.232</v>
      </c>
      <c r="X73" s="56">
        <f t="shared" si="7"/>
        <v>11.16</v>
      </c>
      <c r="Y73" s="46">
        <v>7334</v>
      </c>
      <c r="Z73" s="54">
        <v>350</v>
      </c>
      <c r="AA73" s="56">
        <v>119.137</v>
      </c>
      <c r="AB73" s="56">
        <f t="shared" si="8"/>
        <v>34.039142857142856</v>
      </c>
      <c r="AC73" s="60">
        <v>3041.7</v>
      </c>
      <c r="AD73" s="54">
        <v>450</v>
      </c>
      <c r="AE73" s="56">
        <v>428.882</v>
      </c>
      <c r="AF73" s="56">
        <f t="shared" si="9"/>
        <v>95.3071111111111</v>
      </c>
      <c r="AG73" s="56">
        <v>198</v>
      </c>
      <c r="AH73" s="54">
        <v>30</v>
      </c>
      <c r="AI73" s="56">
        <v>37</v>
      </c>
      <c r="AJ73" s="56">
        <f t="shared" si="10"/>
        <v>123.33333333333333</v>
      </c>
      <c r="AK73" s="56">
        <v>0</v>
      </c>
      <c r="AL73" s="59"/>
      <c r="AM73" s="56">
        <v>0</v>
      </c>
      <c r="AN73" s="56" t="e">
        <f t="shared" si="11"/>
        <v>#DIV/0!</v>
      </c>
      <c r="AO73" s="56">
        <v>0</v>
      </c>
      <c r="AP73" s="59"/>
      <c r="AQ73" s="56">
        <v>0</v>
      </c>
      <c r="AR73" s="56"/>
      <c r="AS73" s="56"/>
      <c r="AT73" s="56"/>
      <c r="AU73" s="56">
        <v>17861.5</v>
      </c>
      <c r="AV73" s="54">
        <v>2976.6</v>
      </c>
      <c r="AW73" s="56">
        <v>2976.6</v>
      </c>
      <c r="AX73" s="56"/>
      <c r="AY73" s="61"/>
      <c r="AZ73" s="56"/>
      <c r="BA73" s="56">
        <v>0</v>
      </c>
      <c r="BB73" s="56"/>
      <c r="BC73" s="56"/>
      <c r="BD73" s="56">
        <v>0</v>
      </c>
      <c r="BE73" s="56"/>
      <c r="BF73" s="56"/>
      <c r="BG73" s="35">
        <f t="shared" si="21"/>
        <v>36.9</v>
      </c>
      <c r="BH73" s="35">
        <f t="shared" si="21"/>
        <v>0</v>
      </c>
      <c r="BI73" s="35">
        <f t="shared" si="21"/>
        <v>0</v>
      </c>
      <c r="BJ73" s="42" t="e">
        <f t="shared" si="13"/>
        <v>#DIV/0!</v>
      </c>
      <c r="BK73" s="56">
        <v>36.9</v>
      </c>
      <c r="BL73" s="54"/>
      <c r="BM73" s="56">
        <v>0</v>
      </c>
      <c r="BN73" s="56"/>
      <c r="BO73" s="59"/>
      <c r="BP73" s="56">
        <v>0</v>
      </c>
      <c r="BQ73" s="56"/>
      <c r="BR73" s="61"/>
      <c r="BS73" s="56"/>
      <c r="BT73" s="56"/>
      <c r="BU73" s="54"/>
      <c r="BV73" s="56">
        <v>0</v>
      </c>
      <c r="BW73" s="56"/>
      <c r="BX73" s="56"/>
      <c r="BY73" s="56"/>
      <c r="BZ73" s="56"/>
      <c r="CA73" s="59"/>
      <c r="CB73" s="56"/>
      <c r="CC73" s="56">
        <v>400</v>
      </c>
      <c r="CD73" s="54"/>
      <c r="CE73" s="56">
        <v>0</v>
      </c>
      <c r="CF73" s="56"/>
      <c r="CG73" s="56"/>
      <c r="CH73" s="56"/>
      <c r="CI73" s="54"/>
      <c r="CJ73" s="56">
        <v>0</v>
      </c>
      <c r="CK73" s="56"/>
      <c r="CL73" s="56"/>
      <c r="CM73" s="56">
        <v>0</v>
      </c>
      <c r="CN73" s="56"/>
      <c r="CO73" s="56"/>
      <c r="CP73" s="56">
        <v>0</v>
      </c>
      <c r="CQ73" s="56">
        <v>0</v>
      </c>
      <c r="CR73" s="56"/>
      <c r="CS73" s="56">
        <v>0</v>
      </c>
      <c r="CT73" s="56"/>
      <c r="CU73" s="56"/>
      <c r="CV73" s="56"/>
      <c r="CW73" s="56">
        <v>0</v>
      </c>
      <c r="CX73" s="59"/>
      <c r="CY73" s="56">
        <v>0</v>
      </c>
      <c r="CZ73" s="56"/>
      <c r="DA73" s="56"/>
      <c r="DB73" s="56">
        <v>0</v>
      </c>
      <c r="DC73" s="33">
        <f t="shared" si="22"/>
        <v>29181</v>
      </c>
      <c r="DD73" s="33">
        <f t="shared" si="22"/>
        <v>3826.6</v>
      </c>
      <c r="DE73" s="33">
        <f t="shared" si="15"/>
        <v>3563.8509999999997</v>
      </c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9"/>
      <c r="DW73" s="56">
        <v>0</v>
      </c>
      <c r="DX73" s="56"/>
      <c r="DY73" s="56"/>
      <c r="DZ73" s="56"/>
      <c r="EA73" s="56">
        <v>0</v>
      </c>
      <c r="EB73" s="44">
        <f t="shared" si="24"/>
        <v>0</v>
      </c>
      <c r="EC73" s="44">
        <f t="shared" si="24"/>
        <v>0</v>
      </c>
      <c r="ED73" s="44">
        <f t="shared" si="18"/>
        <v>0</v>
      </c>
      <c r="EI73" s="45"/>
      <c r="EJ73" s="45"/>
      <c r="EL73" s="45"/>
    </row>
    <row r="74" spans="1:142" s="47" customFormat="1" ht="23.25" customHeight="1">
      <c r="A74" s="29">
        <v>65</v>
      </c>
      <c r="B74" s="30" t="s">
        <v>127</v>
      </c>
      <c r="C74" s="48">
        <v>16881</v>
      </c>
      <c r="D74" s="32">
        <v>0</v>
      </c>
      <c r="E74" s="33">
        <f t="shared" si="25"/>
        <v>51195.7</v>
      </c>
      <c r="F74" s="33">
        <f t="shared" si="25"/>
        <v>6866</v>
      </c>
      <c r="G74" s="33">
        <f t="shared" si="25"/>
        <v>5528.388</v>
      </c>
      <c r="H74" s="33">
        <f aca="true" t="shared" si="26" ref="H74:H106">G74*100/F74</f>
        <v>80.51832216720071</v>
      </c>
      <c r="I74" s="49">
        <f aca="true" t="shared" si="27" ref="I74:I106">K74-E74</f>
        <v>-11979.399999999994</v>
      </c>
      <c r="J74" s="49">
        <f aca="true" t="shared" si="28" ref="J74:J106">L74-G74</f>
        <v>4264.647</v>
      </c>
      <c r="K74" s="56">
        <v>39216.3</v>
      </c>
      <c r="L74" s="56">
        <v>9793.035</v>
      </c>
      <c r="M74" s="35">
        <f aca="true" t="shared" si="29" ref="M74:O106">U74+Y74+AC74+AG74+AK74+AO74+BD74+BK74+BN74+BQ74+BT74+BW74+CC74+CH74+CN74+CQ74+CW74</f>
        <v>23365</v>
      </c>
      <c r="N74" s="35">
        <f t="shared" si="29"/>
        <v>2227.2</v>
      </c>
      <c r="O74" s="35">
        <f t="shared" si="29"/>
        <v>889.588</v>
      </c>
      <c r="P74" s="35">
        <f aca="true" t="shared" si="30" ref="P74:P106">O74*100/N74</f>
        <v>39.94198994252874</v>
      </c>
      <c r="Q74" s="51">
        <f t="shared" si="23"/>
        <v>2300</v>
      </c>
      <c r="R74" s="51">
        <f t="shared" si="23"/>
        <v>383</v>
      </c>
      <c r="S74" s="51">
        <f t="shared" si="23"/>
        <v>266.588</v>
      </c>
      <c r="T74" s="52">
        <f aca="true" t="shared" si="31" ref="T74:T106">S74*100/R74</f>
        <v>69.60522193211489</v>
      </c>
      <c r="U74" s="53">
        <v>150</v>
      </c>
      <c r="V74" s="54">
        <v>25</v>
      </c>
      <c r="W74" s="56">
        <v>34.288</v>
      </c>
      <c r="X74" s="56">
        <f aca="true" t="shared" si="32" ref="X74:X106">W74*100/V74</f>
        <v>137.152</v>
      </c>
      <c r="Y74" s="46">
        <v>19000</v>
      </c>
      <c r="Z74" s="54">
        <v>1500</v>
      </c>
      <c r="AA74" s="56">
        <v>580</v>
      </c>
      <c r="AB74" s="56">
        <f aca="true" t="shared" si="33" ref="AB74:AB106">AA74*100/Z74</f>
        <v>38.666666666666664</v>
      </c>
      <c r="AC74" s="60">
        <v>2150</v>
      </c>
      <c r="AD74" s="54">
        <v>358</v>
      </c>
      <c r="AE74" s="56">
        <v>232.3</v>
      </c>
      <c r="AF74" s="56">
        <f aca="true" t="shared" si="34" ref="AF74:AF106">AE74*100/AD74</f>
        <v>64.88826815642459</v>
      </c>
      <c r="AG74" s="56">
        <v>300</v>
      </c>
      <c r="AH74" s="54">
        <v>50</v>
      </c>
      <c r="AI74" s="56">
        <v>13</v>
      </c>
      <c r="AJ74" s="56">
        <f aca="true" t="shared" si="35" ref="AJ74:AJ106">AI74*100/AH74</f>
        <v>26</v>
      </c>
      <c r="AK74" s="56">
        <v>0</v>
      </c>
      <c r="AL74" s="59"/>
      <c r="AM74" s="56">
        <v>0</v>
      </c>
      <c r="AN74" s="56" t="e">
        <f aca="true" t="shared" si="36" ref="AN74:AN106">AM74*100/AL74</f>
        <v>#DIV/0!</v>
      </c>
      <c r="AO74" s="56">
        <v>0</v>
      </c>
      <c r="AP74" s="59"/>
      <c r="AQ74" s="56">
        <v>0</v>
      </c>
      <c r="AR74" s="56"/>
      <c r="AS74" s="56"/>
      <c r="AT74" s="56"/>
      <c r="AU74" s="56">
        <v>27830.7</v>
      </c>
      <c r="AV74" s="54">
        <v>4638.8</v>
      </c>
      <c r="AW74" s="56">
        <v>4638.8</v>
      </c>
      <c r="AX74" s="56"/>
      <c r="AY74" s="61"/>
      <c r="AZ74" s="56"/>
      <c r="BA74" s="56">
        <v>0</v>
      </c>
      <c r="BB74" s="56"/>
      <c r="BC74" s="56"/>
      <c r="BD74" s="56">
        <v>0</v>
      </c>
      <c r="BE74" s="56"/>
      <c r="BF74" s="56"/>
      <c r="BG74" s="35">
        <f aca="true" t="shared" si="37" ref="BG74:BI106">BK74+BN74+BQ74+BT74</f>
        <v>1765</v>
      </c>
      <c r="BH74" s="35">
        <f t="shared" si="37"/>
        <v>294.2</v>
      </c>
      <c r="BI74" s="35">
        <f t="shared" si="37"/>
        <v>30</v>
      </c>
      <c r="BJ74" s="42">
        <f aca="true" t="shared" si="38" ref="BJ74:BJ106">BI74*100/BH74</f>
        <v>10.197144799456153</v>
      </c>
      <c r="BK74" s="56">
        <v>1765</v>
      </c>
      <c r="BL74" s="54">
        <v>294.2</v>
      </c>
      <c r="BM74" s="56">
        <v>30</v>
      </c>
      <c r="BN74" s="56"/>
      <c r="BO74" s="59"/>
      <c r="BP74" s="56">
        <v>0</v>
      </c>
      <c r="BQ74" s="56"/>
      <c r="BR74" s="61"/>
      <c r="BS74" s="56"/>
      <c r="BT74" s="56"/>
      <c r="BU74" s="54"/>
      <c r="BV74" s="56">
        <v>0</v>
      </c>
      <c r="BW74" s="56"/>
      <c r="BX74" s="56"/>
      <c r="BY74" s="56"/>
      <c r="BZ74" s="56"/>
      <c r="CA74" s="59"/>
      <c r="CB74" s="56"/>
      <c r="CC74" s="56"/>
      <c r="CD74" s="54"/>
      <c r="CE74" s="56">
        <v>0</v>
      </c>
      <c r="CF74" s="56"/>
      <c r="CG74" s="56"/>
      <c r="CH74" s="56"/>
      <c r="CI74" s="54"/>
      <c r="CJ74" s="56">
        <v>0</v>
      </c>
      <c r="CK74" s="56"/>
      <c r="CL74" s="56"/>
      <c r="CM74" s="56">
        <v>0</v>
      </c>
      <c r="CN74" s="56"/>
      <c r="CO74" s="56"/>
      <c r="CP74" s="56">
        <v>0</v>
      </c>
      <c r="CQ74" s="56">
        <v>0</v>
      </c>
      <c r="CR74" s="56"/>
      <c r="CS74" s="56">
        <v>0</v>
      </c>
      <c r="CT74" s="56"/>
      <c r="CU74" s="56"/>
      <c r="CV74" s="56"/>
      <c r="CW74" s="56">
        <v>0</v>
      </c>
      <c r="CX74" s="59"/>
      <c r="CY74" s="56">
        <v>0</v>
      </c>
      <c r="CZ74" s="56"/>
      <c r="DA74" s="56"/>
      <c r="DB74" s="56">
        <v>0</v>
      </c>
      <c r="DC74" s="33">
        <f aca="true" t="shared" si="39" ref="DC74:DD106">U74+Y74+AC74+AG74+AK74+AO74+AR74+AU74+AX74+BA74+BD74+BK74+BN74+BQ74+BT74+BW74+BZ74+CC74+CH74+CN74+CQ74+CT74+CW74</f>
        <v>51195.7</v>
      </c>
      <c r="DD74" s="33">
        <f t="shared" si="39"/>
        <v>6866</v>
      </c>
      <c r="DE74" s="33">
        <f aca="true" t="shared" si="40" ref="DE74:DE106">W74+AA74+AE74+AI74+AM74+AQ74+AT74+AW74+AZ74+BC74+BF74+BM74+BP74+BS74+BV74+BY74+CB74+CE74+CJ74+CP74+CS74+CV74+CY74+DB74</f>
        <v>5528.388</v>
      </c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9"/>
      <c r="DW74" s="56">
        <v>0</v>
      </c>
      <c r="DX74" s="56"/>
      <c r="DY74" s="56"/>
      <c r="DZ74" s="56"/>
      <c r="EA74" s="56">
        <v>0</v>
      </c>
      <c r="EB74" s="44">
        <f t="shared" si="24"/>
        <v>0</v>
      </c>
      <c r="EC74" s="44">
        <f t="shared" si="24"/>
        <v>0</v>
      </c>
      <c r="ED74" s="44">
        <f t="shared" si="18"/>
        <v>0</v>
      </c>
      <c r="EI74" s="45"/>
      <c r="EJ74" s="45"/>
      <c r="EL74" s="45"/>
    </row>
    <row r="75" spans="1:142" s="47" customFormat="1" ht="23.25" customHeight="1">
      <c r="A75" s="29">
        <v>66</v>
      </c>
      <c r="B75" s="30" t="s">
        <v>128</v>
      </c>
      <c r="C75" s="48">
        <v>0</v>
      </c>
      <c r="D75" s="32">
        <v>0</v>
      </c>
      <c r="E75" s="33">
        <f t="shared" si="25"/>
        <v>115838.79999999999</v>
      </c>
      <c r="F75" s="33">
        <f t="shared" si="25"/>
        <v>16969.8</v>
      </c>
      <c r="G75" s="33">
        <f t="shared" si="25"/>
        <v>15164.103</v>
      </c>
      <c r="H75" s="33">
        <f t="shared" si="26"/>
        <v>89.35935013965985</v>
      </c>
      <c r="I75" s="49">
        <f t="shared" si="27"/>
        <v>-32465.999999999985</v>
      </c>
      <c r="J75" s="49">
        <f t="shared" si="28"/>
        <v>11263.635000000002</v>
      </c>
      <c r="K75" s="56">
        <v>83372.8</v>
      </c>
      <c r="L75" s="56">
        <v>26427.738</v>
      </c>
      <c r="M75" s="35">
        <f t="shared" si="29"/>
        <v>29745</v>
      </c>
      <c r="N75" s="35">
        <f t="shared" si="29"/>
        <v>2622</v>
      </c>
      <c r="O75" s="35">
        <f t="shared" si="29"/>
        <v>816.303</v>
      </c>
      <c r="P75" s="35">
        <f t="shared" si="30"/>
        <v>31.13283752860412</v>
      </c>
      <c r="Q75" s="51">
        <f t="shared" si="23"/>
        <v>8545</v>
      </c>
      <c r="R75" s="51">
        <f t="shared" si="23"/>
        <v>790</v>
      </c>
      <c r="S75" s="51">
        <f t="shared" si="23"/>
        <v>779.503</v>
      </c>
      <c r="T75" s="52">
        <f t="shared" si="31"/>
        <v>98.67126582278482</v>
      </c>
      <c r="U75" s="53">
        <v>1060</v>
      </c>
      <c r="V75" s="54">
        <v>90</v>
      </c>
      <c r="W75" s="56">
        <v>28.469</v>
      </c>
      <c r="X75" s="56">
        <f t="shared" si="32"/>
        <v>31.63222222222222</v>
      </c>
      <c r="Y75" s="46">
        <v>19620</v>
      </c>
      <c r="Z75" s="54">
        <v>1700</v>
      </c>
      <c r="AA75" s="56">
        <v>11.8</v>
      </c>
      <c r="AB75" s="56">
        <f t="shared" si="33"/>
        <v>0.6941176470588235</v>
      </c>
      <c r="AC75" s="60">
        <v>7485</v>
      </c>
      <c r="AD75" s="54">
        <v>700</v>
      </c>
      <c r="AE75" s="56">
        <v>751.034</v>
      </c>
      <c r="AF75" s="56">
        <f t="shared" si="34"/>
        <v>107.29057142857143</v>
      </c>
      <c r="AG75" s="56">
        <v>620</v>
      </c>
      <c r="AH75" s="54">
        <v>52</v>
      </c>
      <c r="AI75" s="56">
        <v>0</v>
      </c>
      <c r="AJ75" s="56">
        <f t="shared" si="35"/>
        <v>0</v>
      </c>
      <c r="AK75" s="56">
        <v>0</v>
      </c>
      <c r="AL75" s="59"/>
      <c r="AM75" s="56">
        <v>0</v>
      </c>
      <c r="AN75" s="56" t="e">
        <f t="shared" si="36"/>
        <v>#DIV/0!</v>
      </c>
      <c r="AO75" s="56">
        <v>0</v>
      </c>
      <c r="AP75" s="59"/>
      <c r="AQ75" s="56">
        <v>0</v>
      </c>
      <c r="AR75" s="56"/>
      <c r="AS75" s="56"/>
      <c r="AT75" s="56"/>
      <c r="AU75" s="56">
        <v>86093.8</v>
      </c>
      <c r="AV75" s="54">
        <v>14347.8</v>
      </c>
      <c r="AW75" s="56">
        <v>14347.8</v>
      </c>
      <c r="AX75" s="56"/>
      <c r="AY75" s="61"/>
      <c r="AZ75" s="56"/>
      <c r="BA75" s="56">
        <v>0</v>
      </c>
      <c r="BB75" s="56"/>
      <c r="BC75" s="56"/>
      <c r="BD75" s="56">
        <v>0</v>
      </c>
      <c r="BE75" s="56"/>
      <c r="BF75" s="56"/>
      <c r="BG75" s="35">
        <f t="shared" si="37"/>
        <v>960</v>
      </c>
      <c r="BH75" s="35">
        <f t="shared" si="37"/>
        <v>80</v>
      </c>
      <c r="BI75" s="35">
        <f t="shared" si="37"/>
        <v>25</v>
      </c>
      <c r="BJ75" s="42">
        <f t="shared" si="38"/>
        <v>31.25</v>
      </c>
      <c r="BK75" s="56">
        <v>960</v>
      </c>
      <c r="BL75" s="54">
        <v>80</v>
      </c>
      <c r="BM75" s="56">
        <v>25</v>
      </c>
      <c r="BN75" s="56"/>
      <c r="BO75" s="59"/>
      <c r="BP75" s="56">
        <v>0</v>
      </c>
      <c r="BQ75" s="56"/>
      <c r="BR75" s="61"/>
      <c r="BS75" s="56"/>
      <c r="BT75" s="56"/>
      <c r="BU75" s="54"/>
      <c r="BV75" s="56">
        <v>0</v>
      </c>
      <c r="BW75" s="56"/>
      <c r="BX75" s="56"/>
      <c r="BY75" s="56"/>
      <c r="BZ75" s="56"/>
      <c r="CA75" s="59"/>
      <c r="CB75" s="56"/>
      <c r="CC75" s="56"/>
      <c r="CD75" s="54"/>
      <c r="CE75" s="56">
        <v>0</v>
      </c>
      <c r="CF75" s="56"/>
      <c r="CG75" s="56"/>
      <c r="CH75" s="56"/>
      <c r="CI75" s="54"/>
      <c r="CJ75" s="56">
        <v>0</v>
      </c>
      <c r="CK75" s="56"/>
      <c r="CL75" s="56"/>
      <c r="CM75" s="56">
        <v>0</v>
      </c>
      <c r="CN75" s="56"/>
      <c r="CO75" s="56"/>
      <c r="CP75" s="56">
        <v>0</v>
      </c>
      <c r="CQ75" s="56">
        <v>0</v>
      </c>
      <c r="CR75" s="56"/>
      <c r="CS75" s="56">
        <v>0</v>
      </c>
      <c r="CT75" s="56"/>
      <c r="CU75" s="56"/>
      <c r="CV75" s="56"/>
      <c r="CW75" s="56">
        <v>0</v>
      </c>
      <c r="CX75" s="59"/>
      <c r="CY75" s="56">
        <v>0</v>
      </c>
      <c r="CZ75" s="56"/>
      <c r="DA75" s="56"/>
      <c r="DB75" s="56">
        <v>0</v>
      </c>
      <c r="DC75" s="33">
        <f t="shared" si="39"/>
        <v>115838.8</v>
      </c>
      <c r="DD75" s="33">
        <f t="shared" si="39"/>
        <v>16969.8</v>
      </c>
      <c r="DE75" s="33">
        <f t="shared" si="40"/>
        <v>15164.103</v>
      </c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>
        <v>16500</v>
      </c>
      <c r="DV75" s="59">
        <v>4000</v>
      </c>
      <c r="DW75" s="56">
        <v>0</v>
      </c>
      <c r="DX75" s="56"/>
      <c r="DY75" s="56"/>
      <c r="DZ75" s="56"/>
      <c r="EA75" s="56">
        <v>0</v>
      </c>
      <c r="EB75" s="44">
        <f t="shared" si="24"/>
        <v>16500</v>
      </c>
      <c r="EC75" s="44">
        <f t="shared" si="24"/>
        <v>4000</v>
      </c>
      <c r="ED75" s="44">
        <f aca="true" t="shared" si="41" ref="ED75:ED106">DH75+DK75+DN75+DQ75+DT75+DW75+EA75+DZ75</f>
        <v>0</v>
      </c>
      <c r="EI75" s="45"/>
      <c r="EJ75" s="45"/>
      <c r="EL75" s="45"/>
    </row>
    <row r="76" spans="1:142" s="47" customFormat="1" ht="31.5" customHeight="1">
      <c r="A76" s="29">
        <v>67</v>
      </c>
      <c r="B76" s="30" t="s">
        <v>129</v>
      </c>
      <c r="C76" s="48">
        <v>0</v>
      </c>
      <c r="D76" s="32">
        <v>0</v>
      </c>
      <c r="E76" s="33">
        <f t="shared" si="25"/>
        <v>32709</v>
      </c>
      <c r="F76" s="33">
        <f t="shared" si="25"/>
        <v>4754.7</v>
      </c>
      <c r="G76" s="33">
        <f t="shared" si="25"/>
        <v>3864.589</v>
      </c>
      <c r="H76" s="33">
        <f t="shared" si="26"/>
        <v>81.27934464845312</v>
      </c>
      <c r="I76" s="49">
        <f t="shared" si="27"/>
        <v>-9069</v>
      </c>
      <c r="J76" s="49">
        <f t="shared" si="28"/>
        <v>3857.799</v>
      </c>
      <c r="K76" s="56">
        <v>23640</v>
      </c>
      <c r="L76" s="56">
        <v>7722.388</v>
      </c>
      <c r="M76" s="35">
        <f t="shared" si="29"/>
        <v>10655.2</v>
      </c>
      <c r="N76" s="35">
        <f t="shared" si="29"/>
        <v>1079.3</v>
      </c>
      <c r="O76" s="35">
        <f t="shared" si="29"/>
        <v>189.189</v>
      </c>
      <c r="P76" s="35">
        <f t="shared" si="30"/>
        <v>17.528861298990083</v>
      </c>
      <c r="Q76" s="51">
        <f t="shared" si="23"/>
        <v>2651.2</v>
      </c>
      <c r="R76" s="51">
        <f t="shared" si="23"/>
        <v>352</v>
      </c>
      <c r="S76" s="51">
        <f t="shared" si="23"/>
        <v>139.189</v>
      </c>
      <c r="T76" s="52">
        <f t="shared" si="31"/>
        <v>39.54232954545454</v>
      </c>
      <c r="U76" s="53">
        <v>10.7</v>
      </c>
      <c r="V76" s="54">
        <v>2</v>
      </c>
      <c r="W76" s="56">
        <v>0.189</v>
      </c>
      <c r="X76" s="56">
        <f t="shared" si="32"/>
        <v>9.45</v>
      </c>
      <c r="Y76" s="46">
        <v>7240</v>
      </c>
      <c r="Z76" s="54">
        <v>600</v>
      </c>
      <c r="AA76" s="56">
        <v>0</v>
      </c>
      <c r="AB76" s="56">
        <f t="shared" si="33"/>
        <v>0</v>
      </c>
      <c r="AC76" s="60">
        <v>2640.5</v>
      </c>
      <c r="AD76" s="54">
        <v>350</v>
      </c>
      <c r="AE76" s="56">
        <v>139</v>
      </c>
      <c r="AF76" s="56">
        <f t="shared" si="34"/>
        <v>39.714285714285715</v>
      </c>
      <c r="AG76" s="56">
        <v>75</v>
      </c>
      <c r="AH76" s="54">
        <v>12.5</v>
      </c>
      <c r="AI76" s="56">
        <v>0</v>
      </c>
      <c r="AJ76" s="56">
        <f t="shared" si="35"/>
        <v>0</v>
      </c>
      <c r="AK76" s="56">
        <v>0</v>
      </c>
      <c r="AL76" s="59"/>
      <c r="AM76" s="56">
        <v>0</v>
      </c>
      <c r="AN76" s="56" t="e">
        <f t="shared" si="36"/>
        <v>#DIV/0!</v>
      </c>
      <c r="AO76" s="56">
        <v>0</v>
      </c>
      <c r="AP76" s="59"/>
      <c r="AQ76" s="56">
        <v>0</v>
      </c>
      <c r="AR76" s="56"/>
      <c r="AS76" s="56"/>
      <c r="AT76" s="56"/>
      <c r="AU76" s="56">
        <v>22053.8</v>
      </c>
      <c r="AV76" s="54">
        <v>3675.4</v>
      </c>
      <c r="AW76" s="56">
        <v>3675.4</v>
      </c>
      <c r="AX76" s="56"/>
      <c r="AY76" s="61"/>
      <c r="AZ76" s="56"/>
      <c r="BA76" s="56">
        <v>0</v>
      </c>
      <c r="BB76" s="56"/>
      <c r="BC76" s="56"/>
      <c r="BD76" s="56">
        <v>0</v>
      </c>
      <c r="BE76" s="56"/>
      <c r="BF76" s="56"/>
      <c r="BG76" s="35">
        <f t="shared" si="37"/>
        <v>689</v>
      </c>
      <c r="BH76" s="35">
        <f t="shared" si="37"/>
        <v>114.8</v>
      </c>
      <c r="BI76" s="35">
        <f t="shared" si="37"/>
        <v>30</v>
      </c>
      <c r="BJ76" s="42">
        <f t="shared" si="38"/>
        <v>26.13240418118467</v>
      </c>
      <c r="BK76" s="56">
        <v>689</v>
      </c>
      <c r="BL76" s="54">
        <v>114.8</v>
      </c>
      <c r="BM76" s="56">
        <v>30</v>
      </c>
      <c r="BN76" s="56"/>
      <c r="BO76" s="59"/>
      <c r="BP76" s="56">
        <v>0</v>
      </c>
      <c r="BQ76" s="56"/>
      <c r="BR76" s="61"/>
      <c r="BS76" s="56"/>
      <c r="BT76" s="56"/>
      <c r="BU76" s="54"/>
      <c r="BV76" s="56">
        <v>0</v>
      </c>
      <c r="BW76" s="56"/>
      <c r="BX76" s="56"/>
      <c r="BY76" s="56"/>
      <c r="BZ76" s="56"/>
      <c r="CA76" s="59"/>
      <c r="CB76" s="56"/>
      <c r="CC76" s="56"/>
      <c r="CD76" s="54"/>
      <c r="CE76" s="56">
        <v>0</v>
      </c>
      <c r="CF76" s="56"/>
      <c r="CG76" s="56"/>
      <c r="CH76" s="56"/>
      <c r="CI76" s="54"/>
      <c r="CJ76" s="56">
        <v>20</v>
      </c>
      <c r="CK76" s="56"/>
      <c r="CL76" s="56"/>
      <c r="CM76" s="56">
        <v>0</v>
      </c>
      <c r="CN76" s="56"/>
      <c r="CO76" s="56"/>
      <c r="CP76" s="56">
        <v>0</v>
      </c>
      <c r="CQ76" s="56">
        <v>0</v>
      </c>
      <c r="CR76" s="56"/>
      <c r="CS76" s="56">
        <v>0</v>
      </c>
      <c r="CT76" s="56"/>
      <c r="CU76" s="56"/>
      <c r="CV76" s="56"/>
      <c r="CW76" s="56">
        <v>0</v>
      </c>
      <c r="CX76" s="59"/>
      <c r="CY76" s="56">
        <v>0</v>
      </c>
      <c r="CZ76" s="56"/>
      <c r="DA76" s="56"/>
      <c r="DB76" s="56">
        <v>0</v>
      </c>
      <c r="DC76" s="33">
        <f t="shared" si="39"/>
        <v>32709</v>
      </c>
      <c r="DD76" s="33">
        <f t="shared" si="39"/>
        <v>4754.7</v>
      </c>
      <c r="DE76" s="33">
        <f t="shared" si="40"/>
        <v>3864.589</v>
      </c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9"/>
      <c r="DW76" s="56">
        <v>0</v>
      </c>
      <c r="DX76" s="56"/>
      <c r="DY76" s="56"/>
      <c r="DZ76" s="56"/>
      <c r="EA76" s="56">
        <v>0</v>
      </c>
      <c r="EB76" s="44">
        <f t="shared" si="24"/>
        <v>0</v>
      </c>
      <c r="EC76" s="44">
        <f t="shared" si="24"/>
        <v>0</v>
      </c>
      <c r="ED76" s="44">
        <f t="shared" si="41"/>
        <v>0</v>
      </c>
      <c r="EI76" s="45"/>
      <c r="EJ76" s="45"/>
      <c r="EL76" s="45"/>
    </row>
    <row r="77" spans="1:142" s="47" customFormat="1" ht="23.25" customHeight="1">
      <c r="A77" s="29">
        <v>68</v>
      </c>
      <c r="B77" s="30" t="s">
        <v>130</v>
      </c>
      <c r="C77" s="48">
        <v>5950.9</v>
      </c>
      <c r="D77" s="32">
        <v>0</v>
      </c>
      <c r="E77" s="33">
        <f t="shared" si="25"/>
        <v>38883.4</v>
      </c>
      <c r="F77" s="33">
        <f t="shared" si="25"/>
        <v>4365.6</v>
      </c>
      <c r="G77" s="33">
        <f t="shared" si="25"/>
        <v>4966.766</v>
      </c>
      <c r="H77" s="33">
        <f t="shared" si="26"/>
        <v>113.77052409748944</v>
      </c>
      <c r="I77" s="49">
        <f t="shared" si="27"/>
        <v>-8797.400000000001</v>
      </c>
      <c r="J77" s="49">
        <f t="shared" si="28"/>
        <v>2466.4490000000005</v>
      </c>
      <c r="K77" s="56">
        <v>30086</v>
      </c>
      <c r="L77" s="56">
        <v>7433.215</v>
      </c>
      <c r="M77" s="35">
        <f t="shared" si="29"/>
        <v>15307</v>
      </c>
      <c r="N77" s="35">
        <f t="shared" si="29"/>
        <v>436</v>
      </c>
      <c r="O77" s="35">
        <f t="shared" si="29"/>
        <v>1037.166</v>
      </c>
      <c r="P77" s="35">
        <f t="shared" si="30"/>
        <v>237.8821100917431</v>
      </c>
      <c r="Q77" s="51">
        <f t="shared" si="23"/>
        <v>6314</v>
      </c>
      <c r="R77" s="51">
        <f t="shared" si="23"/>
        <v>300</v>
      </c>
      <c r="S77" s="51">
        <f t="shared" si="23"/>
        <v>838.643</v>
      </c>
      <c r="T77" s="52">
        <f t="shared" si="31"/>
        <v>279.54766666666666</v>
      </c>
      <c r="U77" s="53">
        <v>3820</v>
      </c>
      <c r="V77" s="54">
        <v>100</v>
      </c>
      <c r="W77" s="56">
        <v>601.043</v>
      </c>
      <c r="X77" s="56">
        <f t="shared" si="32"/>
        <v>601.043</v>
      </c>
      <c r="Y77" s="46">
        <v>8500</v>
      </c>
      <c r="Z77" s="54">
        <v>100</v>
      </c>
      <c r="AA77" s="56">
        <v>186.523</v>
      </c>
      <c r="AB77" s="56">
        <f t="shared" si="33"/>
        <v>186.523</v>
      </c>
      <c r="AC77" s="60">
        <v>2494</v>
      </c>
      <c r="AD77" s="54">
        <v>200</v>
      </c>
      <c r="AE77" s="56">
        <v>237.6</v>
      </c>
      <c r="AF77" s="56">
        <f t="shared" si="34"/>
        <v>118.8</v>
      </c>
      <c r="AG77" s="56">
        <v>248</v>
      </c>
      <c r="AH77" s="54">
        <v>20</v>
      </c>
      <c r="AI77" s="56">
        <v>0</v>
      </c>
      <c r="AJ77" s="56">
        <f t="shared" si="35"/>
        <v>0</v>
      </c>
      <c r="AK77" s="56">
        <v>0</v>
      </c>
      <c r="AL77" s="59"/>
      <c r="AM77" s="56">
        <v>0</v>
      </c>
      <c r="AN77" s="56" t="e">
        <f t="shared" si="36"/>
        <v>#DIV/0!</v>
      </c>
      <c r="AO77" s="56">
        <v>0</v>
      </c>
      <c r="AP77" s="59"/>
      <c r="AQ77" s="56">
        <v>0</v>
      </c>
      <c r="AR77" s="56"/>
      <c r="AS77" s="56"/>
      <c r="AT77" s="56"/>
      <c r="AU77" s="56">
        <v>23576.4</v>
      </c>
      <c r="AV77" s="54">
        <v>3929.6</v>
      </c>
      <c r="AW77" s="56">
        <v>3929.6</v>
      </c>
      <c r="AX77" s="56"/>
      <c r="AY77" s="61"/>
      <c r="AZ77" s="56"/>
      <c r="BA77" s="56">
        <v>0</v>
      </c>
      <c r="BB77" s="56"/>
      <c r="BC77" s="56"/>
      <c r="BD77" s="56">
        <v>0</v>
      </c>
      <c r="BE77" s="56"/>
      <c r="BF77" s="56"/>
      <c r="BG77" s="35">
        <f t="shared" si="37"/>
        <v>240</v>
      </c>
      <c r="BH77" s="35">
        <f t="shared" si="37"/>
        <v>15</v>
      </c>
      <c r="BI77" s="35">
        <f t="shared" si="37"/>
        <v>12</v>
      </c>
      <c r="BJ77" s="42">
        <f t="shared" si="38"/>
        <v>80</v>
      </c>
      <c r="BK77" s="56">
        <v>240</v>
      </c>
      <c r="BL77" s="54">
        <v>15</v>
      </c>
      <c r="BM77" s="56">
        <v>12</v>
      </c>
      <c r="BN77" s="56"/>
      <c r="BO77" s="59"/>
      <c r="BP77" s="56">
        <v>0</v>
      </c>
      <c r="BQ77" s="56"/>
      <c r="BR77" s="61"/>
      <c r="BS77" s="56"/>
      <c r="BT77" s="56"/>
      <c r="BU77" s="54"/>
      <c r="BV77" s="56">
        <v>0</v>
      </c>
      <c r="BW77" s="56"/>
      <c r="BX77" s="56"/>
      <c r="BY77" s="56"/>
      <c r="BZ77" s="56"/>
      <c r="CA77" s="59"/>
      <c r="CB77" s="56"/>
      <c r="CC77" s="56"/>
      <c r="CD77" s="54"/>
      <c r="CE77" s="56">
        <v>0</v>
      </c>
      <c r="CF77" s="56"/>
      <c r="CG77" s="56"/>
      <c r="CH77" s="56"/>
      <c r="CI77" s="54"/>
      <c r="CJ77" s="56">
        <v>0</v>
      </c>
      <c r="CK77" s="56"/>
      <c r="CL77" s="56"/>
      <c r="CM77" s="56">
        <v>0</v>
      </c>
      <c r="CN77" s="56"/>
      <c r="CO77" s="56"/>
      <c r="CP77" s="56">
        <v>0</v>
      </c>
      <c r="CQ77" s="56">
        <v>5</v>
      </c>
      <c r="CR77" s="56">
        <v>1</v>
      </c>
      <c r="CS77" s="56">
        <v>0</v>
      </c>
      <c r="CT77" s="56"/>
      <c r="CU77" s="56"/>
      <c r="CV77" s="56"/>
      <c r="CW77" s="56">
        <v>0</v>
      </c>
      <c r="CX77" s="59"/>
      <c r="CY77" s="56">
        <v>0</v>
      </c>
      <c r="CZ77" s="56"/>
      <c r="DA77" s="56"/>
      <c r="DB77" s="56">
        <v>0</v>
      </c>
      <c r="DC77" s="33">
        <f t="shared" si="39"/>
        <v>38883.4</v>
      </c>
      <c r="DD77" s="33">
        <f t="shared" si="39"/>
        <v>4365.6</v>
      </c>
      <c r="DE77" s="33">
        <f t="shared" si="40"/>
        <v>4966.766</v>
      </c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9"/>
      <c r="DW77" s="56">
        <v>0</v>
      </c>
      <c r="DX77" s="56"/>
      <c r="DY77" s="56"/>
      <c r="DZ77" s="56"/>
      <c r="EA77" s="56">
        <v>0</v>
      </c>
      <c r="EB77" s="44">
        <f t="shared" si="24"/>
        <v>0</v>
      </c>
      <c r="EC77" s="44">
        <f t="shared" si="24"/>
        <v>0</v>
      </c>
      <c r="ED77" s="44">
        <f t="shared" si="41"/>
        <v>0</v>
      </c>
      <c r="EI77" s="45"/>
      <c r="EJ77" s="45"/>
      <c r="EL77" s="45"/>
    </row>
    <row r="78" spans="1:142" s="47" customFormat="1" ht="23.25" customHeight="1">
      <c r="A78" s="29">
        <v>69</v>
      </c>
      <c r="B78" s="30" t="s">
        <v>131</v>
      </c>
      <c r="C78" s="48">
        <v>2101.7</v>
      </c>
      <c r="D78" s="32">
        <v>0</v>
      </c>
      <c r="E78" s="33">
        <f t="shared" si="25"/>
        <v>32000</v>
      </c>
      <c r="F78" s="33">
        <f t="shared" si="25"/>
        <v>5333</v>
      </c>
      <c r="G78" s="33">
        <f t="shared" si="25"/>
        <v>3606.0299999999997</v>
      </c>
      <c r="H78" s="33">
        <f t="shared" si="26"/>
        <v>67.61728858053628</v>
      </c>
      <c r="I78" s="49">
        <f t="shared" si="27"/>
        <v>-6752.4000000000015</v>
      </c>
      <c r="J78" s="49">
        <f t="shared" si="28"/>
        <v>2990.8380000000006</v>
      </c>
      <c r="K78" s="56">
        <v>25247.6</v>
      </c>
      <c r="L78" s="56">
        <v>6596.868</v>
      </c>
      <c r="M78" s="35">
        <f t="shared" si="29"/>
        <v>10675</v>
      </c>
      <c r="N78" s="35">
        <f t="shared" si="29"/>
        <v>1778.8</v>
      </c>
      <c r="O78" s="35">
        <f t="shared" si="29"/>
        <v>51.83</v>
      </c>
      <c r="P78" s="35">
        <f t="shared" si="30"/>
        <v>2.91376208680009</v>
      </c>
      <c r="Q78" s="51">
        <f t="shared" si="23"/>
        <v>2187</v>
      </c>
      <c r="R78" s="51">
        <f t="shared" si="23"/>
        <v>364.5</v>
      </c>
      <c r="S78" s="51">
        <f t="shared" si="23"/>
        <v>4.3154</v>
      </c>
      <c r="T78" s="52">
        <f t="shared" si="31"/>
        <v>1.183923182441701</v>
      </c>
      <c r="U78" s="53">
        <v>87</v>
      </c>
      <c r="V78" s="54">
        <v>14.5</v>
      </c>
      <c r="W78" s="56">
        <v>4.3154</v>
      </c>
      <c r="X78" s="56">
        <f t="shared" si="32"/>
        <v>29.76137931034483</v>
      </c>
      <c r="Y78" s="46">
        <v>5000</v>
      </c>
      <c r="Z78" s="54">
        <v>833.3</v>
      </c>
      <c r="AA78" s="56">
        <v>7.5146</v>
      </c>
      <c r="AB78" s="56">
        <f t="shared" si="33"/>
        <v>0.9017880715228609</v>
      </c>
      <c r="AC78" s="60">
        <v>2100</v>
      </c>
      <c r="AD78" s="54">
        <v>350</v>
      </c>
      <c r="AE78" s="56">
        <v>0</v>
      </c>
      <c r="AF78" s="56">
        <f t="shared" si="34"/>
        <v>0</v>
      </c>
      <c r="AG78" s="56">
        <v>96</v>
      </c>
      <c r="AH78" s="54">
        <v>16</v>
      </c>
      <c r="AI78" s="56">
        <v>0</v>
      </c>
      <c r="AJ78" s="56">
        <f t="shared" si="35"/>
        <v>0</v>
      </c>
      <c r="AK78" s="56">
        <v>0</v>
      </c>
      <c r="AL78" s="59"/>
      <c r="AM78" s="56">
        <v>0</v>
      </c>
      <c r="AN78" s="56" t="e">
        <f t="shared" si="36"/>
        <v>#DIV/0!</v>
      </c>
      <c r="AO78" s="56">
        <v>0</v>
      </c>
      <c r="AP78" s="59"/>
      <c r="AQ78" s="56">
        <v>0</v>
      </c>
      <c r="AR78" s="56"/>
      <c r="AS78" s="56"/>
      <c r="AT78" s="56"/>
      <c r="AU78" s="56">
        <v>21325</v>
      </c>
      <c r="AV78" s="54">
        <v>3554.2</v>
      </c>
      <c r="AW78" s="56">
        <v>3554.2</v>
      </c>
      <c r="AX78" s="56"/>
      <c r="AY78" s="61"/>
      <c r="AZ78" s="56"/>
      <c r="BA78" s="56">
        <v>0</v>
      </c>
      <c r="BB78" s="56"/>
      <c r="BC78" s="56"/>
      <c r="BD78" s="56">
        <v>0</v>
      </c>
      <c r="BE78" s="56"/>
      <c r="BF78" s="56"/>
      <c r="BG78" s="35">
        <f t="shared" si="37"/>
        <v>1500</v>
      </c>
      <c r="BH78" s="35">
        <f t="shared" si="37"/>
        <v>250</v>
      </c>
      <c r="BI78" s="35">
        <f t="shared" si="37"/>
        <v>0</v>
      </c>
      <c r="BJ78" s="42">
        <f t="shared" si="38"/>
        <v>0</v>
      </c>
      <c r="BK78" s="56">
        <v>1500</v>
      </c>
      <c r="BL78" s="54">
        <v>250</v>
      </c>
      <c r="BM78" s="56">
        <v>0</v>
      </c>
      <c r="BN78" s="56"/>
      <c r="BO78" s="59"/>
      <c r="BP78" s="56">
        <v>0</v>
      </c>
      <c r="BQ78" s="56"/>
      <c r="BR78" s="61"/>
      <c r="BS78" s="56"/>
      <c r="BT78" s="56"/>
      <c r="BU78" s="54"/>
      <c r="BV78" s="56">
        <v>0</v>
      </c>
      <c r="BW78" s="56"/>
      <c r="BX78" s="56"/>
      <c r="BY78" s="56"/>
      <c r="BZ78" s="56"/>
      <c r="CA78" s="59"/>
      <c r="CB78" s="56"/>
      <c r="CC78" s="56"/>
      <c r="CD78" s="54"/>
      <c r="CE78" s="56">
        <v>0</v>
      </c>
      <c r="CF78" s="56"/>
      <c r="CG78" s="56"/>
      <c r="CH78" s="56">
        <v>1500</v>
      </c>
      <c r="CI78" s="54">
        <v>250</v>
      </c>
      <c r="CJ78" s="56">
        <v>0</v>
      </c>
      <c r="CK78" s="56"/>
      <c r="CL78" s="56"/>
      <c r="CM78" s="56">
        <v>0</v>
      </c>
      <c r="CN78" s="56"/>
      <c r="CO78" s="56"/>
      <c r="CP78" s="56">
        <v>0</v>
      </c>
      <c r="CQ78" s="56">
        <v>0</v>
      </c>
      <c r="CR78" s="56"/>
      <c r="CS78" s="56">
        <v>0</v>
      </c>
      <c r="CT78" s="56"/>
      <c r="CU78" s="56"/>
      <c r="CV78" s="56"/>
      <c r="CW78" s="56">
        <v>392</v>
      </c>
      <c r="CX78" s="59">
        <v>65</v>
      </c>
      <c r="CY78" s="56">
        <v>40</v>
      </c>
      <c r="CZ78" s="56"/>
      <c r="DA78" s="56"/>
      <c r="DB78" s="56">
        <v>0</v>
      </c>
      <c r="DC78" s="33">
        <f t="shared" si="39"/>
        <v>32000</v>
      </c>
      <c r="DD78" s="33">
        <f t="shared" si="39"/>
        <v>5333</v>
      </c>
      <c r="DE78" s="33">
        <f t="shared" si="40"/>
        <v>3606.0299999999997</v>
      </c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9"/>
      <c r="DW78" s="56">
        <v>0</v>
      </c>
      <c r="DX78" s="56"/>
      <c r="DY78" s="56"/>
      <c r="DZ78" s="56"/>
      <c r="EA78" s="56">
        <v>0</v>
      </c>
      <c r="EB78" s="44">
        <f t="shared" si="24"/>
        <v>0</v>
      </c>
      <c r="EC78" s="44">
        <f t="shared" si="24"/>
        <v>0</v>
      </c>
      <c r="ED78" s="44">
        <f t="shared" si="41"/>
        <v>0</v>
      </c>
      <c r="EI78" s="45"/>
      <c r="EJ78" s="45"/>
      <c r="EL78" s="45"/>
    </row>
    <row r="79" spans="1:142" s="47" customFormat="1" ht="23.25" customHeight="1">
      <c r="A79" s="29">
        <v>70</v>
      </c>
      <c r="B79" s="30" t="s">
        <v>132</v>
      </c>
      <c r="C79" s="48">
        <v>16850.5</v>
      </c>
      <c r="D79" s="32">
        <v>0</v>
      </c>
      <c r="E79" s="33">
        <f aca="true" t="shared" si="42" ref="E79:G106">DC79+EB79-DU79</f>
        <v>128133.9</v>
      </c>
      <c r="F79" s="33">
        <f t="shared" si="42"/>
        <v>20998.699999999997</v>
      </c>
      <c r="G79" s="33">
        <f t="shared" si="42"/>
        <v>18272.514000000003</v>
      </c>
      <c r="H79" s="33">
        <f t="shared" si="26"/>
        <v>87.01735821741349</v>
      </c>
      <c r="I79" s="49">
        <f t="shared" si="27"/>
        <v>-33773.09999999999</v>
      </c>
      <c r="J79" s="49">
        <f t="shared" si="28"/>
        <v>11493.209999999995</v>
      </c>
      <c r="K79" s="56">
        <v>94360.8</v>
      </c>
      <c r="L79" s="56">
        <v>29765.724</v>
      </c>
      <c r="M79" s="35">
        <f t="shared" si="29"/>
        <v>34023.4</v>
      </c>
      <c r="N79" s="35">
        <f t="shared" si="29"/>
        <v>5669.300000000001</v>
      </c>
      <c r="O79" s="35">
        <f t="shared" si="29"/>
        <v>2943.114</v>
      </c>
      <c r="P79" s="35">
        <f t="shared" si="30"/>
        <v>51.91318152152822</v>
      </c>
      <c r="Q79" s="51">
        <f t="shared" si="23"/>
        <v>10775.1</v>
      </c>
      <c r="R79" s="51">
        <f t="shared" si="23"/>
        <v>1795.8000000000002</v>
      </c>
      <c r="S79" s="51">
        <f t="shared" si="23"/>
        <v>2307.644</v>
      </c>
      <c r="T79" s="52">
        <f t="shared" si="31"/>
        <v>128.5022831050228</v>
      </c>
      <c r="U79" s="53">
        <v>1367.7</v>
      </c>
      <c r="V79" s="54">
        <v>227.9</v>
      </c>
      <c r="W79" s="56">
        <v>50.944</v>
      </c>
      <c r="X79" s="56">
        <f t="shared" si="32"/>
        <v>22.35366388767003</v>
      </c>
      <c r="Y79" s="46">
        <v>21228.3</v>
      </c>
      <c r="Z79" s="54">
        <v>3536.9</v>
      </c>
      <c r="AA79" s="56">
        <v>460.57</v>
      </c>
      <c r="AB79" s="56">
        <f t="shared" si="33"/>
        <v>13.021855297011507</v>
      </c>
      <c r="AC79" s="60">
        <v>9407.4</v>
      </c>
      <c r="AD79" s="54">
        <v>1567.9</v>
      </c>
      <c r="AE79" s="56">
        <v>2256.7</v>
      </c>
      <c r="AF79" s="56">
        <f t="shared" si="34"/>
        <v>143.93137317430956</v>
      </c>
      <c r="AG79" s="56">
        <v>420</v>
      </c>
      <c r="AH79" s="54">
        <v>70</v>
      </c>
      <c r="AI79" s="56">
        <v>0</v>
      </c>
      <c r="AJ79" s="56">
        <f t="shared" si="35"/>
        <v>0</v>
      </c>
      <c r="AK79" s="56">
        <v>0</v>
      </c>
      <c r="AL79" s="59"/>
      <c r="AM79" s="56">
        <v>0</v>
      </c>
      <c r="AN79" s="56" t="e">
        <f t="shared" si="36"/>
        <v>#DIV/0!</v>
      </c>
      <c r="AO79" s="56">
        <v>0</v>
      </c>
      <c r="AP79" s="59"/>
      <c r="AQ79" s="56">
        <v>0</v>
      </c>
      <c r="AR79" s="56"/>
      <c r="AS79" s="56"/>
      <c r="AT79" s="56"/>
      <c r="AU79" s="56">
        <v>91976.6</v>
      </c>
      <c r="AV79" s="54">
        <v>15329.4</v>
      </c>
      <c r="AW79" s="56">
        <v>15329.4</v>
      </c>
      <c r="AX79" s="56">
        <v>2133.9</v>
      </c>
      <c r="AY79" s="61"/>
      <c r="AZ79" s="56"/>
      <c r="BA79" s="56">
        <v>0</v>
      </c>
      <c r="BB79" s="56"/>
      <c r="BC79" s="56"/>
      <c r="BD79" s="56">
        <v>0</v>
      </c>
      <c r="BE79" s="56"/>
      <c r="BF79" s="56"/>
      <c r="BG79" s="35">
        <f t="shared" si="37"/>
        <v>1550</v>
      </c>
      <c r="BH79" s="35">
        <f t="shared" si="37"/>
        <v>258.3</v>
      </c>
      <c r="BI79" s="35">
        <f t="shared" si="37"/>
        <v>174.9</v>
      </c>
      <c r="BJ79" s="42">
        <f t="shared" si="38"/>
        <v>67.71196283391404</v>
      </c>
      <c r="BK79" s="56">
        <v>1550</v>
      </c>
      <c r="BL79" s="54">
        <v>258.3</v>
      </c>
      <c r="BM79" s="56">
        <v>174.9</v>
      </c>
      <c r="BN79" s="56"/>
      <c r="BO79" s="59"/>
      <c r="BP79" s="56">
        <v>0</v>
      </c>
      <c r="BQ79" s="56"/>
      <c r="BR79" s="61"/>
      <c r="BS79" s="56"/>
      <c r="BT79" s="56"/>
      <c r="BU79" s="54"/>
      <c r="BV79" s="56">
        <v>0</v>
      </c>
      <c r="BW79" s="56"/>
      <c r="BX79" s="56"/>
      <c r="BY79" s="56"/>
      <c r="BZ79" s="56"/>
      <c r="CA79" s="59"/>
      <c r="CB79" s="56"/>
      <c r="CC79" s="56"/>
      <c r="CD79" s="54"/>
      <c r="CE79" s="56">
        <v>0</v>
      </c>
      <c r="CF79" s="56"/>
      <c r="CG79" s="56"/>
      <c r="CH79" s="56"/>
      <c r="CI79" s="54"/>
      <c r="CJ79" s="56">
        <v>0</v>
      </c>
      <c r="CK79" s="56"/>
      <c r="CL79" s="56"/>
      <c r="CM79" s="56">
        <v>0</v>
      </c>
      <c r="CN79" s="56"/>
      <c r="CO79" s="56"/>
      <c r="CP79" s="56">
        <v>0</v>
      </c>
      <c r="CQ79" s="56">
        <v>0</v>
      </c>
      <c r="CR79" s="56"/>
      <c r="CS79" s="56">
        <v>0</v>
      </c>
      <c r="CT79" s="56"/>
      <c r="CU79" s="56"/>
      <c r="CV79" s="56"/>
      <c r="CW79" s="56">
        <v>50</v>
      </c>
      <c r="CX79" s="59">
        <v>8.3</v>
      </c>
      <c r="CY79" s="56">
        <v>0</v>
      </c>
      <c r="CZ79" s="56"/>
      <c r="DA79" s="56"/>
      <c r="DB79" s="56">
        <v>0</v>
      </c>
      <c r="DC79" s="33">
        <f t="shared" si="39"/>
        <v>128133.9</v>
      </c>
      <c r="DD79" s="33">
        <f t="shared" si="39"/>
        <v>20998.699999999997</v>
      </c>
      <c r="DE79" s="33">
        <f t="shared" si="40"/>
        <v>18272.514000000003</v>
      </c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9"/>
      <c r="DW79" s="56">
        <v>0</v>
      </c>
      <c r="DX79" s="56"/>
      <c r="DY79" s="56"/>
      <c r="DZ79" s="56"/>
      <c r="EA79" s="56">
        <v>0</v>
      </c>
      <c r="EB79" s="44">
        <f t="shared" si="24"/>
        <v>0</v>
      </c>
      <c r="EC79" s="44">
        <f t="shared" si="24"/>
        <v>0</v>
      </c>
      <c r="ED79" s="44">
        <f t="shared" si="41"/>
        <v>0</v>
      </c>
      <c r="EI79" s="45"/>
      <c r="EJ79" s="45"/>
      <c r="EL79" s="45"/>
    </row>
    <row r="80" spans="1:142" s="47" customFormat="1" ht="23.25" customHeight="1">
      <c r="A80" s="29">
        <v>71</v>
      </c>
      <c r="B80" s="30" t="s">
        <v>133</v>
      </c>
      <c r="C80" s="48">
        <v>143.5</v>
      </c>
      <c r="D80" s="32">
        <v>20</v>
      </c>
      <c r="E80" s="33">
        <f t="shared" si="42"/>
        <v>78410</v>
      </c>
      <c r="F80" s="33">
        <f t="shared" si="42"/>
        <v>13067.599999999999</v>
      </c>
      <c r="G80" s="33">
        <f t="shared" si="42"/>
        <v>8023.085</v>
      </c>
      <c r="H80" s="33">
        <f t="shared" si="26"/>
        <v>61.396775230340694</v>
      </c>
      <c r="I80" s="49">
        <f t="shared" si="27"/>
        <v>5706.699999999997</v>
      </c>
      <c r="J80" s="49">
        <f t="shared" si="28"/>
        <v>17031.64</v>
      </c>
      <c r="K80" s="56">
        <v>84116.7</v>
      </c>
      <c r="L80" s="56">
        <v>25054.725</v>
      </c>
      <c r="M80" s="35">
        <f t="shared" si="29"/>
        <v>30914.1</v>
      </c>
      <c r="N80" s="35">
        <f t="shared" si="29"/>
        <v>5152.4</v>
      </c>
      <c r="O80" s="35">
        <f t="shared" si="29"/>
        <v>107.885</v>
      </c>
      <c r="P80" s="35">
        <f t="shared" si="30"/>
        <v>2.093878580855524</v>
      </c>
      <c r="Q80" s="51">
        <f t="shared" si="23"/>
        <v>4114.1</v>
      </c>
      <c r="R80" s="51">
        <f t="shared" si="23"/>
        <v>685.6999999999999</v>
      </c>
      <c r="S80" s="51">
        <f t="shared" si="23"/>
        <v>72.933</v>
      </c>
      <c r="T80" s="52">
        <f t="shared" si="31"/>
        <v>10.636284089251863</v>
      </c>
      <c r="U80" s="53">
        <v>50</v>
      </c>
      <c r="V80" s="54">
        <v>8.3</v>
      </c>
      <c r="W80" s="56">
        <v>6.033</v>
      </c>
      <c r="X80" s="56">
        <f t="shared" si="32"/>
        <v>72.6867469879518</v>
      </c>
      <c r="Y80" s="46">
        <v>24700</v>
      </c>
      <c r="Z80" s="54">
        <v>4116.7</v>
      </c>
      <c r="AA80" s="56">
        <v>1.952</v>
      </c>
      <c r="AB80" s="56">
        <f t="shared" si="33"/>
        <v>0.047416620108339205</v>
      </c>
      <c r="AC80" s="60">
        <v>4064.1</v>
      </c>
      <c r="AD80" s="54">
        <v>677.4</v>
      </c>
      <c r="AE80" s="56">
        <v>66.9</v>
      </c>
      <c r="AF80" s="56">
        <f t="shared" si="34"/>
        <v>9.875996457041632</v>
      </c>
      <c r="AG80" s="56">
        <v>300</v>
      </c>
      <c r="AH80" s="54">
        <v>50</v>
      </c>
      <c r="AI80" s="56">
        <v>0</v>
      </c>
      <c r="AJ80" s="56">
        <f t="shared" si="35"/>
        <v>0</v>
      </c>
      <c r="AK80" s="56">
        <v>0</v>
      </c>
      <c r="AL80" s="59"/>
      <c r="AM80" s="56">
        <v>0</v>
      </c>
      <c r="AN80" s="56" t="e">
        <f t="shared" si="36"/>
        <v>#DIV/0!</v>
      </c>
      <c r="AO80" s="56">
        <v>0</v>
      </c>
      <c r="AP80" s="59"/>
      <c r="AQ80" s="56">
        <v>0</v>
      </c>
      <c r="AR80" s="56"/>
      <c r="AS80" s="56"/>
      <c r="AT80" s="56"/>
      <c r="AU80" s="56">
        <v>47495.9</v>
      </c>
      <c r="AV80" s="54">
        <v>7915.2</v>
      </c>
      <c r="AW80" s="56">
        <v>7915.2</v>
      </c>
      <c r="AX80" s="56"/>
      <c r="AY80" s="61"/>
      <c r="AZ80" s="56"/>
      <c r="BA80" s="56">
        <v>0</v>
      </c>
      <c r="BB80" s="56"/>
      <c r="BC80" s="56"/>
      <c r="BD80" s="56">
        <v>0</v>
      </c>
      <c r="BE80" s="56"/>
      <c r="BF80" s="56"/>
      <c r="BG80" s="35">
        <f t="shared" si="37"/>
        <v>300</v>
      </c>
      <c r="BH80" s="35">
        <f t="shared" si="37"/>
        <v>50</v>
      </c>
      <c r="BI80" s="35">
        <f t="shared" si="37"/>
        <v>0</v>
      </c>
      <c r="BJ80" s="42">
        <f t="shared" si="38"/>
        <v>0</v>
      </c>
      <c r="BK80" s="56">
        <v>300</v>
      </c>
      <c r="BL80" s="54">
        <v>50</v>
      </c>
      <c r="BM80" s="56">
        <v>0</v>
      </c>
      <c r="BN80" s="56"/>
      <c r="BO80" s="59"/>
      <c r="BP80" s="56">
        <v>0</v>
      </c>
      <c r="BQ80" s="56"/>
      <c r="BR80" s="61"/>
      <c r="BS80" s="56"/>
      <c r="BT80" s="56"/>
      <c r="BU80" s="54"/>
      <c r="BV80" s="56">
        <v>0</v>
      </c>
      <c r="BW80" s="56"/>
      <c r="BX80" s="56"/>
      <c r="BY80" s="56"/>
      <c r="BZ80" s="56"/>
      <c r="CA80" s="59"/>
      <c r="CB80" s="56"/>
      <c r="CC80" s="56">
        <v>1500</v>
      </c>
      <c r="CD80" s="54">
        <v>250</v>
      </c>
      <c r="CE80" s="56">
        <v>33</v>
      </c>
      <c r="CF80" s="56"/>
      <c r="CG80" s="56"/>
      <c r="CH80" s="56"/>
      <c r="CI80" s="54"/>
      <c r="CJ80" s="56">
        <v>0</v>
      </c>
      <c r="CK80" s="56"/>
      <c r="CL80" s="56"/>
      <c r="CM80" s="56">
        <v>0</v>
      </c>
      <c r="CN80" s="56"/>
      <c r="CO80" s="56"/>
      <c r="CP80" s="56">
        <v>0</v>
      </c>
      <c r="CQ80" s="56">
        <v>0</v>
      </c>
      <c r="CR80" s="56"/>
      <c r="CS80" s="56">
        <v>0</v>
      </c>
      <c r="CT80" s="56"/>
      <c r="CU80" s="56"/>
      <c r="CV80" s="56"/>
      <c r="CW80" s="56">
        <v>0</v>
      </c>
      <c r="CX80" s="59"/>
      <c r="CY80" s="56">
        <v>0</v>
      </c>
      <c r="CZ80" s="56"/>
      <c r="DA80" s="56"/>
      <c r="DB80" s="56">
        <v>0</v>
      </c>
      <c r="DC80" s="33">
        <f t="shared" si="39"/>
        <v>78410</v>
      </c>
      <c r="DD80" s="33">
        <f t="shared" si="39"/>
        <v>13067.599999999999</v>
      </c>
      <c r="DE80" s="33">
        <f t="shared" si="40"/>
        <v>8023.085</v>
      </c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9"/>
      <c r="DW80" s="56">
        <v>0</v>
      </c>
      <c r="DX80" s="56"/>
      <c r="DY80" s="56"/>
      <c r="DZ80" s="56"/>
      <c r="EA80" s="56">
        <v>0</v>
      </c>
      <c r="EB80" s="44">
        <f t="shared" si="24"/>
        <v>0</v>
      </c>
      <c r="EC80" s="44">
        <f t="shared" si="24"/>
        <v>0</v>
      </c>
      <c r="ED80" s="44">
        <f t="shared" si="41"/>
        <v>0</v>
      </c>
      <c r="EI80" s="45"/>
      <c r="EJ80" s="45"/>
      <c r="EL80" s="45"/>
    </row>
    <row r="81" spans="1:142" s="47" customFormat="1" ht="23.25" customHeight="1">
      <c r="A81" s="29">
        <v>72</v>
      </c>
      <c r="B81" s="30" t="s">
        <v>134</v>
      </c>
      <c r="C81" s="48">
        <v>0</v>
      </c>
      <c r="D81" s="32">
        <v>0</v>
      </c>
      <c r="E81" s="33">
        <f t="shared" si="42"/>
        <v>38214.8</v>
      </c>
      <c r="F81" s="33">
        <f t="shared" si="42"/>
        <v>4883.8</v>
      </c>
      <c r="G81" s="33">
        <f t="shared" si="42"/>
        <v>5023.925</v>
      </c>
      <c r="H81" s="33">
        <f t="shared" si="26"/>
        <v>102.86917973708996</v>
      </c>
      <c r="I81" s="49">
        <f t="shared" si="27"/>
        <v>-8205.400000000001</v>
      </c>
      <c r="J81" s="49">
        <f t="shared" si="28"/>
        <v>3417.946999999999</v>
      </c>
      <c r="K81" s="56">
        <v>30009.4</v>
      </c>
      <c r="L81" s="56">
        <v>8441.872</v>
      </c>
      <c r="M81" s="35">
        <f t="shared" si="29"/>
        <v>12420</v>
      </c>
      <c r="N81" s="35">
        <f t="shared" si="29"/>
        <v>585</v>
      </c>
      <c r="O81" s="35">
        <f t="shared" si="29"/>
        <v>725.125</v>
      </c>
      <c r="P81" s="35">
        <f t="shared" si="30"/>
        <v>123.95299145299145</v>
      </c>
      <c r="Q81" s="51">
        <f t="shared" si="23"/>
        <v>2800</v>
      </c>
      <c r="R81" s="51">
        <f t="shared" si="23"/>
        <v>250</v>
      </c>
      <c r="S81" s="51">
        <f t="shared" si="23"/>
        <v>569.4250000000001</v>
      </c>
      <c r="T81" s="52">
        <f t="shared" si="31"/>
        <v>227.77000000000004</v>
      </c>
      <c r="U81" s="53">
        <v>700</v>
      </c>
      <c r="V81" s="54">
        <v>50</v>
      </c>
      <c r="W81" s="56">
        <v>30.325</v>
      </c>
      <c r="X81" s="56">
        <f t="shared" si="32"/>
        <v>60.65</v>
      </c>
      <c r="Y81" s="46">
        <v>8700</v>
      </c>
      <c r="Z81" s="54">
        <v>300</v>
      </c>
      <c r="AA81" s="56">
        <v>155.7</v>
      </c>
      <c r="AB81" s="56">
        <f t="shared" si="33"/>
        <v>51.89999999999999</v>
      </c>
      <c r="AC81" s="60">
        <v>2100</v>
      </c>
      <c r="AD81" s="54">
        <v>200</v>
      </c>
      <c r="AE81" s="56">
        <v>539.1</v>
      </c>
      <c r="AF81" s="56">
        <f t="shared" si="34"/>
        <v>269.55</v>
      </c>
      <c r="AG81" s="56">
        <v>100</v>
      </c>
      <c r="AH81" s="54">
        <v>5</v>
      </c>
      <c r="AI81" s="56">
        <v>0</v>
      </c>
      <c r="AJ81" s="56">
        <f t="shared" si="35"/>
        <v>0</v>
      </c>
      <c r="AK81" s="56">
        <v>0</v>
      </c>
      <c r="AL81" s="59"/>
      <c r="AM81" s="56">
        <v>0</v>
      </c>
      <c r="AN81" s="56" t="e">
        <f t="shared" si="36"/>
        <v>#DIV/0!</v>
      </c>
      <c r="AO81" s="56">
        <v>0</v>
      </c>
      <c r="AP81" s="59"/>
      <c r="AQ81" s="56">
        <v>0</v>
      </c>
      <c r="AR81" s="56"/>
      <c r="AS81" s="56"/>
      <c r="AT81" s="56"/>
      <c r="AU81" s="56">
        <v>25794.8</v>
      </c>
      <c r="AV81" s="54">
        <v>4298.8</v>
      </c>
      <c r="AW81" s="56">
        <v>4298.8</v>
      </c>
      <c r="AX81" s="56"/>
      <c r="AY81" s="61"/>
      <c r="AZ81" s="56"/>
      <c r="BA81" s="56">
        <v>0</v>
      </c>
      <c r="BB81" s="56"/>
      <c r="BC81" s="56"/>
      <c r="BD81" s="56">
        <v>0</v>
      </c>
      <c r="BE81" s="56"/>
      <c r="BF81" s="56"/>
      <c r="BG81" s="35">
        <f t="shared" si="37"/>
        <v>320</v>
      </c>
      <c r="BH81" s="35">
        <f t="shared" si="37"/>
        <v>20</v>
      </c>
      <c r="BI81" s="35">
        <f t="shared" si="37"/>
        <v>0</v>
      </c>
      <c r="BJ81" s="42">
        <f t="shared" si="38"/>
        <v>0</v>
      </c>
      <c r="BK81" s="56">
        <v>320</v>
      </c>
      <c r="BL81" s="54">
        <v>20</v>
      </c>
      <c r="BM81" s="56">
        <v>0</v>
      </c>
      <c r="BN81" s="56"/>
      <c r="BO81" s="59"/>
      <c r="BP81" s="56">
        <v>0</v>
      </c>
      <c r="BQ81" s="56"/>
      <c r="BR81" s="61"/>
      <c r="BS81" s="56"/>
      <c r="BT81" s="56"/>
      <c r="BU81" s="54"/>
      <c r="BV81" s="56">
        <v>0</v>
      </c>
      <c r="BW81" s="56"/>
      <c r="BX81" s="56"/>
      <c r="BY81" s="56"/>
      <c r="BZ81" s="56"/>
      <c r="CA81" s="59"/>
      <c r="CB81" s="56"/>
      <c r="CC81" s="56">
        <v>500</v>
      </c>
      <c r="CD81" s="54">
        <v>10</v>
      </c>
      <c r="CE81" s="56">
        <v>0</v>
      </c>
      <c r="CF81" s="56"/>
      <c r="CG81" s="56"/>
      <c r="CH81" s="56"/>
      <c r="CI81" s="54"/>
      <c r="CJ81" s="56">
        <v>0</v>
      </c>
      <c r="CK81" s="56"/>
      <c r="CL81" s="56"/>
      <c r="CM81" s="56">
        <v>0</v>
      </c>
      <c r="CN81" s="56"/>
      <c r="CO81" s="56"/>
      <c r="CP81" s="56">
        <v>0</v>
      </c>
      <c r="CQ81" s="56">
        <v>0</v>
      </c>
      <c r="CR81" s="56"/>
      <c r="CS81" s="56">
        <v>0</v>
      </c>
      <c r="CT81" s="56"/>
      <c r="CU81" s="56"/>
      <c r="CV81" s="56"/>
      <c r="CW81" s="56">
        <v>0</v>
      </c>
      <c r="CX81" s="59"/>
      <c r="CY81" s="56">
        <v>0</v>
      </c>
      <c r="CZ81" s="56"/>
      <c r="DA81" s="56"/>
      <c r="DB81" s="56">
        <v>0</v>
      </c>
      <c r="DC81" s="33">
        <f t="shared" si="39"/>
        <v>38214.8</v>
      </c>
      <c r="DD81" s="33">
        <f t="shared" si="39"/>
        <v>4883.8</v>
      </c>
      <c r="DE81" s="33">
        <f t="shared" si="40"/>
        <v>5023.925</v>
      </c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>
        <v>1200</v>
      </c>
      <c r="DV81" s="59"/>
      <c r="DW81" s="56">
        <v>0</v>
      </c>
      <c r="DX81" s="56"/>
      <c r="DY81" s="56"/>
      <c r="DZ81" s="56"/>
      <c r="EA81" s="56">
        <v>0</v>
      </c>
      <c r="EB81" s="44">
        <f t="shared" si="24"/>
        <v>1200</v>
      </c>
      <c r="EC81" s="44">
        <f t="shared" si="24"/>
        <v>0</v>
      </c>
      <c r="ED81" s="44">
        <f t="shared" si="41"/>
        <v>0</v>
      </c>
      <c r="EI81" s="45"/>
      <c r="EJ81" s="45"/>
      <c r="EL81" s="45"/>
    </row>
    <row r="82" spans="1:142" s="47" customFormat="1" ht="23.25" customHeight="1">
      <c r="A82" s="29">
        <v>73</v>
      </c>
      <c r="B82" s="30" t="s">
        <v>135</v>
      </c>
      <c r="C82" s="48">
        <v>2621.27</v>
      </c>
      <c r="D82" s="32">
        <v>0</v>
      </c>
      <c r="E82" s="33">
        <f t="shared" si="42"/>
        <v>38426.8</v>
      </c>
      <c r="F82" s="33">
        <f t="shared" si="42"/>
        <v>6403.9</v>
      </c>
      <c r="G82" s="33">
        <f t="shared" si="42"/>
        <v>4701.8949999999995</v>
      </c>
      <c r="H82" s="33">
        <f t="shared" si="26"/>
        <v>73.42236761973172</v>
      </c>
      <c r="I82" s="49">
        <f t="shared" si="27"/>
        <v>-8594.300000000003</v>
      </c>
      <c r="J82" s="49">
        <f t="shared" si="28"/>
        <v>3870.709</v>
      </c>
      <c r="K82" s="56">
        <v>29832.5</v>
      </c>
      <c r="L82" s="56">
        <v>8572.604</v>
      </c>
      <c r="M82" s="35">
        <f t="shared" si="29"/>
        <v>13930</v>
      </c>
      <c r="N82" s="35">
        <f t="shared" si="29"/>
        <v>2321.7</v>
      </c>
      <c r="O82" s="35">
        <f t="shared" si="29"/>
        <v>619.695</v>
      </c>
      <c r="P82" s="35">
        <f t="shared" si="30"/>
        <v>26.69143300167981</v>
      </c>
      <c r="Q82" s="51">
        <f t="shared" si="23"/>
        <v>2200</v>
      </c>
      <c r="R82" s="51">
        <f t="shared" si="23"/>
        <v>366.6</v>
      </c>
      <c r="S82" s="51">
        <f t="shared" si="23"/>
        <v>579.695</v>
      </c>
      <c r="T82" s="52">
        <f t="shared" si="31"/>
        <v>158.12738679759957</v>
      </c>
      <c r="U82" s="53">
        <v>200</v>
      </c>
      <c r="V82" s="54">
        <v>33.3</v>
      </c>
      <c r="W82" s="56">
        <v>29.825</v>
      </c>
      <c r="X82" s="56">
        <f t="shared" si="32"/>
        <v>89.56456456456458</v>
      </c>
      <c r="Y82" s="46">
        <v>8500</v>
      </c>
      <c r="Z82" s="54">
        <v>1416.7</v>
      </c>
      <c r="AA82" s="56">
        <v>0</v>
      </c>
      <c r="AB82" s="56">
        <f t="shared" si="33"/>
        <v>0</v>
      </c>
      <c r="AC82" s="60">
        <v>2000</v>
      </c>
      <c r="AD82" s="54">
        <v>333.3</v>
      </c>
      <c r="AE82" s="56">
        <v>549.87</v>
      </c>
      <c r="AF82" s="56">
        <f t="shared" si="34"/>
        <v>164.97749774977498</v>
      </c>
      <c r="AG82" s="56">
        <v>180</v>
      </c>
      <c r="AH82" s="54">
        <v>30</v>
      </c>
      <c r="AI82" s="56">
        <v>0</v>
      </c>
      <c r="AJ82" s="56">
        <f t="shared" si="35"/>
        <v>0</v>
      </c>
      <c r="AK82" s="56">
        <v>0</v>
      </c>
      <c r="AL82" s="59"/>
      <c r="AM82" s="56">
        <v>0</v>
      </c>
      <c r="AN82" s="56" t="e">
        <f t="shared" si="36"/>
        <v>#DIV/0!</v>
      </c>
      <c r="AO82" s="56">
        <v>0</v>
      </c>
      <c r="AP82" s="59"/>
      <c r="AQ82" s="56">
        <v>0</v>
      </c>
      <c r="AR82" s="56"/>
      <c r="AS82" s="56"/>
      <c r="AT82" s="56"/>
      <c r="AU82" s="56">
        <v>24496.8</v>
      </c>
      <c r="AV82" s="54">
        <v>4082.2</v>
      </c>
      <c r="AW82" s="56">
        <v>4082.2</v>
      </c>
      <c r="AX82" s="56"/>
      <c r="AY82" s="61"/>
      <c r="AZ82" s="56"/>
      <c r="BA82" s="56">
        <v>0</v>
      </c>
      <c r="BB82" s="56"/>
      <c r="BC82" s="56"/>
      <c r="BD82" s="56">
        <v>0</v>
      </c>
      <c r="BE82" s="56"/>
      <c r="BF82" s="56"/>
      <c r="BG82" s="35">
        <f t="shared" si="37"/>
        <v>1300</v>
      </c>
      <c r="BH82" s="35">
        <f t="shared" si="37"/>
        <v>216.7</v>
      </c>
      <c r="BI82" s="35">
        <f t="shared" si="37"/>
        <v>40</v>
      </c>
      <c r="BJ82" s="42">
        <f t="shared" si="38"/>
        <v>18.458698661744346</v>
      </c>
      <c r="BK82" s="56">
        <v>1300</v>
      </c>
      <c r="BL82" s="54">
        <v>216.7</v>
      </c>
      <c r="BM82" s="56">
        <v>40</v>
      </c>
      <c r="BN82" s="56"/>
      <c r="BO82" s="59"/>
      <c r="BP82" s="56">
        <v>0</v>
      </c>
      <c r="BQ82" s="56"/>
      <c r="BR82" s="61"/>
      <c r="BS82" s="56"/>
      <c r="BT82" s="56"/>
      <c r="BU82" s="54"/>
      <c r="BV82" s="56">
        <v>0</v>
      </c>
      <c r="BW82" s="56"/>
      <c r="BX82" s="56"/>
      <c r="BY82" s="56"/>
      <c r="BZ82" s="56"/>
      <c r="CA82" s="59"/>
      <c r="CB82" s="56"/>
      <c r="CC82" s="56">
        <v>1750</v>
      </c>
      <c r="CD82" s="54">
        <v>291.7</v>
      </c>
      <c r="CE82" s="56">
        <v>0</v>
      </c>
      <c r="CF82" s="56"/>
      <c r="CG82" s="56"/>
      <c r="CH82" s="56"/>
      <c r="CI82" s="54"/>
      <c r="CJ82" s="56">
        <v>0</v>
      </c>
      <c r="CK82" s="56"/>
      <c r="CL82" s="56"/>
      <c r="CM82" s="56">
        <v>0</v>
      </c>
      <c r="CN82" s="56"/>
      <c r="CO82" s="56"/>
      <c r="CP82" s="56">
        <v>0</v>
      </c>
      <c r="CQ82" s="56">
        <v>0</v>
      </c>
      <c r="CR82" s="56"/>
      <c r="CS82" s="56">
        <v>0</v>
      </c>
      <c r="CT82" s="56"/>
      <c r="CU82" s="56"/>
      <c r="CV82" s="56"/>
      <c r="CW82" s="56">
        <v>0</v>
      </c>
      <c r="CX82" s="59"/>
      <c r="CY82" s="56">
        <v>0</v>
      </c>
      <c r="CZ82" s="56"/>
      <c r="DA82" s="56"/>
      <c r="DB82" s="56">
        <v>0</v>
      </c>
      <c r="DC82" s="33">
        <f t="shared" si="39"/>
        <v>38426.8</v>
      </c>
      <c r="DD82" s="33">
        <f t="shared" si="39"/>
        <v>6403.9</v>
      </c>
      <c r="DE82" s="33">
        <f t="shared" si="40"/>
        <v>4701.8949999999995</v>
      </c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9"/>
      <c r="DW82" s="56">
        <v>0</v>
      </c>
      <c r="DX82" s="56"/>
      <c r="DY82" s="56"/>
      <c r="DZ82" s="56"/>
      <c r="EA82" s="56">
        <v>0</v>
      </c>
      <c r="EB82" s="44">
        <f t="shared" si="24"/>
        <v>0</v>
      </c>
      <c r="EC82" s="44">
        <f t="shared" si="24"/>
        <v>0</v>
      </c>
      <c r="ED82" s="44">
        <f t="shared" si="41"/>
        <v>0</v>
      </c>
      <c r="EI82" s="45"/>
      <c r="EJ82" s="45"/>
      <c r="EL82" s="45"/>
    </row>
    <row r="83" spans="1:142" s="47" customFormat="1" ht="23.25" customHeight="1">
      <c r="A83" s="29">
        <v>74</v>
      </c>
      <c r="B83" s="30" t="s">
        <v>136</v>
      </c>
      <c r="C83" s="48">
        <v>21520.7</v>
      </c>
      <c r="D83" s="32">
        <v>335.2</v>
      </c>
      <c r="E83" s="33">
        <f t="shared" si="42"/>
        <v>43834.600000000006</v>
      </c>
      <c r="F83" s="33">
        <f t="shared" si="42"/>
        <v>7068.2</v>
      </c>
      <c r="G83" s="33">
        <f t="shared" si="42"/>
        <v>4698.318</v>
      </c>
      <c r="H83" s="33">
        <f t="shared" si="26"/>
        <v>66.47120907727569</v>
      </c>
      <c r="I83" s="49">
        <f t="shared" si="27"/>
        <v>-8245.800000000003</v>
      </c>
      <c r="J83" s="49">
        <f t="shared" si="28"/>
        <v>5681.566</v>
      </c>
      <c r="K83" s="56">
        <v>35588.8</v>
      </c>
      <c r="L83" s="56">
        <v>10379.884</v>
      </c>
      <c r="M83" s="35">
        <f t="shared" si="29"/>
        <v>19183.2</v>
      </c>
      <c r="N83" s="35">
        <f t="shared" si="29"/>
        <v>2960</v>
      </c>
      <c r="O83" s="35">
        <f t="shared" si="29"/>
        <v>590.1179999999999</v>
      </c>
      <c r="P83" s="35">
        <f t="shared" si="30"/>
        <v>19.936418918918918</v>
      </c>
      <c r="Q83" s="51">
        <f t="shared" si="23"/>
        <v>1931.2</v>
      </c>
      <c r="R83" s="51">
        <f t="shared" si="23"/>
        <v>265</v>
      </c>
      <c r="S83" s="51">
        <f t="shared" si="23"/>
        <v>103.018</v>
      </c>
      <c r="T83" s="52">
        <f t="shared" si="31"/>
        <v>38.874716981132075</v>
      </c>
      <c r="U83" s="53">
        <v>93</v>
      </c>
      <c r="V83" s="54">
        <v>15</v>
      </c>
      <c r="W83" s="56">
        <v>0.168</v>
      </c>
      <c r="X83" s="56">
        <f t="shared" si="32"/>
        <v>1.12</v>
      </c>
      <c r="Y83" s="46">
        <v>4956</v>
      </c>
      <c r="Z83" s="54">
        <v>800</v>
      </c>
      <c r="AA83" s="56">
        <v>79.1</v>
      </c>
      <c r="AB83" s="56">
        <f t="shared" si="33"/>
        <v>9.8875</v>
      </c>
      <c r="AC83" s="60">
        <v>1838.2</v>
      </c>
      <c r="AD83" s="54">
        <v>250</v>
      </c>
      <c r="AE83" s="56">
        <v>102.85</v>
      </c>
      <c r="AF83" s="56">
        <f t="shared" si="34"/>
        <v>41.14</v>
      </c>
      <c r="AG83" s="56">
        <v>96</v>
      </c>
      <c r="AH83" s="54">
        <v>15</v>
      </c>
      <c r="AI83" s="56">
        <v>0</v>
      </c>
      <c r="AJ83" s="56">
        <f t="shared" si="35"/>
        <v>0</v>
      </c>
      <c r="AK83" s="56">
        <v>0</v>
      </c>
      <c r="AL83" s="59"/>
      <c r="AM83" s="56">
        <v>0</v>
      </c>
      <c r="AN83" s="56" t="e">
        <f t="shared" si="36"/>
        <v>#DIV/0!</v>
      </c>
      <c r="AO83" s="56">
        <v>0</v>
      </c>
      <c r="AP83" s="59"/>
      <c r="AQ83" s="56">
        <v>0</v>
      </c>
      <c r="AR83" s="56"/>
      <c r="AS83" s="56"/>
      <c r="AT83" s="56"/>
      <c r="AU83" s="56">
        <v>24651.4</v>
      </c>
      <c r="AV83" s="54">
        <v>4108.2</v>
      </c>
      <c r="AW83" s="56">
        <v>4108.2</v>
      </c>
      <c r="AX83" s="56"/>
      <c r="AY83" s="61"/>
      <c r="AZ83" s="56"/>
      <c r="BA83" s="56">
        <v>0</v>
      </c>
      <c r="BB83" s="56"/>
      <c r="BC83" s="56"/>
      <c r="BD83" s="56">
        <v>0</v>
      </c>
      <c r="BE83" s="56"/>
      <c r="BF83" s="56"/>
      <c r="BG83" s="35">
        <f t="shared" si="37"/>
        <v>10000</v>
      </c>
      <c r="BH83" s="35">
        <f t="shared" si="37"/>
        <v>1500</v>
      </c>
      <c r="BI83" s="35">
        <f t="shared" si="37"/>
        <v>327.5</v>
      </c>
      <c r="BJ83" s="42">
        <f t="shared" si="38"/>
        <v>21.833333333333332</v>
      </c>
      <c r="BK83" s="56">
        <v>10000</v>
      </c>
      <c r="BL83" s="54">
        <v>1500</v>
      </c>
      <c r="BM83" s="56">
        <v>327.5</v>
      </c>
      <c r="BN83" s="56"/>
      <c r="BO83" s="59"/>
      <c r="BP83" s="56">
        <v>0</v>
      </c>
      <c r="BQ83" s="56"/>
      <c r="BR83" s="61"/>
      <c r="BS83" s="56"/>
      <c r="BT83" s="56"/>
      <c r="BU83" s="54"/>
      <c r="BV83" s="56">
        <v>0</v>
      </c>
      <c r="BW83" s="56"/>
      <c r="BX83" s="56"/>
      <c r="BY83" s="56"/>
      <c r="BZ83" s="56"/>
      <c r="CA83" s="59"/>
      <c r="CB83" s="56"/>
      <c r="CC83" s="56">
        <v>2000</v>
      </c>
      <c r="CD83" s="54">
        <v>350</v>
      </c>
      <c r="CE83" s="56">
        <v>0</v>
      </c>
      <c r="CF83" s="56"/>
      <c r="CG83" s="56"/>
      <c r="CH83" s="56">
        <v>200</v>
      </c>
      <c r="CI83" s="54">
        <v>30</v>
      </c>
      <c r="CJ83" s="56">
        <v>0</v>
      </c>
      <c r="CK83" s="56"/>
      <c r="CL83" s="56"/>
      <c r="CM83" s="56">
        <v>0</v>
      </c>
      <c r="CN83" s="56"/>
      <c r="CO83" s="56"/>
      <c r="CP83" s="56">
        <v>0</v>
      </c>
      <c r="CQ83" s="56">
        <v>0</v>
      </c>
      <c r="CR83" s="56"/>
      <c r="CS83" s="56">
        <v>0</v>
      </c>
      <c r="CT83" s="56"/>
      <c r="CU83" s="56"/>
      <c r="CV83" s="56"/>
      <c r="CW83" s="56">
        <v>0</v>
      </c>
      <c r="CX83" s="59"/>
      <c r="CY83" s="56">
        <v>80.5</v>
      </c>
      <c r="CZ83" s="56"/>
      <c r="DA83" s="56"/>
      <c r="DB83" s="56">
        <v>0</v>
      </c>
      <c r="DC83" s="33">
        <f t="shared" si="39"/>
        <v>43834.600000000006</v>
      </c>
      <c r="DD83" s="33">
        <f t="shared" si="39"/>
        <v>7068.2</v>
      </c>
      <c r="DE83" s="33">
        <f t="shared" si="40"/>
        <v>4698.318</v>
      </c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9"/>
      <c r="DW83" s="56">
        <v>0</v>
      </c>
      <c r="DX83" s="56"/>
      <c r="DY83" s="56"/>
      <c r="DZ83" s="56"/>
      <c r="EA83" s="56">
        <v>0</v>
      </c>
      <c r="EB83" s="44">
        <f t="shared" si="24"/>
        <v>0</v>
      </c>
      <c r="EC83" s="44">
        <f t="shared" si="24"/>
        <v>0</v>
      </c>
      <c r="ED83" s="44">
        <f t="shared" si="41"/>
        <v>0</v>
      </c>
      <c r="EI83" s="45"/>
      <c r="EJ83" s="45"/>
      <c r="EL83" s="45"/>
    </row>
    <row r="84" spans="1:142" s="47" customFormat="1" ht="23.25" customHeight="1">
      <c r="A84" s="29">
        <v>75</v>
      </c>
      <c r="B84" s="30" t="s">
        <v>137</v>
      </c>
      <c r="C84" s="48">
        <v>9303.1</v>
      </c>
      <c r="D84" s="32">
        <v>777.6</v>
      </c>
      <c r="E84" s="33">
        <f t="shared" si="42"/>
        <v>45740</v>
      </c>
      <c r="F84" s="33">
        <f t="shared" si="42"/>
        <v>7619.2</v>
      </c>
      <c r="G84" s="33">
        <f t="shared" si="42"/>
        <v>6132.308</v>
      </c>
      <c r="H84" s="33">
        <f t="shared" si="26"/>
        <v>80.48493280134399</v>
      </c>
      <c r="I84" s="49">
        <f t="shared" si="27"/>
        <v>-7629.5</v>
      </c>
      <c r="J84" s="49">
        <f t="shared" si="28"/>
        <v>4287.179999999999</v>
      </c>
      <c r="K84" s="56">
        <v>38110.5</v>
      </c>
      <c r="L84" s="56">
        <v>10419.488</v>
      </c>
      <c r="M84" s="35">
        <f t="shared" si="29"/>
        <v>16858</v>
      </c>
      <c r="N84" s="35">
        <f t="shared" si="29"/>
        <v>2806</v>
      </c>
      <c r="O84" s="35">
        <f t="shared" si="29"/>
        <v>1319.108</v>
      </c>
      <c r="P84" s="35">
        <f t="shared" si="30"/>
        <v>47.010263720598715</v>
      </c>
      <c r="Q84" s="51">
        <f t="shared" si="23"/>
        <v>9143</v>
      </c>
      <c r="R84" s="51">
        <f t="shared" si="23"/>
        <v>1522</v>
      </c>
      <c r="S84" s="51">
        <f t="shared" si="23"/>
        <v>889.108</v>
      </c>
      <c r="T84" s="52">
        <f t="shared" si="31"/>
        <v>58.41708278580814</v>
      </c>
      <c r="U84" s="53">
        <v>2873</v>
      </c>
      <c r="V84" s="54">
        <v>478</v>
      </c>
      <c r="W84" s="56">
        <v>419.108</v>
      </c>
      <c r="X84" s="56">
        <f t="shared" si="32"/>
        <v>87.6794979079498</v>
      </c>
      <c r="Y84" s="46">
        <v>7215</v>
      </c>
      <c r="Z84" s="54">
        <v>1202</v>
      </c>
      <c r="AA84" s="56">
        <v>430</v>
      </c>
      <c r="AB84" s="56">
        <f t="shared" si="33"/>
        <v>35.77371048252912</v>
      </c>
      <c r="AC84" s="60">
        <v>6270</v>
      </c>
      <c r="AD84" s="54">
        <v>1044</v>
      </c>
      <c r="AE84" s="56">
        <v>470</v>
      </c>
      <c r="AF84" s="56">
        <f t="shared" si="34"/>
        <v>45.019157088122604</v>
      </c>
      <c r="AG84" s="56">
        <v>500</v>
      </c>
      <c r="AH84" s="54">
        <v>82</v>
      </c>
      <c r="AI84" s="56">
        <v>0</v>
      </c>
      <c r="AJ84" s="56">
        <f t="shared" si="35"/>
        <v>0</v>
      </c>
      <c r="AK84" s="56">
        <v>0</v>
      </c>
      <c r="AL84" s="59"/>
      <c r="AM84" s="56">
        <v>0</v>
      </c>
      <c r="AN84" s="56" t="e">
        <f t="shared" si="36"/>
        <v>#DIV/0!</v>
      </c>
      <c r="AO84" s="56">
        <v>0</v>
      </c>
      <c r="AP84" s="59"/>
      <c r="AQ84" s="56">
        <v>0</v>
      </c>
      <c r="AR84" s="56"/>
      <c r="AS84" s="56"/>
      <c r="AT84" s="56"/>
      <c r="AU84" s="56">
        <v>28882</v>
      </c>
      <c r="AV84" s="54">
        <v>4813.2</v>
      </c>
      <c r="AW84" s="56">
        <v>4813.2</v>
      </c>
      <c r="AX84" s="56"/>
      <c r="AY84" s="61"/>
      <c r="AZ84" s="56"/>
      <c r="BA84" s="56">
        <v>0</v>
      </c>
      <c r="BB84" s="56"/>
      <c r="BC84" s="56"/>
      <c r="BD84" s="56">
        <v>0</v>
      </c>
      <c r="BE84" s="56"/>
      <c r="BF84" s="56"/>
      <c r="BG84" s="35">
        <f t="shared" si="37"/>
        <v>0</v>
      </c>
      <c r="BH84" s="35">
        <f t="shared" si="37"/>
        <v>0</v>
      </c>
      <c r="BI84" s="35">
        <f t="shared" si="37"/>
        <v>0</v>
      </c>
      <c r="BJ84" s="42" t="e">
        <f t="shared" si="38"/>
        <v>#DIV/0!</v>
      </c>
      <c r="BK84" s="56"/>
      <c r="BL84" s="54"/>
      <c r="BM84" s="56">
        <v>0</v>
      </c>
      <c r="BN84" s="56"/>
      <c r="BO84" s="59"/>
      <c r="BP84" s="56">
        <v>0</v>
      </c>
      <c r="BQ84" s="56"/>
      <c r="BR84" s="61"/>
      <c r="BS84" s="56"/>
      <c r="BT84" s="56"/>
      <c r="BU84" s="54"/>
      <c r="BV84" s="56">
        <v>0</v>
      </c>
      <c r="BW84" s="56"/>
      <c r="BX84" s="56"/>
      <c r="BY84" s="56"/>
      <c r="BZ84" s="56"/>
      <c r="CA84" s="59"/>
      <c r="CB84" s="56"/>
      <c r="CC84" s="56"/>
      <c r="CD84" s="54"/>
      <c r="CE84" s="56">
        <v>0</v>
      </c>
      <c r="CF84" s="56"/>
      <c r="CG84" s="56"/>
      <c r="CH84" s="56"/>
      <c r="CI84" s="54"/>
      <c r="CJ84" s="56">
        <v>0</v>
      </c>
      <c r="CK84" s="56"/>
      <c r="CL84" s="56"/>
      <c r="CM84" s="56">
        <v>0</v>
      </c>
      <c r="CN84" s="56"/>
      <c r="CO84" s="56"/>
      <c r="CP84" s="56">
        <v>0</v>
      </c>
      <c r="CQ84" s="56">
        <v>0</v>
      </c>
      <c r="CR84" s="56"/>
      <c r="CS84" s="56">
        <v>0</v>
      </c>
      <c r="CT84" s="56"/>
      <c r="CU84" s="56"/>
      <c r="CV84" s="56"/>
      <c r="CW84" s="56">
        <v>0</v>
      </c>
      <c r="CX84" s="59"/>
      <c r="CY84" s="56">
        <v>0</v>
      </c>
      <c r="CZ84" s="56"/>
      <c r="DA84" s="56"/>
      <c r="DB84" s="56">
        <v>0</v>
      </c>
      <c r="DC84" s="33">
        <f t="shared" si="39"/>
        <v>45740</v>
      </c>
      <c r="DD84" s="33">
        <f t="shared" si="39"/>
        <v>7619.2</v>
      </c>
      <c r="DE84" s="33">
        <f t="shared" si="40"/>
        <v>6132.308</v>
      </c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9"/>
      <c r="DW84" s="56">
        <v>0</v>
      </c>
      <c r="DX84" s="56"/>
      <c r="DY84" s="56"/>
      <c r="DZ84" s="56"/>
      <c r="EA84" s="56">
        <v>0</v>
      </c>
      <c r="EB84" s="44">
        <f t="shared" si="24"/>
        <v>0</v>
      </c>
      <c r="EC84" s="44">
        <f t="shared" si="24"/>
        <v>0</v>
      </c>
      <c r="ED84" s="44">
        <f t="shared" si="41"/>
        <v>0</v>
      </c>
      <c r="EI84" s="45"/>
      <c r="EJ84" s="45"/>
      <c r="EL84" s="45"/>
    </row>
    <row r="85" spans="1:142" s="47" customFormat="1" ht="23.25" customHeight="1">
      <c r="A85" s="29">
        <v>76</v>
      </c>
      <c r="B85" s="30" t="s">
        <v>138</v>
      </c>
      <c r="C85" s="48">
        <v>4269.6</v>
      </c>
      <c r="D85" s="32">
        <v>0</v>
      </c>
      <c r="E85" s="33">
        <f t="shared" si="42"/>
        <v>24165.3</v>
      </c>
      <c r="F85" s="33">
        <f t="shared" si="42"/>
        <v>4027.6</v>
      </c>
      <c r="G85" s="33">
        <f t="shared" si="42"/>
        <v>3600.26</v>
      </c>
      <c r="H85" s="33">
        <f t="shared" si="26"/>
        <v>89.38971099414043</v>
      </c>
      <c r="I85" s="49">
        <f t="shared" si="27"/>
        <v>-4068.899999999998</v>
      </c>
      <c r="J85" s="49">
        <f t="shared" si="28"/>
        <v>3048.2</v>
      </c>
      <c r="K85" s="56">
        <v>20096.4</v>
      </c>
      <c r="L85" s="56">
        <v>6648.46</v>
      </c>
      <c r="M85" s="35">
        <f t="shared" si="29"/>
        <v>6686</v>
      </c>
      <c r="N85" s="35">
        <f t="shared" si="29"/>
        <v>1114.6</v>
      </c>
      <c r="O85" s="35">
        <f t="shared" si="29"/>
        <v>687.26</v>
      </c>
      <c r="P85" s="35">
        <f t="shared" si="30"/>
        <v>61.65978826484838</v>
      </c>
      <c r="Q85" s="51">
        <f aca="true" t="shared" si="43" ref="Q85:S106">U85+AC85</f>
        <v>1650</v>
      </c>
      <c r="R85" s="51">
        <f t="shared" si="43"/>
        <v>275</v>
      </c>
      <c r="S85" s="51">
        <f t="shared" si="43"/>
        <v>451.26</v>
      </c>
      <c r="T85" s="52">
        <f t="shared" si="31"/>
        <v>164.09454545454545</v>
      </c>
      <c r="U85" s="53">
        <v>450</v>
      </c>
      <c r="V85" s="54">
        <v>75</v>
      </c>
      <c r="W85" s="56">
        <v>1.36</v>
      </c>
      <c r="X85" s="56">
        <f t="shared" si="32"/>
        <v>1.8133333333333332</v>
      </c>
      <c r="Y85" s="46">
        <v>4500</v>
      </c>
      <c r="Z85" s="54">
        <v>750</v>
      </c>
      <c r="AA85" s="56">
        <v>200</v>
      </c>
      <c r="AB85" s="56">
        <f t="shared" si="33"/>
        <v>26.666666666666668</v>
      </c>
      <c r="AC85" s="60">
        <v>1200</v>
      </c>
      <c r="AD85" s="54">
        <v>200</v>
      </c>
      <c r="AE85" s="56">
        <v>449.9</v>
      </c>
      <c r="AF85" s="56">
        <f t="shared" si="34"/>
        <v>224.95</v>
      </c>
      <c r="AG85" s="56">
        <v>160</v>
      </c>
      <c r="AH85" s="54">
        <v>27</v>
      </c>
      <c r="AI85" s="56">
        <v>36</v>
      </c>
      <c r="AJ85" s="56">
        <f t="shared" si="35"/>
        <v>133.33333333333334</v>
      </c>
      <c r="AK85" s="56">
        <v>0</v>
      </c>
      <c r="AL85" s="59"/>
      <c r="AM85" s="56">
        <v>0</v>
      </c>
      <c r="AN85" s="56" t="e">
        <f t="shared" si="36"/>
        <v>#DIV/0!</v>
      </c>
      <c r="AO85" s="56">
        <v>0</v>
      </c>
      <c r="AP85" s="59"/>
      <c r="AQ85" s="56">
        <v>0</v>
      </c>
      <c r="AR85" s="56"/>
      <c r="AS85" s="56"/>
      <c r="AT85" s="56"/>
      <c r="AU85" s="56">
        <v>17479.3</v>
      </c>
      <c r="AV85" s="54">
        <v>2913</v>
      </c>
      <c r="AW85" s="56">
        <v>2913</v>
      </c>
      <c r="AX85" s="56"/>
      <c r="AY85" s="61"/>
      <c r="AZ85" s="56"/>
      <c r="BA85" s="56">
        <v>0</v>
      </c>
      <c r="BB85" s="56"/>
      <c r="BC85" s="56"/>
      <c r="BD85" s="56">
        <v>0</v>
      </c>
      <c r="BE85" s="56"/>
      <c r="BF85" s="56"/>
      <c r="BG85" s="35">
        <f t="shared" si="37"/>
        <v>376</v>
      </c>
      <c r="BH85" s="35">
        <f t="shared" si="37"/>
        <v>62.6</v>
      </c>
      <c r="BI85" s="35">
        <f t="shared" si="37"/>
        <v>0</v>
      </c>
      <c r="BJ85" s="42">
        <f t="shared" si="38"/>
        <v>0</v>
      </c>
      <c r="BK85" s="56">
        <v>376</v>
      </c>
      <c r="BL85" s="54">
        <v>62.6</v>
      </c>
      <c r="BM85" s="56">
        <v>0</v>
      </c>
      <c r="BN85" s="56"/>
      <c r="BO85" s="59"/>
      <c r="BP85" s="56">
        <v>0</v>
      </c>
      <c r="BQ85" s="56"/>
      <c r="BR85" s="61"/>
      <c r="BS85" s="56"/>
      <c r="BT85" s="56"/>
      <c r="BU85" s="54"/>
      <c r="BV85" s="56">
        <v>0</v>
      </c>
      <c r="BW85" s="56"/>
      <c r="BX85" s="56"/>
      <c r="BY85" s="56"/>
      <c r="BZ85" s="56"/>
      <c r="CA85" s="59"/>
      <c r="CB85" s="56"/>
      <c r="CC85" s="56"/>
      <c r="CD85" s="54"/>
      <c r="CE85" s="56">
        <v>0</v>
      </c>
      <c r="CF85" s="56"/>
      <c r="CG85" s="56"/>
      <c r="CH85" s="56"/>
      <c r="CI85" s="54"/>
      <c r="CJ85" s="56">
        <v>0</v>
      </c>
      <c r="CK85" s="56"/>
      <c r="CL85" s="56"/>
      <c r="CM85" s="56">
        <v>0</v>
      </c>
      <c r="CN85" s="56"/>
      <c r="CO85" s="56"/>
      <c r="CP85" s="56">
        <v>0</v>
      </c>
      <c r="CQ85" s="56">
        <v>0</v>
      </c>
      <c r="CR85" s="56"/>
      <c r="CS85" s="56">
        <v>0</v>
      </c>
      <c r="CT85" s="56"/>
      <c r="CU85" s="56"/>
      <c r="CV85" s="56"/>
      <c r="CW85" s="56">
        <v>0</v>
      </c>
      <c r="CX85" s="59"/>
      <c r="CY85" s="56">
        <v>0</v>
      </c>
      <c r="CZ85" s="56"/>
      <c r="DA85" s="56"/>
      <c r="DB85" s="56">
        <v>0</v>
      </c>
      <c r="DC85" s="33">
        <f t="shared" si="39"/>
        <v>24165.3</v>
      </c>
      <c r="DD85" s="33">
        <f t="shared" si="39"/>
        <v>4027.6</v>
      </c>
      <c r="DE85" s="33">
        <f t="shared" si="40"/>
        <v>3600.26</v>
      </c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9"/>
      <c r="DW85" s="56">
        <v>0</v>
      </c>
      <c r="DX85" s="56"/>
      <c r="DY85" s="56"/>
      <c r="DZ85" s="56"/>
      <c r="EA85" s="56">
        <v>0</v>
      </c>
      <c r="EB85" s="44">
        <f t="shared" si="24"/>
        <v>0</v>
      </c>
      <c r="EC85" s="44">
        <f t="shared" si="24"/>
        <v>0</v>
      </c>
      <c r="ED85" s="44">
        <f t="shared" si="41"/>
        <v>0</v>
      </c>
      <c r="EI85" s="45"/>
      <c r="EJ85" s="45"/>
      <c r="EL85" s="45"/>
    </row>
    <row r="86" spans="1:142" s="47" customFormat="1" ht="23.25" customHeight="1">
      <c r="A86" s="29">
        <v>77</v>
      </c>
      <c r="B86" s="30" t="s">
        <v>139</v>
      </c>
      <c r="C86" s="48">
        <v>0</v>
      </c>
      <c r="D86" s="32">
        <v>0</v>
      </c>
      <c r="E86" s="33">
        <f t="shared" si="42"/>
        <v>39375.8</v>
      </c>
      <c r="F86" s="33">
        <f t="shared" si="42"/>
        <v>3584.6</v>
      </c>
      <c r="G86" s="33">
        <f t="shared" si="42"/>
        <v>3461.6459999999997</v>
      </c>
      <c r="H86" s="33">
        <f t="shared" si="26"/>
        <v>96.56993806840373</v>
      </c>
      <c r="I86" s="49">
        <f t="shared" si="27"/>
        <v>-10262.800000000003</v>
      </c>
      <c r="J86" s="49">
        <f t="shared" si="28"/>
        <v>1636.1999999999998</v>
      </c>
      <c r="K86" s="56">
        <v>29113</v>
      </c>
      <c r="L86" s="56">
        <v>5097.846</v>
      </c>
      <c r="M86" s="35">
        <f t="shared" si="29"/>
        <v>21885.8</v>
      </c>
      <c r="N86" s="35">
        <f t="shared" si="29"/>
        <v>670</v>
      </c>
      <c r="O86" s="35">
        <f t="shared" si="29"/>
        <v>547.046</v>
      </c>
      <c r="P86" s="35">
        <f t="shared" si="30"/>
        <v>81.64865671641792</v>
      </c>
      <c r="Q86" s="51">
        <f t="shared" si="43"/>
        <v>3035.8</v>
      </c>
      <c r="R86" s="51">
        <f t="shared" si="43"/>
        <v>320</v>
      </c>
      <c r="S86" s="51">
        <f t="shared" si="43"/>
        <v>385.666</v>
      </c>
      <c r="T86" s="52">
        <f t="shared" si="31"/>
        <v>120.520625</v>
      </c>
      <c r="U86" s="53">
        <v>232</v>
      </c>
      <c r="V86" s="54">
        <v>20</v>
      </c>
      <c r="W86" s="56">
        <v>16.666</v>
      </c>
      <c r="X86" s="56">
        <f t="shared" si="32"/>
        <v>83.33000000000001</v>
      </c>
      <c r="Y86" s="46">
        <v>17040</v>
      </c>
      <c r="Z86" s="54">
        <v>200</v>
      </c>
      <c r="AA86" s="56">
        <v>46.38</v>
      </c>
      <c r="AB86" s="56">
        <f t="shared" si="33"/>
        <v>23.19</v>
      </c>
      <c r="AC86" s="60">
        <v>2803.8</v>
      </c>
      <c r="AD86" s="54">
        <v>300</v>
      </c>
      <c r="AE86" s="56">
        <v>369</v>
      </c>
      <c r="AF86" s="56">
        <f t="shared" si="34"/>
        <v>123</v>
      </c>
      <c r="AG86" s="56">
        <v>110</v>
      </c>
      <c r="AH86" s="54"/>
      <c r="AI86" s="56">
        <v>0</v>
      </c>
      <c r="AJ86" s="56" t="e">
        <f t="shared" si="35"/>
        <v>#DIV/0!</v>
      </c>
      <c r="AK86" s="56">
        <v>0</v>
      </c>
      <c r="AL86" s="59"/>
      <c r="AM86" s="56">
        <v>0</v>
      </c>
      <c r="AN86" s="56" t="e">
        <f t="shared" si="36"/>
        <v>#DIV/0!</v>
      </c>
      <c r="AO86" s="56">
        <v>0</v>
      </c>
      <c r="AP86" s="59"/>
      <c r="AQ86" s="56">
        <v>0</v>
      </c>
      <c r="AR86" s="56"/>
      <c r="AS86" s="56"/>
      <c r="AT86" s="56"/>
      <c r="AU86" s="56">
        <v>17490</v>
      </c>
      <c r="AV86" s="54">
        <v>2914.6</v>
      </c>
      <c r="AW86" s="56">
        <v>2914.6</v>
      </c>
      <c r="AX86" s="56"/>
      <c r="AY86" s="61"/>
      <c r="AZ86" s="56"/>
      <c r="BA86" s="56">
        <v>0</v>
      </c>
      <c r="BB86" s="56"/>
      <c r="BC86" s="56"/>
      <c r="BD86" s="56">
        <v>0</v>
      </c>
      <c r="BE86" s="56"/>
      <c r="BF86" s="56"/>
      <c r="BG86" s="35">
        <f t="shared" si="37"/>
        <v>1700</v>
      </c>
      <c r="BH86" s="35">
        <f t="shared" si="37"/>
        <v>150</v>
      </c>
      <c r="BI86" s="35">
        <f t="shared" si="37"/>
        <v>115</v>
      </c>
      <c r="BJ86" s="42">
        <f t="shared" si="38"/>
        <v>76.66666666666667</v>
      </c>
      <c r="BK86" s="56">
        <v>1700</v>
      </c>
      <c r="BL86" s="54">
        <v>150</v>
      </c>
      <c r="BM86" s="56">
        <v>115</v>
      </c>
      <c r="BN86" s="56"/>
      <c r="BO86" s="59"/>
      <c r="BP86" s="56">
        <v>0</v>
      </c>
      <c r="BQ86" s="56"/>
      <c r="BR86" s="61"/>
      <c r="BS86" s="56"/>
      <c r="BT86" s="56"/>
      <c r="BU86" s="54"/>
      <c r="BV86" s="56">
        <v>0</v>
      </c>
      <c r="BW86" s="56"/>
      <c r="BX86" s="56"/>
      <c r="BY86" s="56"/>
      <c r="BZ86" s="56"/>
      <c r="CA86" s="59"/>
      <c r="CB86" s="56"/>
      <c r="CC86" s="56"/>
      <c r="CD86" s="54"/>
      <c r="CE86" s="56">
        <v>0</v>
      </c>
      <c r="CF86" s="56"/>
      <c r="CG86" s="56"/>
      <c r="CH86" s="56"/>
      <c r="CI86" s="54"/>
      <c r="CJ86" s="56">
        <v>0</v>
      </c>
      <c r="CK86" s="56"/>
      <c r="CL86" s="56"/>
      <c r="CM86" s="56">
        <v>0</v>
      </c>
      <c r="CN86" s="56"/>
      <c r="CO86" s="56"/>
      <c r="CP86" s="56">
        <v>0</v>
      </c>
      <c r="CQ86" s="56">
        <v>0</v>
      </c>
      <c r="CR86" s="56"/>
      <c r="CS86" s="56">
        <v>0</v>
      </c>
      <c r="CT86" s="56"/>
      <c r="CU86" s="56"/>
      <c r="CV86" s="56"/>
      <c r="CW86" s="56">
        <v>0</v>
      </c>
      <c r="CX86" s="59"/>
      <c r="CY86" s="56">
        <v>0</v>
      </c>
      <c r="CZ86" s="56"/>
      <c r="DA86" s="56"/>
      <c r="DB86" s="56">
        <v>0</v>
      </c>
      <c r="DC86" s="33">
        <f t="shared" si="39"/>
        <v>39375.8</v>
      </c>
      <c r="DD86" s="33">
        <f t="shared" si="39"/>
        <v>3584.6</v>
      </c>
      <c r="DE86" s="33">
        <f t="shared" si="40"/>
        <v>3461.6459999999997</v>
      </c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>
        <v>5000</v>
      </c>
      <c r="DV86" s="59"/>
      <c r="DW86" s="56">
        <v>635</v>
      </c>
      <c r="DX86" s="56"/>
      <c r="DY86" s="56"/>
      <c r="DZ86" s="56"/>
      <c r="EA86" s="56">
        <v>0</v>
      </c>
      <c r="EB86" s="44">
        <f t="shared" si="24"/>
        <v>5000</v>
      </c>
      <c r="EC86" s="44">
        <f t="shared" si="24"/>
        <v>0</v>
      </c>
      <c r="ED86" s="44">
        <f t="shared" si="41"/>
        <v>635</v>
      </c>
      <c r="EI86" s="45"/>
      <c r="EJ86" s="45"/>
      <c r="EL86" s="45"/>
    </row>
    <row r="87" spans="1:142" s="47" customFormat="1" ht="23.25" customHeight="1">
      <c r="A87" s="29">
        <v>78</v>
      </c>
      <c r="B87" s="30" t="s">
        <v>140</v>
      </c>
      <c r="C87" s="48">
        <v>3179.3</v>
      </c>
      <c r="D87" s="32">
        <v>37.2</v>
      </c>
      <c r="E87" s="33">
        <f t="shared" si="42"/>
        <v>67065.8</v>
      </c>
      <c r="F87" s="33">
        <f t="shared" si="42"/>
        <v>9802</v>
      </c>
      <c r="G87" s="33">
        <f t="shared" si="42"/>
        <v>9967.5483</v>
      </c>
      <c r="H87" s="33">
        <f t="shared" si="26"/>
        <v>101.68892368904307</v>
      </c>
      <c r="I87" s="49">
        <f t="shared" si="27"/>
        <v>-15404.800000000003</v>
      </c>
      <c r="J87" s="49">
        <f t="shared" si="28"/>
        <v>3914.001699999999</v>
      </c>
      <c r="K87" s="56">
        <v>51661</v>
      </c>
      <c r="L87" s="56">
        <v>13881.55</v>
      </c>
      <c r="M87" s="35">
        <f t="shared" si="29"/>
        <v>19680.7</v>
      </c>
      <c r="N87" s="35">
        <f t="shared" si="29"/>
        <v>1905</v>
      </c>
      <c r="O87" s="35">
        <f t="shared" si="29"/>
        <v>2070.5483</v>
      </c>
      <c r="P87" s="35">
        <f t="shared" si="30"/>
        <v>108.69019947506561</v>
      </c>
      <c r="Q87" s="51">
        <f t="shared" si="43"/>
        <v>6850</v>
      </c>
      <c r="R87" s="51">
        <f t="shared" si="43"/>
        <v>1535</v>
      </c>
      <c r="S87" s="51">
        <f t="shared" si="43"/>
        <v>2050.351</v>
      </c>
      <c r="T87" s="52">
        <f t="shared" si="31"/>
        <v>133.57335504885995</v>
      </c>
      <c r="U87" s="53">
        <v>350</v>
      </c>
      <c r="V87" s="54">
        <v>35</v>
      </c>
      <c r="W87" s="56">
        <v>0.351</v>
      </c>
      <c r="X87" s="56">
        <f t="shared" si="32"/>
        <v>1.0028571428571427</v>
      </c>
      <c r="Y87" s="46">
        <v>11890.7</v>
      </c>
      <c r="Z87" s="54">
        <v>250</v>
      </c>
      <c r="AA87" s="56">
        <v>20.1973</v>
      </c>
      <c r="AB87" s="56">
        <f t="shared" si="33"/>
        <v>8.078919999999998</v>
      </c>
      <c r="AC87" s="60">
        <v>6500</v>
      </c>
      <c r="AD87" s="54">
        <v>1500</v>
      </c>
      <c r="AE87" s="56">
        <v>2050</v>
      </c>
      <c r="AF87" s="56">
        <f t="shared" si="34"/>
        <v>136.66666666666666</v>
      </c>
      <c r="AG87" s="56">
        <v>340</v>
      </c>
      <c r="AH87" s="54">
        <v>30</v>
      </c>
      <c r="AI87" s="56">
        <v>0</v>
      </c>
      <c r="AJ87" s="56">
        <f t="shared" si="35"/>
        <v>0</v>
      </c>
      <c r="AK87" s="56">
        <v>0</v>
      </c>
      <c r="AL87" s="59"/>
      <c r="AM87" s="56">
        <v>0</v>
      </c>
      <c r="AN87" s="56" t="e">
        <f t="shared" si="36"/>
        <v>#DIV/0!</v>
      </c>
      <c r="AO87" s="56">
        <v>0</v>
      </c>
      <c r="AP87" s="59"/>
      <c r="AQ87" s="56">
        <v>0</v>
      </c>
      <c r="AR87" s="56"/>
      <c r="AS87" s="56"/>
      <c r="AT87" s="56"/>
      <c r="AU87" s="56">
        <v>47385.1</v>
      </c>
      <c r="AV87" s="54">
        <v>7897</v>
      </c>
      <c r="AW87" s="56">
        <v>7897</v>
      </c>
      <c r="AX87" s="56"/>
      <c r="AY87" s="61"/>
      <c r="AZ87" s="56"/>
      <c r="BA87" s="56">
        <v>0</v>
      </c>
      <c r="BB87" s="56"/>
      <c r="BC87" s="56"/>
      <c r="BD87" s="56">
        <v>0</v>
      </c>
      <c r="BE87" s="56"/>
      <c r="BF87" s="56"/>
      <c r="BG87" s="35">
        <f t="shared" si="37"/>
        <v>350</v>
      </c>
      <c r="BH87" s="35">
        <f t="shared" si="37"/>
        <v>50</v>
      </c>
      <c r="BI87" s="35">
        <f t="shared" si="37"/>
        <v>0</v>
      </c>
      <c r="BJ87" s="42">
        <f t="shared" si="38"/>
        <v>0</v>
      </c>
      <c r="BK87" s="56">
        <v>350</v>
      </c>
      <c r="BL87" s="54">
        <v>50</v>
      </c>
      <c r="BM87" s="56">
        <v>0</v>
      </c>
      <c r="BN87" s="56"/>
      <c r="BO87" s="59"/>
      <c r="BP87" s="56">
        <v>0</v>
      </c>
      <c r="BQ87" s="56"/>
      <c r="BR87" s="61"/>
      <c r="BS87" s="56"/>
      <c r="BT87" s="56"/>
      <c r="BU87" s="54"/>
      <c r="BV87" s="56">
        <v>0</v>
      </c>
      <c r="BW87" s="56"/>
      <c r="BX87" s="56"/>
      <c r="BY87" s="56"/>
      <c r="BZ87" s="56"/>
      <c r="CA87" s="59"/>
      <c r="CB87" s="56"/>
      <c r="CC87" s="56"/>
      <c r="CD87" s="54"/>
      <c r="CE87" s="56">
        <v>0</v>
      </c>
      <c r="CF87" s="56"/>
      <c r="CG87" s="56"/>
      <c r="CH87" s="56">
        <v>50</v>
      </c>
      <c r="CI87" s="54">
        <v>15</v>
      </c>
      <c r="CJ87" s="56">
        <v>0</v>
      </c>
      <c r="CK87" s="56"/>
      <c r="CL87" s="56"/>
      <c r="CM87" s="56">
        <v>0</v>
      </c>
      <c r="CN87" s="56">
        <v>200</v>
      </c>
      <c r="CO87" s="56">
        <v>25</v>
      </c>
      <c r="CP87" s="56">
        <v>0</v>
      </c>
      <c r="CQ87" s="56">
        <v>0</v>
      </c>
      <c r="CR87" s="56"/>
      <c r="CS87" s="56">
        <v>0</v>
      </c>
      <c r="CT87" s="56"/>
      <c r="CU87" s="56"/>
      <c r="CV87" s="56"/>
      <c r="CW87" s="56">
        <v>0</v>
      </c>
      <c r="CX87" s="59"/>
      <c r="CY87" s="56">
        <v>0</v>
      </c>
      <c r="CZ87" s="56"/>
      <c r="DA87" s="56"/>
      <c r="DB87" s="56">
        <v>0</v>
      </c>
      <c r="DC87" s="33">
        <f t="shared" si="39"/>
        <v>67065.8</v>
      </c>
      <c r="DD87" s="33">
        <f t="shared" si="39"/>
        <v>9802</v>
      </c>
      <c r="DE87" s="33">
        <f t="shared" si="40"/>
        <v>9967.5483</v>
      </c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9"/>
      <c r="DW87" s="56">
        <v>0</v>
      </c>
      <c r="DX87" s="56"/>
      <c r="DY87" s="56"/>
      <c r="DZ87" s="56"/>
      <c r="EA87" s="56">
        <v>0</v>
      </c>
      <c r="EB87" s="44">
        <f t="shared" si="24"/>
        <v>0</v>
      </c>
      <c r="EC87" s="44">
        <f t="shared" si="24"/>
        <v>0</v>
      </c>
      <c r="ED87" s="44">
        <f t="shared" si="41"/>
        <v>0</v>
      </c>
      <c r="EI87" s="45"/>
      <c r="EJ87" s="45"/>
      <c r="EL87" s="45"/>
    </row>
    <row r="88" spans="1:142" s="47" customFormat="1" ht="23.25" customHeight="1">
      <c r="A88" s="29">
        <v>79</v>
      </c>
      <c r="B88" s="30" t="s">
        <v>141</v>
      </c>
      <c r="C88" s="48">
        <v>0</v>
      </c>
      <c r="D88" s="32">
        <v>0</v>
      </c>
      <c r="E88" s="33">
        <f t="shared" si="42"/>
        <v>18788.800000000003</v>
      </c>
      <c r="F88" s="33">
        <f t="shared" si="42"/>
        <v>2311.2</v>
      </c>
      <c r="G88" s="33">
        <f t="shared" si="42"/>
        <v>784.9120000000003</v>
      </c>
      <c r="H88" s="33">
        <f t="shared" si="26"/>
        <v>33.96123226029769</v>
      </c>
      <c r="I88" s="49">
        <f t="shared" si="27"/>
        <v>-4325.000000000004</v>
      </c>
      <c r="J88" s="49">
        <f t="shared" si="28"/>
        <v>921.8151999999998</v>
      </c>
      <c r="K88" s="56">
        <v>14463.8</v>
      </c>
      <c r="L88" s="56">
        <v>1706.7272</v>
      </c>
      <c r="M88" s="35">
        <f t="shared" si="29"/>
        <v>8592.6</v>
      </c>
      <c r="N88" s="35">
        <f t="shared" si="29"/>
        <v>612</v>
      </c>
      <c r="O88" s="35">
        <f t="shared" si="29"/>
        <v>101.94500000000001</v>
      </c>
      <c r="P88" s="35">
        <f t="shared" si="30"/>
        <v>16.65767973856209</v>
      </c>
      <c r="Q88" s="51">
        <f t="shared" si="43"/>
        <v>997</v>
      </c>
      <c r="R88" s="51">
        <f t="shared" si="43"/>
        <v>252</v>
      </c>
      <c r="S88" s="51">
        <f t="shared" si="43"/>
        <v>76.345</v>
      </c>
      <c r="T88" s="52">
        <f t="shared" si="31"/>
        <v>30.29563492063492</v>
      </c>
      <c r="U88" s="53">
        <v>20</v>
      </c>
      <c r="V88" s="54">
        <v>2</v>
      </c>
      <c r="W88" s="56">
        <v>0.097</v>
      </c>
      <c r="X88" s="56">
        <f t="shared" si="32"/>
        <v>4.8500000000000005</v>
      </c>
      <c r="Y88" s="46">
        <v>7071.6</v>
      </c>
      <c r="Z88" s="54">
        <v>350</v>
      </c>
      <c r="AA88" s="56">
        <v>7.9</v>
      </c>
      <c r="AB88" s="56">
        <f t="shared" si="33"/>
        <v>2.257142857142857</v>
      </c>
      <c r="AC88" s="60">
        <v>977</v>
      </c>
      <c r="AD88" s="54">
        <v>250</v>
      </c>
      <c r="AE88" s="56">
        <v>76.248</v>
      </c>
      <c r="AF88" s="56">
        <f t="shared" si="34"/>
        <v>30.499200000000002</v>
      </c>
      <c r="AG88" s="56">
        <v>24</v>
      </c>
      <c r="AH88" s="54"/>
      <c r="AI88" s="56">
        <v>0</v>
      </c>
      <c r="AJ88" s="56" t="e">
        <f t="shared" si="35"/>
        <v>#DIV/0!</v>
      </c>
      <c r="AK88" s="56">
        <v>0</v>
      </c>
      <c r="AL88" s="59"/>
      <c r="AM88" s="56">
        <v>0</v>
      </c>
      <c r="AN88" s="56" t="e">
        <f t="shared" si="36"/>
        <v>#DIV/0!</v>
      </c>
      <c r="AO88" s="56">
        <v>0</v>
      </c>
      <c r="AP88" s="59"/>
      <c r="AQ88" s="56">
        <v>0</v>
      </c>
      <c r="AR88" s="56"/>
      <c r="AS88" s="56"/>
      <c r="AT88" s="56"/>
      <c r="AU88" s="56">
        <v>10196.2</v>
      </c>
      <c r="AV88" s="54">
        <v>1699.2</v>
      </c>
      <c r="AW88" s="56">
        <v>1699.2</v>
      </c>
      <c r="AX88" s="56"/>
      <c r="AY88" s="61"/>
      <c r="AZ88" s="56"/>
      <c r="BA88" s="56">
        <v>0</v>
      </c>
      <c r="BB88" s="56"/>
      <c r="BC88" s="56"/>
      <c r="BD88" s="56">
        <v>0</v>
      </c>
      <c r="BE88" s="56"/>
      <c r="BF88" s="56"/>
      <c r="BG88" s="35">
        <f t="shared" si="37"/>
        <v>500</v>
      </c>
      <c r="BH88" s="35">
        <f t="shared" si="37"/>
        <v>10</v>
      </c>
      <c r="BI88" s="35">
        <f t="shared" si="37"/>
        <v>17.7</v>
      </c>
      <c r="BJ88" s="42">
        <f t="shared" si="38"/>
        <v>177</v>
      </c>
      <c r="BK88" s="56">
        <v>500</v>
      </c>
      <c r="BL88" s="54">
        <v>10</v>
      </c>
      <c r="BM88" s="56">
        <v>17.7</v>
      </c>
      <c r="BN88" s="56"/>
      <c r="BO88" s="59"/>
      <c r="BP88" s="56">
        <v>0</v>
      </c>
      <c r="BQ88" s="56"/>
      <c r="BR88" s="61"/>
      <c r="BS88" s="56"/>
      <c r="BT88" s="56"/>
      <c r="BU88" s="54"/>
      <c r="BV88" s="56">
        <v>0</v>
      </c>
      <c r="BW88" s="56"/>
      <c r="BX88" s="56"/>
      <c r="BY88" s="56"/>
      <c r="BZ88" s="56"/>
      <c r="CA88" s="59"/>
      <c r="CB88" s="56"/>
      <c r="CC88" s="56"/>
      <c r="CD88" s="54"/>
      <c r="CE88" s="56">
        <v>0</v>
      </c>
      <c r="CF88" s="56"/>
      <c r="CG88" s="56"/>
      <c r="CH88" s="56"/>
      <c r="CI88" s="54"/>
      <c r="CJ88" s="56">
        <v>0</v>
      </c>
      <c r="CK88" s="56"/>
      <c r="CL88" s="56"/>
      <c r="CM88" s="56">
        <v>0</v>
      </c>
      <c r="CN88" s="56"/>
      <c r="CO88" s="56"/>
      <c r="CP88" s="56">
        <v>0</v>
      </c>
      <c r="CQ88" s="56">
        <v>0</v>
      </c>
      <c r="CR88" s="56"/>
      <c r="CS88" s="56">
        <v>0</v>
      </c>
      <c r="CT88" s="56"/>
      <c r="CU88" s="56"/>
      <c r="CV88" s="56"/>
      <c r="CW88" s="56">
        <v>0</v>
      </c>
      <c r="CX88" s="59"/>
      <c r="CY88" s="56">
        <v>0</v>
      </c>
      <c r="CZ88" s="56"/>
      <c r="DA88" s="56"/>
      <c r="DB88" s="56">
        <v>-1016.233</v>
      </c>
      <c r="DC88" s="33">
        <f t="shared" si="39"/>
        <v>18788.800000000003</v>
      </c>
      <c r="DD88" s="33">
        <f t="shared" si="39"/>
        <v>2311.2</v>
      </c>
      <c r="DE88" s="33">
        <f t="shared" si="40"/>
        <v>784.9120000000003</v>
      </c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9"/>
      <c r="DW88" s="56">
        <v>0</v>
      </c>
      <c r="DX88" s="56"/>
      <c r="DY88" s="56"/>
      <c r="DZ88" s="56"/>
      <c r="EA88" s="56">
        <v>0</v>
      </c>
      <c r="EB88" s="44">
        <f t="shared" si="24"/>
        <v>0</v>
      </c>
      <c r="EC88" s="44">
        <f t="shared" si="24"/>
        <v>0</v>
      </c>
      <c r="ED88" s="44">
        <f t="shared" si="41"/>
        <v>0</v>
      </c>
      <c r="EI88" s="45"/>
      <c r="EJ88" s="45"/>
      <c r="EL88" s="45"/>
    </row>
    <row r="89" spans="1:142" s="47" customFormat="1" ht="29.25" customHeight="1">
      <c r="A89" s="29">
        <v>80</v>
      </c>
      <c r="B89" s="30" t="s">
        <v>142</v>
      </c>
      <c r="C89" s="48">
        <v>654.4</v>
      </c>
      <c r="D89" s="32">
        <v>0</v>
      </c>
      <c r="E89" s="33">
        <f t="shared" si="42"/>
        <v>41953.600000000006</v>
      </c>
      <c r="F89" s="33">
        <f t="shared" si="42"/>
        <v>6991.7</v>
      </c>
      <c r="G89" s="33">
        <f t="shared" si="42"/>
        <v>9325.494999999999</v>
      </c>
      <c r="H89" s="33">
        <f t="shared" si="26"/>
        <v>133.37950712988257</v>
      </c>
      <c r="I89" s="49">
        <f t="shared" si="27"/>
        <v>-11577.600000000006</v>
      </c>
      <c r="J89" s="49">
        <f t="shared" si="28"/>
        <v>-163.85099999999875</v>
      </c>
      <c r="K89" s="56">
        <v>30376</v>
      </c>
      <c r="L89" s="56">
        <v>9161.644</v>
      </c>
      <c r="M89" s="35">
        <f t="shared" si="29"/>
        <v>12635.2</v>
      </c>
      <c r="N89" s="35">
        <f t="shared" si="29"/>
        <v>2105.7</v>
      </c>
      <c r="O89" s="35">
        <f t="shared" si="29"/>
        <v>4439.495</v>
      </c>
      <c r="P89" s="35">
        <f t="shared" si="30"/>
        <v>210.83226480505297</v>
      </c>
      <c r="Q89" s="51">
        <f t="shared" si="43"/>
        <v>4940</v>
      </c>
      <c r="R89" s="51">
        <f t="shared" si="43"/>
        <v>823.3</v>
      </c>
      <c r="S89" s="51">
        <f t="shared" si="43"/>
        <v>2145.645</v>
      </c>
      <c r="T89" s="52">
        <f t="shared" si="31"/>
        <v>260.6152070934046</v>
      </c>
      <c r="U89" s="53">
        <v>248.3</v>
      </c>
      <c r="V89" s="54">
        <v>41.4</v>
      </c>
      <c r="W89" s="56">
        <v>94.445</v>
      </c>
      <c r="X89" s="56">
        <f t="shared" si="32"/>
        <v>228.1280193236715</v>
      </c>
      <c r="Y89" s="46">
        <v>7035.2</v>
      </c>
      <c r="Z89" s="54">
        <v>1172.5</v>
      </c>
      <c r="AA89" s="56">
        <v>2213.85</v>
      </c>
      <c r="AB89" s="56">
        <f t="shared" si="33"/>
        <v>188.81449893390192</v>
      </c>
      <c r="AC89" s="60">
        <v>4691.7</v>
      </c>
      <c r="AD89" s="54">
        <v>781.9</v>
      </c>
      <c r="AE89" s="56">
        <v>2051.2</v>
      </c>
      <c r="AF89" s="56">
        <f t="shared" si="34"/>
        <v>262.3353369996163</v>
      </c>
      <c r="AG89" s="56">
        <v>100</v>
      </c>
      <c r="AH89" s="54">
        <v>16.6</v>
      </c>
      <c r="AI89" s="56">
        <v>40</v>
      </c>
      <c r="AJ89" s="56">
        <f t="shared" si="35"/>
        <v>240.96385542168673</v>
      </c>
      <c r="AK89" s="56">
        <v>0</v>
      </c>
      <c r="AL89" s="59"/>
      <c r="AM89" s="56">
        <v>0</v>
      </c>
      <c r="AN89" s="56" t="e">
        <f t="shared" si="36"/>
        <v>#DIV/0!</v>
      </c>
      <c r="AO89" s="56">
        <v>0</v>
      </c>
      <c r="AP89" s="59"/>
      <c r="AQ89" s="56">
        <v>0</v>
      </c>
      <c r="AR89" s="56"/>
      <c r="AS89" s="56"/>
      <c r="AT89" s="56"/>
      <c r="AU89" s="56">
        <v>29318.4</v>
      </c>
      <c r="AV89" s="54">
        <v>4886</v>
      </c>
      <c r="AW89" s="56">
        <v>4886</v>
      </c>
      <c r="AX89" s="56"/>
      <c r="AY89" s="61"/>
      <c r="AZ89" s="56"/>
      <c r="BA89" s="56">
        <v>0</v>
      </c>
      <c r="BB89" s="56"/>
      <c r="BC89" s="56"/>
      <c r="BD89" s="56">
        <v>0</v>
      </c>
      <c r="BE89" s="56"/>
      <c r="BF89" s="56"/>
      <c r="BG89" s="35">
        <f t="shared" si="37"/>
        <v>0</v>
      </c>
      <c r="BH89" s="35">
        <f t="shared" si="37"/>
        <v>0</v>
      </c>
      <c r="BI89" s="35">
        <f t="shared" si="37"/>
        <v>0</v>
      </c>
      <c r="BJ89" s="42" t="e">
        <f t="shared" si="38"/>
        <v>#DIV/0!</v>
      </c>
      <c r="BK89" s="56"/>
      <c r="BL89" s="54"/>
      <c r="BM89" s="56">
        <v>0</v>
      </c>
      <c r="BN89" s="56"/>
      <c r="BO89" s="59"/>
      <c r="BP89" s="56">
        <v>0</v>
      </c>
      <c r="BQ89" s="56"/>
      <c r="BR89" s="61"/>
      <c r="BS89" s="56"/>
      <c r="BT89" s="56"/>
      <c r="BU89" s="54"/>
      <c r="BV89" s="56">
        <v>0</v>
      </c>
      <c r="BW89" s="56"/>
      <c r="BX89" s="56"/>
      <c r="BY89" s="56"/>
      <c r="BZ89" s="56"/>
      <c r="CA89" s="59"/>
      <c r="CB89" s="56"/>
      <c r="CC89" s="56">
        <v>80</v>
      </c>
      <c r="CD89" s="54">
        <v>13.3</v>
      </c>
      <c r="CE89" s="56">
        <v>0</v>
      </c>
      <c r="CF89" s="56"/>
      <c r="CG89" s="56"/>
      <c r="CH89" s="56"/>
      <c r="CI89" s="54"/>
      <c r="CJ89" s="56">
        <v>0</v>
      </c>
      <c r="CK89" s="56"/>
      <c r="CL89" s="56"/>
      <c r="CM89" s="56">
        <v>0</v>
      </c>
      <c r="CN89" s="56"/>
      <c r="CO89" s="56"/>
      <c r="CP89" s="56">
        <v>0</v>
      </c>
      <c r="CQ89" s="56">
        <v>0</v>
      </c>
      <c r="CR89" s="56"/>
      <c r="CS89" s="56">
        <v>0</v>
      </c>
      <c r="CT89" s="56"/>
      <c r="CU89" s="56"/>
      <c r="CV89" s="56"/>
      <c r="CW89" s="56">
        <v>480</v>
      </c>
      <c r="CX89" s="59">
        <v>80</v>
      </c>
      <c r="CY89" s="56">
        <v>40</v>
      </c>
      <c r="CZ89" s="56"/>
      <c r="DA89" s="56"/>
      <c r="DB89" s="56">
        <v>0</v>
      </c>
      <c r="DC89" s="33">
        <f t="shared" si="39"/>
        <v>41953.600000000006</v>
      </c>
      <c r="DD89" s="33">
        <f t="shared" si="39"/>
        <v>6991.7</v>
      </c>
      <c r="DE89" s="33">
        <f t="shared" si="40"/>
        <v>9325.494999999999</v>
      </c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9"/>
      <c r="DW89" s="56">
        <v>0</v>
      </c>
      <c r="DX89" s="56"/>
      <c r="DY89" s="56"/>
      <c r="DZ89" s="56"/>
      <c r="EA89" s="56">
        <v>0</v>
      </c>
      <c r="EB89" s="44">
        <f t="shared" si="24"/>
        <v>0</v>
      </c>
      <c r="EC89" s="44">
        <f t="shared" si="24"/>
        <v>0</v>
      </c>
      <c r="ED89" s="44">
        <f t="shared" si="41"/>
        <v>0</v>
      </c>
      <c r="EI89" s="45"/>
      <c r="EJ89" s="45"/>
      <c r="EL89" s="45"/>
    </row>
    <row r="90" spans="1:142" s="47" customFormat="1" ht="23.25" customHeight="1">
      <c r="A90" s="29">
        <v>81</v>
      </c>
      <c r="B90" s="30" t="s">
        <v>143</v>
      </c>
      <c r="C90" s="48">
        <v>1034.1</v>
      </c>
      <c r="D90" s="32">
        <v>0</v>
      </c>
      <c r="E90" s="33">
        <f t="shared" si="42"/>
        <v>44121.5</v>
      </c>
      <c r="F90" s="33">
        <f t="shared" si="42"/>
        <v>6160.4</v>
      </c>
      <c r="G90" s="33">
        <f t="shared" si="42"/>
        <v>5839.7</v>
      </c>
      <c r="H90" s="33">
        <f t="shared" si="26"/>
        <v>94.79416920979158</v>
      </c>
      <c r="I90" s="49">
        <f t="shared" si="27"/>
        <v>-9071.599999999999</v>
      </c>
      <c r="J90" s="49">
        <f t="shared" si="28"/>
        <v>4312.563000000001</v>
      </c>
      <c r="K90" s="56">
        <v>35049.9</v>
      </c>
      <c r="L90" s="56">
        <v>10152.263</v>
      </c>
      <c r="M90" s="35">
        <f t="shared" si="29"/>
        <v>14987</v>
      </c>
      <c r="N90" s="35">
        <f t="shared" si="29"/>
        <v>1305</v>
      </c>
      <c r="O90" s="35">
        <f t="shared" si="29"/>
        <v>1007.197</v>
      </c>
      <c r="P90" s="35">
        <f t="shared" si="30"/>
        <v>77.17984674329502</v>
      </c>
      <c r="Q90" s="51">
        <f t="shared" si="43"/>
        <v>3187</v>
      </c>
      <c r="R90" s="51">
        <f t="shared" si="43"/>
        <v>480</v>
      </c>
      <c r="S90" s="51">
        <f t="shared" si="43"/>
        <v>362.176</v>
      </c>
      <c r="T90" s="52">
        <f t="shared" si="31"/>
        <v>75.45333333333333</v>
      </c>
      <c r="U90" s="53">
        <v>287</v>
      </c>
      <c r="V90" s="54">
        <v>30</v>
      </c>
      <c r="W90" s="56">
        <v>16.776</v>
      </c>
      <c r="X90" s="56">
        <f t="shared" si="32"/>
        <v>55.919999999999995</v>
      </c>
      <c r="Y90" s="46">
        <v>8100</v>
      </c>
      <c r="Z90" s="54">
        <v>400</v>
      </c>
      <c r="AA90" s="56">
        <v>16.821</v>
      </c>
      <c r="AB90" s="56">
        <f t="shared" si="33"/>
        <v>4.20525</v>
      </c>
      <c r="AC90" s="60">
        <v>2900</v>
      </c>
      <c r="AD90" s="54">
        <v>450</v>
      </c>
      <c r="AE90" s="56">
        <v>345.4</v>
      </c>
      <c r="AF90" s="56">
        <f t="shared" si="34"/>
        <v>76.75555555555556</v>
      </c>
      <c r="AG90" s="56">
        <v>400</v>
      </c>
      <c r="AH90" s="54">
        <v>25</v>
      </c>
      <c r="AI90" s="56">
        <v>0</v>
      </c>
      <c r="AJ90" s="56">
        <f t="shared" si="35"/>
        <v>0</v>
      </c>
      <c r="AK90" s="56">
        <v>0</v>
      </c>
      <c r="AL90" s="59"/>
      <c r="AM90" s="56">
        <v>0</v>
      </c>
      <c r="AN90" s="56" t="e">
        <f t="shared" si="36"/>
        <v>#DIV/0!</v>
      </c>
      <c r="AO90" s="56">
        <v>0</v>
      </c>
      <c r="AP90" s="59"/>
      <c r="AQ90" s="56">
        <v>0</v>
      </c>
      <c r="AR90" s="56"/>
      <c r="AS90" s="56"/>
      <c r="AT90" s="56"/>
      <c r="AU90" s="56">
        <v>29134.5</v>
      </c>
      <c r="AV90" s="54">
        <v>4855.4</v>
      </c>
      <c r="AW90" s="56">
        <v>4855.4</v>
      </c>
      <c r="AX90" s="56"/>
      <c r="AY90" s="61"/>
      <c r="AZ90" s="56"/>
      <c r="BA90" s="56">
        <v>0</v>
      </c>
      <c r="BB90" s="56"/>
      <c r="BC90" s="56"/>
      <c r="BD90" s="56">
        <v>0</v>
      </c>
      <c r="BE90" s="56"/>
      <c r="BF90" s="56"/>
      <c r="BG90" s="35">
        <f t="shared" si="37"/>
        <v>1800</v>
      </c>
      <c r="BH90" s="35">
        <f t="shared" si="37"/>
        <v>200</v>
      </c>
      <c r="BI90" s="35">
        <f t="shared" si="37"/>
        <v>584</v>
      </c>
      <c r="BJ90" s="42">
        <f t="shared" si="38"/>
        <v>292</v>
      </c>
      <c r="BK90" s="56">
        <v>1800</v>
      </c>
      <c r="BL90" s="54">
        <v>200</v>
      </c>
      <c r="BM90" s="56">
        <v>584</v>
      </c>
      <c r="BN90" s="56"/>
      <c r="BO90" s="59"/>
      <c r="BP90" s="56">
        <v>0</v>
      </c>
      <c r="BQ90" s="56"/>
      <c r="BR90" s="61"/>
      <c r="BS90" s="56"/>
      <c r="BT90" s="56"/>
      <c r="BU90" s="54"/>
      <c r="BV90" s="56">
        <v>0</v>
      </c>
      <c r="BW90" s="56"/>
      <c r="BX90" s="56"/>
      <c r="BY90" s="56"/>
      <c r="BZ90" s="56"/>
      <c r="CA90" s="59"/>
      <c r="CB90" s="56"/>
      <c r="CC90" s="56">
        <v>1500</v>
      </c>
      <c r="CD90" s="54">
        <v>200</v>
      </c>
      <c r="CE90" s="56">
        <v>44.2</v>
      </c>
      <c r="CF90" s="56"/>
      <c r="CG90" s="56"/>
      <c r="CH90" s="56"/>
      <c r="CI90" s="54"/>
      <c r="CJ90" s="56">
        <v>0</v>
      </c>
      <c r="CK90" s="56"/>
      <c r="CL90" s="56"/>
      <c r="CM90" s="56">
        <v>0</v>
      </c>
      <c r="CN90" s="56"/>
      <c r="CO90" s="56"/>
      <c r="CP90" s="56">
        <v>0</v>
      </c>
      <c r="CQ90" s="56">
        <v>0</v>
      </c>
      <c r="CR90" s="56"/>
      <c r="CS90" s="56">
        <v>0</v>
      </c>
      <c r="CT90" s="56"/>
      <c r="CU90" s="56"/>
      <c r="CV90" s="56"/>
      <c r="CW90" s="56">
        <v>0</v>
      </c>
      <c r="CX90" s="59"/>
      <c r="CY90" s="56">
        <v>0</v>
      </c>
      <c r="CZ90" s="56"/>
      <c r="DA90" s="56"/>
      <c r="DB90" s="56">
        <v>-22.897</v>
      </c>
      <c r="DC90" s="33">
        <f t="shared" si="39"/>
        <v>44121.5</v>
      </c>
      <c r="DD90" s="33">
        <f t="shared" si="39"/>
        <v>6160.4</v>
      </c>
      <c r="DE90" s="33">
        <f t="shared" si="40"/>
        <v>5839.7</v>
      </c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9"/>
      <c r="DW90" s="56">
        <v>0</v>
      </c>
      <c r="DX90" s="56"/>
      <c r="DY90" s="56"/>
      <c r="DZ90" s="56"/>
      <c r="EA90" s="56">
        <v>0</v>
      </c>
      <c r="EB90" s="44">
        <f t="shared" si="24"/>
        <v>0</v>
      </c>
      <c r="EC90" s="44">
        <f t="shared" si="24"/>
        <v>0</v>
      </c>
      <c r="ED90" s="44">
        <f t="shared" si="41"/>
        <v>0</v>
      </c>
      <c r="EE90" s="62"/>
      <c r="EI90" s="45"/>
      <c r="EJ90" s="45"/>
      <c r="EL90" s="45"/>
    </row>
    <row r="91" spans="1:142" s="47" customFormat="1" ht="23.25" customHeight="1">
      <c r="A91" s="29">
        <v>82</v>
      </c>
      <c r="B91" s="30" t="s">
        <v>144</v>
      </c>
      <c r="C91" s="48">
        <v>3014</v>
      </c>
      <c r="D91" s="32">
        <v>0</v>
      </c>
      <c r="E91" s="33">
        <f t="shared" si="42"/>
        <v>49262.2</v>
      </c>
      <c r="F91" s="33">
        <f t="shared" si="42"/>
        <v>8209.699999999999</v>
      </c>
      <c r="G91" s="33">
        <f t="shared" si="42"/>
        <v>8934.6662</v>
      </c>
      <c r="H91" s="33">
        <f t="shared" si="26"/>
        <v>108.83060525963191</v>
      </c>
      <c r="I91" s="49">
        <f t="shared" si="27"/>
        <v>-9293.399999999994</v>
      </c>
      <c r="J91" s="49">
        <f t="shared" si="28"/>
        <v>4262.9948</v>
      </c>
      <c r="K91" s="56">
        <v>39968.8</v>
      </c>
      <c r="L91" s="56">
        <v>13197.661</v>
      </c>
      <c r="M91" s="35">
        <f t="shared" si="29"/>
        <v>8151</v>
      </c>
      <c r="N91" s="35">
        <f t="shared" si="29"/>
        <v>1358.3</v>
      </c>
      <c r="O91" s="35">
        <f t="shared" si="29"/>
        <v>2083.2662</v>
      </c>
      <c r="P91" s="35">
        <f t="shared" si="30"/>
        <v>153.37305455348599</v>
      </c>
      <c r="Q91" s="51">
        <f t="shared" si="43"/>
        <v>2010</v>
      </c>
      <c r="R91" s="51">
        <f t="shared" si="43"/>
        <v>334.90000000000003</v>
      </c>
      <c r="S91" s="51">
        <f t="shared" si="43"/>
        <v>825.902</v>
      </c>
      <c r="T91" s="52">
        <f t="shared" si="31"/>
        <v>246.61152582860555</v>
      </c>
      <c r="U91" s="53">
        <v>10</v>
      </c>
      <c r="V91" s="54">
        <v>1.6</v>
      </c>
      <c r="W91" s="56">
        <v>2.701</v>
      </c>
      <c r="X91" s="56">
        <f t="shared" si="32"/>
        <v>168.8125</v>
      </c>
      <c r="Y91" s="46">
        <v>5141</v>
      </c>
      <c r="Z91" s="54">
        <v>856.8</v>
      </c>
      <c r="AA91" s="56">
        <v>1207.3642</v>
      </c>
      <c r="AB91" s="56">
        <f t="shared" si="33"/>
        <v>140.915522875817</v>
      </c>
      <c r="AC91" s="60">
        <v>2000</v>
      </c>
      <c r="AD91" s="54">
        <v>333.3</v>
      </c>
      <c r="AE91" s="56">
        <v>823.201</v>
      </c>
      <c r="AF91" s="56">
        <f t="shared" si="34"/>
        <v>246.98499849985</v>
      </c>
      <c r="AG91" s="56">
        <v>50</v>
      </c>
      <c r="AH91" s="54">
        <v>8.3</v>
      </c>
      <c r="AI91" s="56">
        <v>0</v>
      </c>
      <c r="AJ91" s="56">
        <f t="shared" si="35"/>
        <v>0</v>
      </c>
      <c r="AK91" s="56">
        <v>0</v>
      </c>
      <c r="AL91" s="59"/>
      <c r="AM91" s="56">
        <v>0</v>
      </c>
      <c r="AN91" s="56" t="e">
        <f t="shared" si="36"/>
        <v>#DIV/0!</v>
      </c>
      <c r="AO91" s="56">
        <v>0</v>
      </c>
      <c r="AP91" s="59"/>
      <c r="AQ91" s="56">
        <v>0</v>
      </c>
      <c r="AR91" s="56"/>
      <c r="AS91" s="56"/>
      <c r="AT91" s="56"/>
      <c r="AU91" s="56">
        <v>41111.2</v>
      </c>
      <c r="AV91" s="54">
        <v>6851.4</v>
      </c>
      <c r="AW91" s="56">
        <v>6851.4</v>
      </c>
      <c r="AX91" s="56"/>
      <c r="AY91" s="61"/>
      <c r="AZ91" s="56"/>
      <c r="BA91" s="56">
        <v>0</v>
      </c>
      <c r="BB91" s="56"/>
      <c r="BC91" s="56"/>
      <c r="BD91" s="56">
        <v>0</v>
      </c>
      <c r="BE91" s="56"/>
      <c r="BF91" s="56"/>
      <c r="BG91" s="35">
        <f t="shared" si="37"/>
        <v>150</v>
      </c>
      <c r="BH91" s="35">
        <f t="shared" si="37"/>
        <v>25</v>
      </c>
      <c r="BI91" s="35">
        <f t="shared" si="37"/>
        <v>0</v>
      </c>
      <c r="BJ91" s="42">
        <f t="shared" si="38"/>
        <v>0</v>
      </c>
      <c r="BK91" s="56">
        <v>150</v>
      </c>
      <c r="BL91" s="54">
        <v>25</v>
      </c>
      <c r="BM91" s="56">
        <v>0</v>
      </c>
      <c r="BN91" s="56"/>
      <c r="BO91" s="59"/>
      <c r="BP91" s="56">
        <v>0</v>
      </c>
      <c r="BQ91" s="56"/>
      <c r="BR91" s="61"/>
      <c r="BS91" s="56"/>
      <c r="BT91" s="56"/>
      <c r="BU91" s="54"/>
      <c r="BV91" s="56">
        <v>0</v>
      </c>
      <c r="BW91" s="56"/>
      <c r="BX91" s="56"/>
      <c r="BY91" s="56"/>
      <c r="BZ91" s="56"/>
      <c r="CA91" s="59"/>
      <c r="CB91" s="56"/>
      <c r="CC91" s="56">
        <v>800</v>
      </c>
      <c r="CD91" s="54">
        <v>133.3</v>
      </c>
      <c r="CE91" s="56">
        <v>0</v>
      </c>
      <c r="CF91" s="56"/>
      <c r="CG91" s="56"/>
      <c r="CH91" s="56"/>
      <c r="CI91" s="54"/>
      <c r="CJ91" s="56">
        <v>0</v>
      </c>
      <c r="CK91" s="56"/>
      <c r="CL91" s="56"/>
      <c r="CM91" s="56">
        <v>0</v>
      </c>
      <c r="CN91" s="56"/>
      <c r="CO91" s="56"/>
      <c r="CP91" s="56">
        <v>0</v>
      </c>
      <c r="CQ91" s="56">
        <v>0</v>
      </c>
      <c r="CR91" s="56"/>
      <c r="CS91" s="56">
        <v>0</v>
      </c>
      <c r="CT91" s="56"/>
      <c r="CU91" s="56"/>
      <c r="CV91" s="56"/>
      <c r="CW91" s="56">
        <v>0</v>
      </c>
      <c r="CX91" s="59"/>
      <c r="CY91" s="56">
        <v>50</v>
      </c>
      <c r="CZ91" s="56"/>
      <c r="DA91" s="56"/>
      <c r="DB91" s="56">
        <v>0</v>
      </c>
      <c r="DC91" s="33">
        <f t="shared" si="39"/>
        <v>49262.2</v>
      </c>
      <c r="DD91" s="33">
        <f t="shared" si="39"/>
        <v>8209.699999999999</v>
      </c>
      <c r="DE91" s="33">
        <f t="shared" si="40"/>
        <v>8934.6662</v>
      </c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9"/>
      <c r="DW91" s="56">
        <v>0</v>
      </c>
      <c r="DX91" s="56"/>
      <c r="DY91" s="56"/>
      <c r="DZ91" s="56"/>
      <c r="EA91" s="56">
        <v>0</v>
      </c>
      <c r="EB91" s="44">
        <f t="shared" si="24"/>
        <v>0</v>
      </c>
      <c r="EC91" s="44">
        <f t="shared" si="24"/>
        <v>0</v>
      </c>
      <c r="ED91" s="44">
        <f t="shared" si="41"/>
        <v>0</v>
      </c>
      <c r="EI91" s="45"/>
      <c r="EJ91" s="45"/>
      <c r="EL91" s="45"/>
    </row>
    <row r="92" spans="1:142" s="62" customFormat="1" ht="23.25" customHeight="1">
      <c r="A92" s="29">
        <v>83</v>
      </c>
      <c r="B92" s="30" t="s">
        <v>145</v>
      </c>
      <c r="C92" s="48">
        <v>11986.8</v>
      </c>
      <c r="D92" s="32">
        <v>0</v>
      </c>
      <c r="E92" s="33">
        <f t="shared" si="42"/>
        <v>83783.3</v>
      </c>
      <c r="F92" s="33">
        <f>DD92+EC92-DV92</f>
        <v>13873.4</v>
      </c>
      <c r="G92" s="33">
        <f>DE92+ED92-DW92</f>
        <v>14201.039</v>
      </c>
      <c r="H92" s="33">
        <f>G92*100/F92</f>
        <v>102.3616344947886</v>
      </c>
      <c r="I92" s="49">
        <f t="shared" si="27"/>
        <v>-43814.5</v>
      </c>
      <c r="J92" s="49">
        <f>L92-G92</f>
        <v>-1003.3780000000006</v>
      </c>
      <c r="K92" s="56">
        <v>39968.8</v>
      </c>
      <c r="L92" s="56">
        <v>13197.661</v>
      </c>
      <c r="M92" s="35">
        <f t="shared" si="29"/>
        <v>15854.8</v>
      </c>
      <c r="N92" s="35">
        <f t="shared" si="29"/>
        <v>2552</v>
      </c>
      <c r="O92" s="35">
        <f t="shared" si="29"/>
        <v>2879.639</v>
      </c>
      <c r="P92" s="35">
        <f>O92*100/N92</f>
        <v>112.83851880877744</v>
      </c>
      <c r="Q92" s="51">
        <f>U92+AC92</f>
        <v>4382</v>
      </c>
      <c r="R92" s="51">
        <f>V92+AD92</f>
        <v>1382</v>
      </c>
      <c r="S92" s="51">
        <f>W92+AE92</f>
        <v>1830.228</v>
      </c>
      <c r="T92" s="52">
        <f>S92*100/R92</f>
        <v>132.43328509406658</v>
      </c>
      <c r="U92" s="53">
        <v>182</v>
      </c>
      <c r="V92" s="64">
        <v>182</v>
      </c>
      <c r="W92" s="55">
        <v>367.168</v>
      </c>
      <c r="X92" s="55">
        <f t="shared" si="32"/>
        <v>201.74065934065936</v>
      </c>
      <c r="Y92" s="57">
        <v>8704.8</v>
      </c>
      <c r="Z92" s="64">
        <v>800</v>
      </c>
      <c r="AA92" s="55">
        <v>754.011</v>
      </c>
      <c r="AB92" s="55">
        <f t="shared" si="33"/>
        <v>94.251375</v>
      </c>
      <c r="AC92" s="58">
        <v>4200</v>
      </c>
      <c r="AD92" s="64">
        <v>1200</v>
      </c>
      <c r="AE92" s="55">
        <v>1463.06</v>
      </c>
      <c r="AF92" s="55">
        <f t="shared" si="34"/>
        <v>121.92166666666667</v>
      </c>
      <c r="AG92" s="55">
        <v>1148</v>
      </c>
      <c r="AH92" s="64">
        <v>100</v>
      </c>
      <c r="AI92" s="55">
        <v>80.4</v>
      </c>
      <c r="AJ92" s="55">
        <f t="shared" si="35"/>
        <v>80.4</v>
      </c>
      <c r="AK92" s="55">
        <v>0</v>
      </c>
      <c r="AL92" s="59"/>
      <c r="AM92" s="55">
        <v>0</v>
      </c>
      <c r="AN92" s="55" t="e">
        <f t="shared" si="36"/>
        <v>#DIV/0!</v>
      </c>
      <c r="AO92" s="55">
        <v>0</v>
      </c>
      <c r="AP92" s="59"/>
      <c r="AQ92" s="55">
        <v>0</v>
      </c>
      <c r="AR92" s="55"/>
      <c r="AS92" s="55"/>
      <c r="AT92" s="55"/>
      <c r="AU92" s="55">
        <v>67928.5</v>
      </c>
      <c r="AV92" s="64">
        <v>11321.4</v>
      </c>
      <c r="AW92" s="55">
        <v>11321.4</v>
      </c>
      <c r="AX92" s="55"/>
      <c r="AY92" s="59"/>
      <c r="AZ92" s="55"/>
      <c r="BA92" s="55">
        <v>0</v>
      </c>
      <c r="BB92" s="55"/>
      <c r="BC92" s="55"/>
      <c r="BD92" s="55">
        <v>0</v>
      </c>
      <c r="BE92" s="55"/>
      <c r="BF92" s="55"/>
      <c r="BG92" s="35">
        <f t="shared" si="37"/>
        <v>1620</v>
      </c>
      <c r="BH92" s="35">
        <f t="shared" si="37"/>
        <v>270</v>
      </c>
      <c r="BI92" s="35">
        <f t="shared" si="37"/>
        <v>215</v>
      </c>
      <c r="BJ92" s="42">
        <f>BI92*100/BH92</f>
        <v>79.62962962962963</v>
      </c>
      <c r="BK92" s="55">
        <v>660</v>
      </c>
      <c r="BL92" s="64">
        <v>110</v>
      </c>
      <c r="BM92" s="55">
        <v>55</v>
      </c>
      <c r="BN92" s="55"/>
      <c r="BO92" s="59"/>
      <c r="BP92" s="55">
        <v>0</v>
      </c>
      <c r="BQ92" s="55"/>
      <c r="BR92" s="59"/>
      <c r="BS92" s="55"/>
      <c r="BT92" s="55">
        <v>960</v>
      </c>
      <c r="BU92" s="64">
        <v>160</v>
      </c>
      <c r="BV92" s="55">
        <v>160</v>
      </c>
      <c r="BW92" s="55"/>
      <c r="BX92" s="55"/>
      <c r="BY92" s="55"/>
      <c r="BZ92" s="55"/>
      <c r="CA92" s="59"/>
      <c r="CB92" s="55"/>
      <c r="CC92" s="55"/>
      <c r="CD92" s="64"/>
      <c r="CE92" s="55">
        <v>0</v>
      </c>
      <c r="CF92" s="55"/>
      <c r="CG92" s="55"/>
      <c r="CH92" s="55"/>
      <c r="CI92" s="64"/>
      <c r="CJ92" s="55">
        <v>0</v>
      </c>
      <c r="CK92" s="55"/>
      <c r="CL92" s="55"/>
      <c r="CM92" s="55">
        <v>0</v>
      </c>
      <c r="CN92" s="55"/>
      <c r="CO92" s="55"/>
      <c r="CP92" s="55">
        <v>0</v>
      </c>
      <c r="CQ92" s="55">
        <v>0</v>
      </c>
      <c r="CR92" s="55"/>
      <c r="CS92" s="55">
        <v>0</v>
      </c>
      <c r="CT92" s="55"/>
      <c r="CU92" s="55"/>
      <c r="CV92" s="55"/>
      <c r="CW92" s="55">
        <v>0</v>
      </c>
      <c r="CX92" s="59"/>
      <c r="CY92" s="55">
        <v>0</v>
      </c>
      <c r="CZ92" s="55"/>
      <c r="DA92" s="55"/>
      <c r="DB92" s="55">
        <v>0</v>
      </c>
      <c r="DC92" s="33">
        <f t="shared" si="39"/>
        <v>83783.3</v>
      </c>
      <c r="DD92" s="33">
        <f t="shared" si="39"/>
        <v>13873.4</v>
      </c>
      <c r="DE92" s="33">
        <f t="shared" si="40"/>
        <v>14201.039</v>
      </c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9"/>
      <c r="DW92" s="55">
        <v>0</v>
      </c>
      <c r="DX92" s="55"/>
      <c r="DY92" s="55"/>
      <c r="DZ92" s="55"/>
      <c r="EA92" s="55">
        <v>0</v>
      </c>
      <c r="EB92" s="65">
        <f t="shared" si="24"/>
        <v>0</v>
      </c>
      <c r="EC92" s="65">
        <f t="shared" si="24"/>
        <v>0</v>
      </c>
      <c r="ED92" s="65">
        <f t="shared" si="41"/>
        <v>0</v>
      </c>
      <c r="EI92" s="66"/>
      <c r="EJ92" s="66"/>
      <c r="EL92" s="66"/>
    </row>
    <row r="93" spans="1:142" s="47" customFormat="1" ht="32.25" customHeight="1">
      <c r="A93" s="29">
        <v>84</v>
      </c>
      <c r="B93" s="30" t="s">
        <v>146</v>
      </c>
      <c r="C93" s="48">
        <v>1745.2</v>
      </c>
      <c r="D93" s="32">
        <v>0</v>
      </c>
      <c r="E93" s="33">
        <f t="shared" si="42"/>
        <v>23645</v>
      </c>
      <c r="F93" s="33">
        <f t="shared" si="42"/>
        <v>3918.2</v>
      </c>
      <c r="G93" s="33">
        <f t="shared" si="42"/>
        <v>3122.8509999999997</v>
      </c>
      <c r="H93" s="33">
        <f t="shared" si="26"/>
        <v>79.70116379970395</v>
      </c>
      <c r="I93" s="49">
        <f t="shared" si="27"/>
        <v>-583.5999999999985</v>
      </c>
      <c r="J93" s="49">
        <f t="shared" si="28"/>
        <v>3593.4540000000006</v>
      </c>
      <c r="K93" s="56">
        <v>23061.4</v>
      </c>
      <c r="L93" s="56">
        <v>6716.305</v>
      </c>
      <c r="M93" s="35">
        <f t="shared" si="29"/>
        <v>8776.2</v>
      </c>
      <c r="N93" s="35">
        <f t="shared" si="29"/>
        <v>1440</v>
      </c>
      <c r="O93" s="35">
        <f t="shared" si="29"/>
        <v>1196.174</v>
      </c>
      <c r="P93" s="35">
        <f t="shared" si="30"/>
        <v>83.06763888888888</v>
      </c>
      <c r="Q93" s="51">
        <f t="shared" si="43"/>
        <v>1330</v>
      </c>
      <c r="R93" s="51">
        <f t="shared" si="43"/>
        <v>220</v>
      </c>
      <c r="S93" s="51">
        <f t="shared" si="43"/>
        <v>313.638</v>
      </c>
      <c r="T93" s="52">
        <f t="shared" si="31"/>
        <v>142.56272727272727</v>
      </c>
      <c r="U93" s="53">
        <v>180</v>
      </c>
      <c r="V93" s="54">
        <v>30</v>
      </c>
      <c r="W93" s="56">
        <v>72.998</v>
      </c>
      <c r="X93" s="56">
        <f t="shared" si="32"/>
        <v>243.32666666666668</v>
      </c>
      <c r="Y93" s="46">
        <v>4250</v>
      </c>
      <c r="Z93" s="54">
        <v>700</v>
      </c>
      <c r="AA93" s="56">
        <v>654.136</v>
      </c>
      <c r="AB93" s="56">
        <f t="shared" si="33"/>
        <v>93.448</v>
      </c>
      <c r="AC93" s="60">
        <v>1150</v>
      </c>
      <c r="AD93" s="54">
        <v>190</v>
      </c>
      <c r="AE93" s="56">
        <v>240.64</v>
      </c>
      <c r="AF93" s="56">
        <f t="shared" si="34"/>
        <v>126.65263157894736</v>
      </c>
      <c r="AG93" s="56">
        <v>80</v>
      </c>
      <c r="AH93" s="54">
        <v>10</v>
      </c>
      <c r="AI93" s="56">
        <v>0</v>
      </c>
      <c r="AJ93" s="56">
        <f t="shared" si="35"/>
        <v>0</v>
      </c>
      <c r="AK93" s="56">
        <v>1200</v>
      </c>
      <c r="AL93" s="59">
        <v>200</v>
      </c>
      <c r="AM93" s="56">
        <v>200.9</v>
      </c>
      <c r="AN93" s="56">
        <f t="shared" si="36"/>
        <v>100.45</v>
      </c>
      <c r="AO93" s="56">
        <v>0</v>
      </c>
      <c r="AP93" s="59"/>
      <c r="AQ93" s="56">
        <v>0</v>
      </c>
      <c r="AR93" s="56"/>
      <c r="AS93" s="56"/>
      <c r="AT93" s="56"/>
      <c r="AU93" s="56">
        <v>14868.8</v>
      </c>
      <c r="AV93" s="54">
        <v>2478.2</v>
      </c>
      <c r="AW93" s="56">
        <v>2478.2</v>
      </c>
      <c r="AX93" s="56"/>
      <c r="AY93" s="59"/>
      <c r="AZ93" s="56"/>
      <c r="BA93" s="56">
        <v>0</v>
      </c>
      <c r="BB93" s="56"/>
      <c r="BC93" s="56"/>
      <c r="BD93" s="56">
        <v>0</v>
      </c>
      <c r="BE93" s="56"/>
      <c r="BF93" s="56"/>
      <c r="BG93" s="35">
        <f t="shared" si="37"/>
        <v>1500</v>
      </c>
      <c r="BH93" s="35">
        <f t="shared" si="37"/>
        <v>250</v>
      </c>
      <c r="BI93" s="35">
        <f t="shared" si="37"/>
        <v>0</v>
      </c>
      <c r="BJ93" s="42">
        <f t="shared" si="38"/>
        <v>0</v>
      </c>
      <c r="BK93" s="56">
        <v>1500</v>
      </c>
      <c r="BL93" s="54">
        <v>250</v>
      </c>
      <c r="BM93" s="56">
        <v>0</v>
      </c>
      <c r="BN93" s="56"/>
      <c r="BO93" s="59"/>
      <c r="BP93" s="56">
        <v>0</v>
      </c>
      <c r="BQ93" s="56"/>
      <c r="BR93" s="59"/>
      <c r="BS93" s="56"/>
      <c r="BT93" s="56"/>
      <c r="BU93" s="54"/>
      <c r="BV93" s="56">
        <v>0</v>
      </c>
      <c r="BW93" s="56"/>
      <c r="BX93" s="56"/>
      <c r="BY93" s="56"/>
      <c r="BZ93" s="56"/>
      <c r="CA93" s="59"/>
      <c r="CB93" s="56"/>
      <c r="CC93" s="56">
        <v>200</v>
      </c>
      <c r="CD93" s="54">
        <v>30</v>
      </c>
      <c r="CE93" s="56">
        <v>23.6</v>
      </c>
      <c r="CF93" s="56"/>
      <c r="CG93" s="56"/>
      <c r="CH93" s="56"/>
      <c r="CI93" s="54"/>
      <c r="CJ93" s="56">
        <v>0</v>
      </c>
      <c r="CK93" s="56"/>
      <c r="CL93" s="56"/>
      <c r="CM93" s="56">
        <v>0</v>
      </c>
      <c r="CN93" s="56"/>
      <c r="CO93" s="56"/>
      <c r="CP93" s="56">
        <v>0</v>
      </c>
      <c r="CQ93" s="56">
        <v>0</v>
      </c>
      <c r="CR93" s="56"/>
      <c r="CS93" s="56">
        <v>0</v>
      </c>
      <c r="CT93" s="56"/>
      <c r="CU93" s="56"/>
      <c r="CV93" s="56"/>
      <c r="CW93" s="56">
        <v>216.2</v>
      </c>
      <c r="CX93" s="59">
        <v>30</v>
      </c>
      <c r="CY93" s="56">
        <v>3.9</v>
      </c>
      <c r="CZ93" s="56"/>
      <c r="DA93" s="56"/>
      <c r="DB93" s="56">
        <v>-551.523</v>
      </c>
      <c r="DC93" s="33">
        <f t="shared" si="39"/>
        <v>23645</v>
      </c>
      <c r="DD93" s="33">
        <f t="shared" si="39"/>
        <v>3918.2</v>
      </c>
      <c r="DE93" s="33">
        <f t="shared" si="40"/>
        <v>3122.8509999999997</v>
      </c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9"/>
      <c r="DW93" s="56">
        <v>0</v>
      </c>
      <c r="DX93" s="56"/>
      <c r="DY93" s="56"/>
      <c r="DZ93" s="56"/>
      <c r="EA93" s="56">
        <v>0</v>
      </c>
      <c r="EB93" s="44">
        <f t="shared" si="24"/>
        <v>0</v>
      </c>
      <c r="EC93" s="44">
        <f t="shared" si="24"/>
        <v>0</v>
      </c>
      <c r="ED93" s="44">
        <f t="shared" si="41"/>
        <v>0</v>
      </c>
      <c r="EI93" s="45"/>
      <c r="EJ93" s="45"/>
      <c r="EL93" s="45"/>
    </row>
    <row r="94" spans="1:142" s="47" customFormat="1" ht="23.25" customHeight="1">
      <c r="A94" s="29">
        <v>85</v>
      </c>
      <c r="B94" s="30" t="s">
        <v>147</v>
      </c>
      <c r="C94" s="48">
        <v>3322</v>
      </c>
      <c r="D94" s="32">
        <v>0</v>
      </c>
      <c r="E94" s="33">
        <f t="shared" si="42"/>
        <v>84172.2</v>
      </c>
      <c r="F94" s="33">
        <f t="shared" si="42"/>
        <v>12204.6</v>
      </c>
      <c r="G94" s="33">
        <f t="shared" si="42"/>
        <v>11828.426</v>
      </c>
      <c r="H94" s="33">
        <f t="shared" si="26"/>
        <v>96.91776871015846</v>
      </c>
      <c r="I94" s="49">
        <f t="shared" si="27"/>
        <v>-24425.799999999996</v>
      </c>
      <c r="J94" s="49">
        <f t="shared" si="28"/>
        <v>9149.715</v>
      </c>
      <c r="K94" s="56">
        <v>59746.4</v>
      </c>
      <c r="L94" s="56">
        <v>20978.141</v>
      </c>
      <c r="M94" s="35">
        <f t="shared" si="29"/>
        <v>16625.600000000002</v>
      </c>
      <c r="N94" s="35">
        <f t="shared" si="29"/>
        <v>947.6</v>
      </c>
      <c r="O94" s="35">
        <f t="shared" si="29"/>
        <v>571.4259999999999</v>
      </c>
      <c r="P94" s="35">
        <f t="shared" si="30"/>
        <v>60.302448290417885</v>
      </c>
      <c r="Q94" s="51">
        <f t="shared" si="43"/>
        <v>4290.2</v>
      </c>
      <c r="R94" s="51">
        <f t="shared" si="43"/>
        <v>429</v>
      </c>
      <c r="S94" s="51">
        <f t="shared" si="43"/>
        <v>571.4259999999999</v>
      </c>
      <c r="T94" s="52">
        <f t="shared" si="31"/>
        <v>133.19953379953378</v>
      </c>
      <c r="U94" s="53">
        <v>0.7</v>
      </c>
      <c r="V94" s="54">
        <v>0.2</v>
      </c>
      <c r="W94" s="56">
        <v>0.366</v>
      </c>
      <c r="X94" s="56">
        <f t="shared" si="32"/>
        <v>183</v>
      </c>
      <c r="Y94" s="46">
        <v>11910.7</v>
      </c>
      <c r="Z94" s="54">
        <v>476.4</v>
      </c>
      <c r="AA94" s="56">
        <v>0</v>
      </c>
      <c r="AB94" s="56">
        <f t="shared" si="33"/>
        <v>0</v>
      </c>
      <c r="AC94" s="60">
        <v>4289.5</v>
      </c>
      <c r="AD94" s="54">
        <v>428.8</v>
      </c>
      <c r="AE94" s="56">
        <v>571.06</v>
      </c>
      <c r="AF94" s="56">
        <f t="shared" si="34"/>
        <v>133.17630597014923</v>
      </c>
      <c r="AG94" s="56">
        <v>410</v>
      </c>
      <c r="AH94" s="54">
        <v>41</v>
      </c>
      <c r="AI94" s="56">
        <v>0</v>
      </c>
      <c r="AJ94" s="56">
        <f t="shared" si="35"/>
        <v>0</v>
      </c>
      <c r="AK94" s="56">
        <v>0</v>
      </c>
      <c r="AL94" s="59"/>
      <c r="AM94" s="56">
        <v>0</v>
      </c>
      <c r="AN94" s="56" t="e">
        <f t="shared" si="36"/>
        <v>#DIV/0!</v>
      </c>
      <c r="AO94" s="56">
        <v>0</v>
      </c>
      <c r="AP94" s="59"/>
      <c r="AQ94" s="56">
        <v>0</v>
      </c>
      <c r="AR94" s="56"/>
      <c r="AS94" s="56"/>
      <c r="AT94" s="56"/>
      <c r="AU94" s="56">
        <v>67546.6</v>
      </c>
      <c r="AV94" s="54">
        <v>11257</v>
      </c>
      <c r="AW94" s="56">
        <v>11257</v>
      </c>
      <c r="AX94" s="56"/>
      <c r="AY94" s="59"/>
      <c r="AZ94" s="56"/>
      <c r="BA94" s="56">
        <v>0</v>
      </c>
      <c r="BB94" s="56"/>
      <c r="BC94" s="56"/>
      <c r="BD94" s="56">
        <v>0</v>
      </c>
      <c r="BE94" s="56"/>
      <c r="BF94" s="56"/>
      <c r="BG94" s="35">
        <f t="shared" si="37"/>
        <v>14.7</v>
      </c>
      <c r="BH94" s="35">
        <f t="shared" si="37"/>
        <v>1.2</v>
      </c>
      <c r="BI94" s="35">
        <f t="shared" si="37"/>
        <v>0</v>
      </c>
      <c r="BJ94" s="42">
        <f t="shared" si="38"/>
        <v>0</v>
      </c>
      <c r="BK94" s="56">
        <v>14.7</v>
      </c>
      <c r="BL94" s="54">
        <v>1.2</v>
      </c>
      <c r="BM94" s="56">
        <v>0</v>
      </c>
      <c r="BN94" s="56"/>
      <c r="BO94" s="59"/>
      <c r="BP94" s="56">
        <v>0</v>
      </c>
      <c r="BQ94" s="56"/>
      <c r="BR94" s="59"/>
      <c r="BS94" s="56"/>
      <c r="BT94" s="56"/>
      <c r="BU94" s="54"/>
      <c r="BV94" s="56">
        <v>0</v>
      </c>
      <c r="BW94" s="56"/>
      <c r="BX94" s="56"/>
      <c r="BY94" s="56"/>
      <c r="BZ94" s="56"/>
      <c r="CA94" s="59"/>
      <c r="CB94" s="56"/>
      <c r="CC94" s="56"/>
      <c r="CD94" s="54"/>
      <c r="CE94" s="56">
        <v>0</v>
      </c>
      <c r="CF94" s="56"/>
      <c r="CG94" s="56"/>
      <c r="CH94" s="56"/>
      <c r="CI94" s="54"/>
      <c r="CJ94" s="56">
        <v>0</v>
      </c>
      <c r="CK94" s="56"/>
      <c r="CL94" s="56"/>
      <c r="CM94" s="56">
        <v>0</v>
      </c>
      <c r="CN94" s="56"/>
      <c r="CO94" s="56"/>
      <c r="CP94" s="56">
        <v>0</v>
      </c>
      <c r="CQ94" s="56">
        <v>0</v>
      </c>
      <c r="CR94" s="56"/>
      <c r="CS94" s="56">
        <v>0</v>
      </c>
      <c r="CT94" s="56"/>
      <c r="CU94" s="56"/>
      <c r="CV94" s="56"/>
      <c r="CW94" s="56">
        <v>0</v>
      </c>
      <c r="CX94" s="59"/>
      <c r="CY94" s="56">
        <v>0</v>
      </c>
      <c r="CZ94" s="56"/>
      <c r="DA94" s="56"/>
      <c r="DB94" s="56">
        <v>0</v>
      </c>
      <c r="DC94" s="33">
        <f t="shared" si="39"/>
        <v>84172.2</v>
      </c>
      <c r="DD94" s="33">
        <f t="shared" si="39"/>
        <v>12204.6</v>
      </c>
      <c r="DE94" s="33">
        <f t="shared" si="40"/>
        <v>11828.426</v>
      </c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9"/>
      <c r="DW94" s="56">
        <v>0</v>
      </c>
      <c r="DX94" s="56"/>
      <c r="DY94" s="56"/>
      <c r="DZ94" s="56"/>
      <c r="EA94" s="56">
        <v>0</v>
      </c>
      <c r="EB94" s="44">
        <f t="shared" si="24"/>
        <v>0</v>
      </c>
      <c r="EC94" s="44">
        <f t="shared" si="24"/>
        <v>0</v>
      </c>
      <c r="ED94" s="44">
        <f t="shared" si="41"/>
        <v>0</v>
      </c>
      <c r="EI94" s="45"/>
      <c r="EJ94" s="45"/>
      <c r="EL94" s="45"/>
    </row>
    <row r="95" spans="1:142" s="47" customFormat="1" ht="23.25" customHeight="1">
      <c r="A95" s="29">
        <v>86</v>
      </c>
      <c r="B95" s="30" t="s">
        <v>148</v>
      </c>
      <c r="C95" s="48">
        <v>756.9</v>
      </c>
      <c r="D95" s="32">
        <v>0</v>
      </c>
      <c r="E95" s="33">
        <f t="shared" si="42"/>
        <v>24746</v>
      </c>
      <c r="F95" s="33">
        <f t="shared" si="42"/>
        <v>2885.6</v>
      </c>
      <c r="G95" s="33">
        <f t="shared" si="42"/>
        <v>2471.9359999999997</v>
      </c>
      <c r="H95" s="33">
        <f t="shared" si="26"/>
        <v>85.66454116994731</v>
      </c>
      <c r="I95" s="49">
        <f t="shared" si="27"/>
        <v>-6183</v>
      </c>
      <c r="J95" s="49">
        <f t="shared" si="28"/>
        <v>3522.4220000000005</v>
      </c>
      <c r="K95" s="56">
        <v>18563</v>
      </c>
      <c r="L95" s="56">
        <v>5994.358</v>
      </c>
      <c r="M95" s="35">
        <f t="shared" si="29"/>
        <v>15711.7</v>
      </c>
      <c r="N95" s="35">
        <f t="shared" si="29"/>
        <v>1380</v>
      </c>
      <c r="O95" s="35">
        <f t="shared" si="29"/>
        <v>966.336</v>
      </c>
      <c r="P95" s="35">
        <f t="shared" si="30"/>
        <v>70.02434782608697</v>
      </c>
      <c r="Q95" s="51">
        <f t="shared" si="43"/>
        <v>1300</v>
      </c>
      <c r="R95" s="51">
        <f t="shared" si="43"/>
        <v>230</v>
      </c>
      <c r="S95" s="51">
        <f t="shared" si="43"/>
        <v>203.9</v>
      </c>
      <c r="T95" s="52">
        <f t="shared" si="31"/>
        <v>88.65217391304348</v>
      </c>
      <c r="U95" s="53">
        <v>150</v>
      </c>
      <c r="V95" s="54">
        <v>30</v>
      </c>
      <c r="W95" s="56">
        <v>2.8</v>
      </c>
      <c r="X95" s="56">
        <f t="shared" si="32"/>
        <v>9.333333333333334</v>
      </c>
      <c r="Y95" s="46">
        <v>13261.7</v>
      </c>
      <c r="Z95" s="54">
        <v>1000</v>
      </c>
      <c r="AA95" s="56">
        <v>762.436</v>
      </c>
      <c r="AB95" s="56">
        <f t="shared" si="33"/>
        <v>76.2436</v>
      </c>
      <c r="AC95" s="60">
        <v>1150</v>
      </c>
      <c r="AD95" s="54">
        <v>200</v>
      </c>
      <c r="AE95" s="56">
        <v>201.1</v>
      </c>
      <c r="AF95" s="56">
        <f t="shared" si="34"/>
        <v>100.55</v>
      </c>
      <c r="AG95" s="56">
        <v>50</v>
      </c>
      <c r="AH95" s="54"/>
      <c r="AI95" s="56">
        <v>0</v>
      </c>
      <c r="AJ95" s="56" t="e">
        <f t="shared" si="35"/>
        <v>#DIV/0!</v>
      </c>
      <c r="AK95" s="56">
        <v>0</v>
      </c>
      <c r="AL95" s="59"/>
      <c r="AM95" s="56">
        <v>0</v>
      </c>
      <c r="AN95" s="56" t="e">
        <f t="shared" si="36"/>
        <v>#DIV/0!</v>
      </c>
      <c r="AO95" s="56">
        <v>0</v>
      </c>
      <c r="AP95" s="59"/>
      <c r="AQ95" s="56">
        <v>0</v>
      </c>
      <c r="AR95" s="56"/>
      <c r="AS95" s="56"/>
      <c r="AT95" s="56"/>
      <c r="AU95" s="56">
        <v>9034.3</v>
      </c>
      <c r="AV95" s="54">
        <v>1505.6</v>
      </c>
      <c r="AW95" s="56">
        <v>1505.6</v>
      </c>
      <c r="AX95" s="56"/>
      <c r="AY95" s="59"/>
      <c r="AZ95" s="56"/>
      <c r="BA95" s="56">
        <v>0</v>
      </c>
      <c r="BB95" s="56"/>
      <c r="BC95" s="56"/>
      <c r="BD95" s="56">
        <v>0</v>
      </c>
      <c r="BE95" s="56"/>
      <c r="BF95" s="56"/>
      <c r="BG95" s="35">
        <f t="shared" si="37"/>
        <v>1100</v>
      </c>
      <c r="BH95" s="35">
        <f t="shared" si="37"/>
        <v>150</v>
      </c>
      <c r="BI95" s="35">
        <f t="shared" si="37"/>
        <v>0</v>
      </c>
      <c r="BJ95" s="42">
        <f t="shared" si="38"/>
        <v>0</v>
      </c>
      <c r="BK95" s="56">
        <v>1100</v>
      </c>
      <c r="BL95" s="54">
        <v>150</v>
      </c>
      <c r="BM95" s="56">
        <v>0</v>
      </c>
      <c r="BN95" s="56"/>
      <c r="BO95" s="59"/>
      <c r="BP95" s="56">
        <v>0</v>
      </c>
      <c r="BQ95" s="56"/>
      <c r="BR95" s="59"/>
      <c r="BS95" s="56"/>
      <c r="BT95" s="56"/>
      <c r="BU95" s="54"/>
      <c r="BV95" s="56">
        <v>0</v>
      </c>
      <c r="BW95" s="56"/>
      <c r="BX95" s="56"/>
      <c r="BY95" s="56"/>
      <c r="BZ95" s="56"/>
      <c r="CA95" s="59"/>
      <c r="CB95" s="56"/>
      <c r="CC95" s="56"/>
      <c r="CD95" s="54"/>
      <c r="CE95" s="56">
        <v>0</v>
      </c>
      <c r="CF95" s="56"/>
      <c r="CG95" s="56"/>
      <c r="CH95" s="56"/>
      <c r="CI95" s="54"/>
      <c r="CJ95" s="56">
        <v>0</v>
      </c>
      <c r="CK95" s="56"/>
      <c r="CL95" s="56"/>
      <c r="CM95" s="56">
        <v>0</v>
      </c>
      <c r="CN95" s="56"/>
      <c r="CO95" s="56"/>
      <c r="CP95" s="56">
        <v>0</v>
      </c>
      <c r="CQ95" s="56">
        <v>0</v>
      </c>
      <c r="CR95" s="56"/>
      <c r="CS95" s="56">
        <v>0</v>
      </c>
      <c r="CT95" s="56"/>
      <c r="CU95" s="56"/>
      <c r="CV95" s="56"/>
      <c r="CW95" s="56">
        <v>0</v>
      </c>
      <c r="CX95" s="59"/>
      <c r="CY95" s="56">
        <v>0</v>
      </c>
      <c r="CZ95" s="56"/>
      <c r="DA95" s="56"/>
      <c r="DB95" s="56">
        <v>0</v>
      </c>
      <c r="DC95" s="33">
        <f t="shared" si="39"/>
        <v>24746</v>
      </c>
      <c r="DD95" s="33">
        <f t="shared" si="39"/>
        <v>2885.6</v>
      </c>
      <c r="DE95" s="33">
        <f t="shared" si="40"/>
        <v>2471.9359999999997</v>
      </c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9"/>
      <c r="DW95" s="56">
        <v>0</v>
      </c>
      <c r="DX95" s="56"/>
      <c r="DY95" s="56"/>
      <c r="DZ95" s="56"/>
      <c r="EA95" s="56">
        <v>0</v>
      </c>
      <c r="EB95" s="44">
        <f t="shared" si="24"/>
        <v>0</v>
      </c>
      <c r="EC95" s="44">
        <f t="shared" si="24"/>
        <v>0</v>
      </c>
      <c r="ED95" s="44">
        <f t="shared" si="41"/>
        <v>0</v>
      </c>
      <c r="EI95" s="45"/>
      <c r="EJ95" s="45"/>
      <c r="EL95" s="45"/>
    </row>
    <row r="96" spans="1:142" s="47" customFormat="1" ht="23.25" customHeight="1">
      <c r="A96" s="29">
        <v>87</v>
      </c>
      <c r="B96" s="30" t="s">
        <v>149</v>
      </c>
      <c r="C96" s="48">
        <v>1003.4</v>
      </c>
      <c r="D96" s="32">
        <v>0</v>
      </c>
      <c r="E96" s="33">
        <f t="shared" si="42"/>
        <v>17890</v>
      </c>
      <c r="F96" s="33">
        <f t="shared" si="42"/>
        <v>2445.4</v>
      </c>
      <c r="G96" s="33">
        <f t="shared" si="42"/>
        <v>2282.6279999999997</v>
      </c>
      <c r="H96" s="33">
        <f t="shared" si="26"/>
        <v>93.34374744418089</v>
      </c>
      <c r="I96" s="49">
        <f t="shared" si="27"/>
        <v>-586</v>
      </c>
      <c r="J96" s="49">
        <f t="shared" si="28"/>
        <v>3094.714</v>
      </c>
      <c r="K96" s="56">
        <v>17304</v>
      </c>
      <c r="L96" s="56">
        <v>5377.342</v>
      </c>
      <c r="M96" s="35">
        <f t="shared" si="29"/>
        <v>7440.2</v>
      </c>
      <c r="N96" s="35">
        <f t="shared" si="29"/>
        <v>703.8</v>
      </c>
      <c r="O96" s="35">
        <f t="shared" si="29"/>
        <v>541.028</v>
      </c>
      <c r="P96" s="35">
        <f t="shared" si="30"/>
        <v>76.87240693378801</v>
      </c>
      <c r="Q96" s="51">
        <f t="shared" si="43"/>
        <v>1000</v>
      </c>
      <c r="R96" s="51">
        <f t="shared" si="43"/>
        <v>202</v>
      </c>
      <c r="S96" s="51">
        <f t="shared" si="43"/>
        <v>250.974</v>
      </c>
      <c r="T96" s="52">
        <f t="shared" si="31"/>
        <v>124.24455445544554</v>
      </c>
      <c r="U96" s="53">
        <v>14.8</v>
      </c>
      <c r="V96" s="54">
        <v>2</v>
      </c>
      <c r="W96" s="56">
        <v>0.974</v>
      </c>
      <c r="X96" s="56">
        <f t="shared" si="32"/>
        <v>48.699999999999996</v>
      </c>
      <c r="Y96" s="46">
        <v>4100</v>
      </c>
      <c r="Z96" s="54">
        <v>300</v>
      </c>
      <c r="AA96" s="56">
        <v>250.054</v>
      </c>
      <c r="AB96" s="56">
        <f t="shared" si="33"/>
        <v>83.35133333333334</v>
      </c>
      <c r="AC96" s="60">
        <v>985.2</v>
      </c>
      <c r="AD96" s="54">
        <v>200</v>
      </c>
      <c r="AE96" s="56">
        <v>250</v>
      </c>
      <c r="AF96" s="56">
        <f t="shared" si="34"/>
        <v>125</v>
      </c>
      <c r="AG96" s="56">
        <v>32</v>
      </c>
      <c r="AH96" s="54">
        <v>5</v>
      </c>
      <c r="AI96" s="56">
        <v>0</v>
      </c>
      <c r="AJ96" s="56">
        <f t="shared" si="35"/>
        <v>0</v>
      </c>
      <c r="AK96" s="56">
        <v>0</v>
      </c>
      <c r="AL96" s="59"/>
      <c r="AM96" s="56">
        <v>0</v>
      </c>
      <c r="AN96" s="56" t="e">
        <f t="shared" si="36"/>
        <v>#DIV/0!</v>
      </c>
      <c r="AO96" s="56">
        <v>0</v>
      </c>
      <c r="AP96" s="59"/>
      <c r="AQ96" s="56">
        <v>0</v>
      </c>
      <c r="AR96" s="56"/>
      <c r="AS96" s="56"/>
      <c r="AT96" s="56"/>
      <c r="AU96" s="56">
        <v>10449.8</v>
      </c>
      <c r="AV96" s="54">
        <v>1741.6</v>
      </c>
      <c r="AW96" s="56">
        <v>1741.6</v>
      </c>
      <c r="AX96" s="56"/>
      <c r="AY96" s="59"/>
      <c r="AZ96" s="56"/>
      <c r="BA96" s="56">
        <v>0</v>
      </c>
      <c r="BB96" s="56"/>
      <c r="BC96" s="56"/>
      <c r="BD96" s="56">
        <v>0</v>
      </c>
      <c r="BE96" s="56"/>
      <c r="BF96" s="56"/>
      <c r="BG96" s="35">
        <f t="shared" si="37"/>
        <v>1502</v>
      </c>
      <c r="BH96" s="35">
        <f t="shared" si="37"/>
        <v>126.8</v>
      </c>
      <c r="BI96" s="35">
        <f t="shared" si="37"/>
        <v>40</v>
      </c>
      <c r="BJ96" s="42">
        <f t="shared" si="38"/>
        <v>31.545741324921135</v>
      </c>
      <c r="BK96" s="56">
        <v>700</v>
      </c>
      <c r="BL96" s="54">
        <v>60</v>
      </c>
      <c r="BM96" s="56">
        <v>0</v>
      </c>
      <c r="BN96" s="56"/>
      <c r="BO96" s="59"/>
      <c r="BP96" s="56">
        <v>0</v>
      </c>
      <c r="BQ96" s="56"/>
      <c r="BR96" s="59"/>
      <c r="BS96" s="56"/>
      <c r="BT96" s="56">
        <v>802</v>
      </c>
      <c r="BU96" s="54">
        <v>66.8</v>
      </c>
      <c r="BV96" s="56">
        <v>40</v>
      </c>
      <c r="BW96" s="56"/>
      <c r="BX96" s="56"/>
      <c r="BY96" s="56"/>
      <c r="BZ96" s="56"/>
      <c r="CA96" s="59"/>
      <c r="CB96" s="56"/>
      <c r="CC96" s="56">
        <v>806.2</v>
      </c>
      <c r="CD96" s="54">
        <v>70</v>
      </c>
      <c r="CE96" s="56">
        <v>0</v>
      </c>
      <c r="CF96" s="56"/>
      <c r="CG96" s="56"/>
      <c r="CH96" s="56"/>
      <c r="CI96" s="54"/>
      <c r="CJ96" s="56">
        <v>0</v>
      </c>
      <c r="CK96" s="56"/>
      <c r="CL96" s="56"/>
      <c r="CM96" s="56">
        <v>0</v>
      </c>
      <c r="CN96" s="56"/>
      <c r="CO96" s="56"/>
      <c r="CP96" s="56">
        <v>0</v>
      </c>
      <c r="CQ96" s="56">
        <v>0</v>
      </c>
      <c r="CR96" s="56"/>
      <c r="CS96" s="56">
        <v>0</v>
      </c>
      <c r="CT96" s="56"/>
      <c r="CU96" s="56"/>
      <c r="CV96" s="56"/>
      <c r="CW96" s="56">
        <v>0</v>
      </c>
      <c r="CX96" s="59"/>
      <c r="CY96" s="56">
        <v>0</v>
      </c>
      <c r="CZ96" s="56"/>
      <c r="DA96" s="56"/>
      <c r="DB96" s="56">
        <v>0</v>
      </c>
      <c r="DC96" s="33">
        <f t="shared" si="39"/>
        <v>17890</v>
      </c>
      <c r="DD96" s="33">
        <f t="shared" si="39"/>
        <v>2445.4</v>
      </c>
      <c r="DE96" s="33">
        <f t="shared" si="40"/>
        <v>2282.6279999999997</v>
      </c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9"/>
      <c r="DW96" s="56">
        <v>0</v>
      </c>
      <c r="DX96" s="56"/>
      <c r="DY96" s="56"/>
      <c r="DZ96" s="56"/>
      <c r="EA96" s="56">
        <v>0</v>
      </c>
      <c r="EB96" s="44">
        <f t="shared" si="24"/>
        <v>0</v>
      </c>
      <c r="EC96" s="44">
        <f t="shared" si="24"/>
        <v>0</v>
      </c>
      <c r="ED96" s="44">
        <f t="shared" si="41"/>
        <v>0</v>
      </c>
      <c r="EI96" s="45"/>
      <c r="EJ96" s="45"/>
      <c r="EL96" s="45"/>
    </row>
    <row r="97" spans="1:142" s="47" customFormat="1" ht="23.25" customHeight="1">
      <c r="A97" s="29">
        <v>88</v>
      </c>
      <c r="B97" s="30" t="s">
        <v>150</v>
      </c>
      <c r="C97" s="48">
        <v>0</v>
      </c>
      <c r="D97" s="32">
        <v>0</v>
      </c>
      <c r="E97" s="33">
        <f t="shared" si="42"/>
        <v>46069.6</v>
      </c>
      <c r="F97" s="33">
        <f t="shared" si="42"/>
        <v>7644.799999999999</v>
      </c>
      <c r="G97" s="33">
        <f t="shared" si="42"/>
        <v>7414.134</v>
      </c>
      <c r="H97" s="33">
        <f t="shared" si="26"/>
        <v>96.98270719966514</v>
      </c>
      <c r="I97" s="49">
        <f t="shared" si="27"/>
        <v>-11185.099999999999</v>
      </c>
      <c r="J97" s="49">
        <f t="shared" si="28"/>
        <v>5049.114</v>
      </c>
      <c r="K97" s="56">
        <v>34884.5</v>
      </c>
      <c r="L97" s="56">
        <v>12463.248</v>
      </c>
      <c r="M97" s="35">
        <f t="shared" si="29"/>
        <v>5469.099999999999</v>
      </c>
      <c r="N97" s="35">
        <f t="shared" si="29"/>
        <v>878.4000000000001</v>
      </c>
      <c r="O97" s="35">
        <f t="shared" si="29"/>
        <v>647.7339999999999</v>
      </c>
      <c r="P97" s="35">
        <f t="shared" si="30"/>
        <v>73.74020947176683</v>
      </c>
      <c r="Q97" s="51">
        <f t="shared" si="43"/>
        <v>3770.7</v>
      </c>
      <c r="R97" s="51">
        <f t="shared" si="43"/>
        <v>628.5</v>
      </c>
      <c r="S97" s="51">
        <f t="shared" si="43"/>
        <v>516.651</v>
      </c>
      <c r="T97" s="52">
        <f t="shared" si="31"/>
        <v>82.20381861575179</v>
      </c>
      <c r="U97" s="53">
        <v>1478.2</v>
      </c>
      <c r="V97" s="54">
        <v>246.4</v>
      </c>
      <c r="W97" s="56">
        <v>114.651</v>
      </c>
      <c r="X97" s="56">
        <f t="shared" si="32"/>
        <v>46.530438311688314</v>
      </c>
      <c r="Y97" s="46">
        <v>1331.5</v>
      </c>
      <c r="Z97" s="54">
        <v>221.9</v>
      </c>
      <c r="AA97" s="56">
        <v>131.083</v>
      </c>
      <c r="AB97" s="56">
        <f t="shared" si="33"/>
        <v>59.07300585849481</v>
      </c>
      <c r="AC97" s="60">
        <v>2292.5</v>
      </c>
      <c r="AD97" s="54">
        <v>382.1</v>
      </c>
      <c r="AE97" s="56">
        <v>402</v>
      </c>
      <c r="AF97" s="56">
        <f t="shared" si="34"/>
        <v>105.20806071708977</v>
      </c>
      <c r="AG97" s="56">
        <v>164</v>
      </c>
      <c r="AH97" s="54">
        <v>28</v>
      </c>
      <c r="AI97" s="56">
        <v>0</v>
      </c>
      <c r="AJ97" s="56">
        <f t="shared" si="35"/>
        <v>0</v>
      </c>
      <c r="AK97" s="56">
        <v>0</v>
      </c>
      <c r="AL97" s="59"/>
      <c r="AM97" s="56">
        <v>0</v>
      </c>
      <c r="AN97" s="56" t="e">
        <f t="shared" si="36"/>
        <v>#DIV/0!</v>
      </c>
      <c r="AO97" s="56">
        <v>0</v>
      </c>
      <c r="AP97" s="59"/>
      <c r="AQ97" s="56">
        <v>0</v>
      </c>
      <c r="AR97" s="56"/>
      <c r="AS97" s="56"/>
      <c r="AT97" s="56"/>
      <c r="AU97" s="56">
        <v>40600.5</v>
      </c>
      <c r="AV97" s="54">
        <v>6766.4</v>
      </c>
      <c r="AW97" s="56">
        <v>6766.4</v>
      </c>
      <c r="AX97" s="56"/>
      <c r="AY97" s="61"/>
      <c r="AZ97" s="56"/>
      <c r="BA97" s="56">
        <v>0</v>
      </c>
      <c r="BB97" s="56"/>
      <c r="BC97" s="56"/>
      <c r="BD97" s="56">
        <v>0</v>
      </c>
      <c r="BE97" s="56"/>
      <c r="BF97" s="56"/>
      <c r="BG97" s="35">
        <f t="shared" si="37"/>
        <v>202.9</v>
      </c>
      <c r="BH97" s="35">
        <f t="shared" si="37"/>
        <v>0</v>
      </c>
      <c r="BI97" s="35">
        <f t="shared" si="37"/>
        <v>0</v>
      </c>
      <c r="BJ97" s="42" t="e">
        <f t="shared" si="38"/>
        <v>#DIV/0!</v>
      </c>
      <c r="BK97" s="56">
        <v>202.9</v>
      </c>
      <c r="BL97" s="54"/>
      <c r="BM97" s="56">
        <v>0</v>
      </c>
      <c r="BN97" s="56"/>
      <c r="BO97" s="59"/>
      <c r="BP97" s="56">
        <v>0</v>
      </c>
      <c r="BQ97" s="56"/>
      <c r="BR97" s="59"/>
      <c r="BS97" s="56"/>
      <c r="BT97" s="56"/>
      <c r="BU97" s="54"/>
      <c r="BV97" s="56">
        <v>0</v>
      </c>
      <c r="BW97" s="56"/>
      <c r="BX97" s="56"/>
      <c r="BY97" s="56"/>
      <c r="BZ97" s="56"/>
      <c r="CA97" s="59"/>
      <c r="CB97" s="56"/>
      <c r="CC97" s="56"/>
      <c r="CD97" s="54"/>
      <c r="CE97" s="56">
        <v>0</v>
      </c>
      <c r="CF97" s="56"/>
      <c r="CG97" s="56"/>
      <c r="CH97" s="56"/>
      <c r="CI97" s="54"/>
      <c r="CJ97" s="56">
        <v>0</v>
      </c>
      <c r="CK97" s="56"/>
      <c r="CL97" s="56"/>
      <c r="CM97" s="56">
        <v>0</v>
      </c>
      <c r="CN97" s="56"/>
      <c r="CO97" s="56"/>
      <c r="CP97" s="56">
        <v>0</v>
      </c>
      <c r="CQ97" s="56">
        <v>0</v>
      </c>
      <c r="CR97" s="56"/>
      <c r="CS97" s="56">
        <v>0</v>
      </c>
      <c r="CT97" s="56"/>
      <c r="CU97" s="56"/>
      <c r="CV97" s="56"/>
      <c r="CW97" s="56">
        <v>0</v>
      </c>
      <c r="CX97" s="59"/>
      <c r="CY97" s="56">
        <v>0</v>
      </c>
      <c r="CZ97" s="56"/>
      <c r="DA97" s="56"/>
      <c r="DB97" s="56">
        <v>0</v>
      </c>
      <c r="DC97" s="33">
        <f t="shared" si="39"/>
        <v>46069.6</v>
      </c>
      <c r="DD97" s="33">
        <f t="shared" si="39"/>
        <v>7644.799999999999</v>
      </c>
      <c r="DE97" s="33">
        <f t="shared" si="40"/>
        <v>7414.134</v>
      </c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9"/>
      <c r="DW97" s="56">
        <v>0</v>
      </c>
      <c r="DX97" s="56"/>
      <c r="DY97" s="56"/>
      <c r="DZ97" s="56"/>
      <c r="EA97" s="56">
        <v>0</v>
      </c>
      <c r="EB97" s="44">
        <f t="shared" si="24"/>
        <v>0</v>
      </c>
      <c r="EC97" s="44">
        <f t="shared" si="24"/>
        <v>0</v>
      </c>
      <c r="ED97" s="44">
        <f t="shared" si="41"/>
        <v>0</v>
      </c>
      <c r="EI97" s="45"/>
      <c r="EJ97" s="45"/>
      <c r="EL97" s="45"/>
    </row>
    <row r="98" spans="1:142" s="47" customFormat="1" ht="23.25" customHeight="1">
      <c r="A98" s="29">
        <v>89</v>
      </c>
      <c r="B98" s="30" t="s">
        <v>151</v>
      </c>
      <c r="C98" s="48">
        <v>23470.3</v>
      </c>
      <c r="D98" s="32">
        <v>0</v>
      </c>
      <c r="E98" s="33">
        <f t="shared" si="42"/>
        <v>93033.6</v>
      </c>
      <c r="F98" s="33">
        <f t="shared" si="42"/>
        <v>15170.4</v>
      </c>
      <c r="G98" s="33">
        <f t="shared" si="42"/>
        <v>14992.65</v>
      </c>
      <c r="H98" s="33">
        <f t="shared" si="26"/>
        <v>98.82831039392501</v>
      </c>
      <c r="I98" s="49">
        <f t="shared" si="27"/>
        <v>-22748.20000000001</v>
      </c>
      <c r="J98" s="49">
        <f t="shared" si="28"/>
        <v>8555.506</v>
      </c>
      <c r="K98" s="56">
        <v>70285.4</v>
      </c>
      <c r="L98" s="56">
        <v>23548.156</v>
      </c>
      <c r="M98" s="35">
        <f t="shared" si="29"/>
        <v>16502</v>
      </c>
      <c r="N98" s="35">
        <f t="shared" si="29"/>
        <v>2416</v>
      </c>
      <c r="O98" s="35">
        <f t="shared" si="29"/>
        <v>2238.25</v>
      </c>
      <c r="P98" s="35">
        <f t="shared" si="30"/>
        <v>92.64279801324503</v>
      </c>
      <c r="Q98" s="51">
        <f t="shared" si="43"/>
        <v>3825.8999999999996</v>
      </c>
      <c r="R98" s="51">
        <f t="shared" si="43"/>
        <v>1529</v>
      </c>
      <c r="S98" s="51">
        <f t="shared" si="43"/>
        <v>1778.625</v>
      </c>
      <c r="T98" s="52">
        <f t="shared" si="31"/>
        <v>116.3260300850229</v>
      </c>
      <c r="U98" s="53">
        <v>356.2</v>
      </c>
      <c r="V98" s="54">
        <v>29</v>
      </c>
      <c r="W98" s="56">
        <v>50.375</v>
      </c>
      <c r="X98" s="56">
        <f t="shared" si="32"/>
        <v>173.70689655172413</v>
      </c>
      <c r="Y98" s="46">
        <v>9832.1</v>
      </c>
      <c r="Z98" s="54">
        <v>500</v>
      </c>
      <c r="AA98" s="56">
        <v>225.825</v>
      </c>
      <c r="AB98" s="56">
        <f t="shared" si="33"/>
        <v>45.165</v>
      </c>
      <c r="AC98" s="60">
        <v>3469.7</v>
      </c>
      <c r="AD98" s="54">
        <v>1500</v>
      </c>
      <c r="AE98" s="56">
        <v>1728.25</v>
      </c>
      <c r="AF98" s="56">
        <f t="shared" si="34"/>
        <v>115.21666666666667</v>
      </c>
      <c r="AG98" s="56">
        <v>444</v>
      </c>
      <c r="AH98" s="54">
        <v>37</v>
      </c>
      <c r="AI98" s="56">
        <v>0</v>
      </c>
      <c r="AJ98" s="56">
        <f t="shared" si="35"/>
        <v>0</v>
      </c>
      <c r="AK98" s="56">
        <v>0</v>
      </c>
      <c r="AL98" s="59"/>
      <c r="AM98" s="56">
        <v>0</v>
      </c>
      <c r="AN98" s="56" t="e">
        <f t="shared" si="36"/>
        <v>#DIV/0!</v>
      </c>
      <c r="AO98" s="56">
        <v>0</v>
      </c>
      <c r="AP98" s="59"/>
      <c r="AQ98" s="56">
        <v>0</v>
      </c>
      <c r="AR98" s="56"/>
      <c r="AS98" s="56"/>
      <c r="AT98" s="56"/>
      <c r="AU98" s="56">
        <v>76531.6</v>
      </c>
      <c r="AV98" s="54">
        <v>12754.4</v>
      </c>
      <c r="AW98" s="56">
        <v>12754.4</v>
      </c>
      <c r="AX98" s="56"/>
      <c r="AY98" s="59"/>
      <c r="AZ98" s="56"/>
      <c r="BA98" s="56">
        <v>0</v>
      </c>
      <c r="BB98" s="56"/>
      <c r="BC98" s="56"/>
      <c r="BD98" s="56">
        <v>0</v>
      </c>
      <c r="BE98" s="56"/>
      <c r="BF98" s="56"/>
      <c r="BG98" s="35">
        <f t="shared" si="37"/>
        <v>600</v>
      </c>
      <c r="BH98" s="35">
        <f t="shared" si="37"/>
        <v>100</v>
      </c>
      <c r="BI98" s="35">
        <f t="shared" si="37"/>
        <v>50</v>
      </c>
      <c r="BJ98" s="42">
        <f t="shared" si="38"/>
        <v>50</v>
      </c>
      <c r="BK98" s="56">
        <v>600</v>
      </c>
      <c r="BL98" s="54">
        <v>100</v>
      </c>
      <c r="BM98" s="56">
        <v>50</v>
      </c>
      <c r="BN98" s="56"/>
      <c r="BO98" s="59"/>
      <c r="BP98" s="56">
        <v>0</v>
      </c>
      <c r="BQ98" s="56"/>
      <c r="BR98" s="59"/>
      <c r="BS98" s="56"/>
      <c r="BT98" s="56"/>
      <c r="BU98" s="54"/>
      <c r="BV98" s="56">
        <v>0</v>
      </c>
      <c r="BW98" s="56"/>
      <c r="BX98" s="56"/>
      <c r="BY98" s="56"/>
      <c r="BZ98" s="56"/>
      <c r="CA98" s="59"/>
      <c r="CB98" s="56"/>
      <c r="CC98" s="56">
        <v>1800</v>
      </c>
      <c r="CD98" s="54">
        <v>250</v>
      </c>
      <c r="CE98" s="56">
        <v>183.8</v>
      </c>
      <c r="CF98" s="56"/>
      <c r="CG98" s="56"/>
      <c r="CH98" s="56"/>
      <c r="CI98" s="54">
        <v>0</v>
      </c>
      <c r="CJ98" s="56">
        <v>0</v>
      </c>
      <c r="CK98" s="56"/>
      <c r="CL98" s="56"/>
      <c r="CM98" s="56">
        <v>0</v>
      </c>
      <c r="CN98" s="56"/>
      <c r="CO98" s="56"/>
      <c r="CP98" s="56">
        <v>0</v>
      </c>
      <c r="CQ98" s="56">
        <v>0</v>
      </c>
      <c r="CR98" s="56"/>
      <c r="CS98" s="56">
        <v>0</v>
      </c>
      <c r="CT98" s="56"/>
      <c r="CU98" s="56"/>
      <c r="CV98" s="56"/>
      <c r="CW98" s="56">
        <v>0</v>
      </c>
      <c r="CX98" s="59"/>
      <c r="CY98" s="56">
        <v>0</v>
      </c>
      <c r="CZ98" s="56"/>
      <c r="DA98" s="56"/>
      <c r="DB98" s="56">
        <v>0</v>
      </c>
      <c r="DC98" s="33">
        <f t="shared" si="39"/>
        <v>93033.6</v>
      </c>
      <c r="DD98" s="33">
        <f t="shared" si="39"/>
        <v>15170.4</v>
      </c>
      <c r="DE98" s="33">
        <f t="shared" si="40"/>
        <v>14992.65</v>
      </c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9"/>
      <c r="DW98" s="56">
        <v>0</v>
      </c>
      <c r="DX98" s="56"/>
      <c r="DY98" s="56"/>
      <c r="DZ98" s="56"/>
      <c r="EA98" s="56">
        <v>0</v>
      </c>
      <c r="EB98" s="44">
        <f t="shared" si="24"/>
        <v>0</v>
      </c>
      <c r="EC98" s="44">
        <f t="shared" si="24"/>
        <v>0</v>
      </c>
      <c r="ED98" s="44">
        <f t="shared" si="41"/>
        <v>0</v>
      </c>
      <c r="EI98" s="45"/>
      <c r="EJ98" s="45"/>
      <c r="EL98" s="45"/>
    </row>
    <row r="99" spans="1:142" s="47" customFormat="1" ht="23.25" customHeight="1">
      <c r="A99" s="29">
        <v>90</v>
      </c>
      <c r="B99" s="30" t="s">
        <v>152</v>
      </c>
      <c r="C99" s="48">
        <v>0</v>
      </c>
      <c r="D99" s="32">
        <v>0</v>
      </c>
      <c r="E99" s="33">
        <f t="shared" si="42"/>
        <v>14536.599999999999</v>
      </c>
      <c r="F99" s="33">
        <f t="shared" si="42"/>
        <v>1741.8</v>
      </c>
      <c r="G99" s="33">
        <f t="shared" si="42"/>
        <v>1241.751</v>
      </c>
      <c r="H99" s="33">
        <f t="shared" si="26"/>
        <v>71.29125043058905</v>
      </c>
      <c r="I99" s="49">
        <f t="shared" si="27"/>
        <v>-2607.499999999998</v>
      </c>
      <c r="J99" s="49">
        <f t="shared" si="28"/>
        <v>1184.2549999999999</v>
      </c>
      <c r="K99" s="56">
        <v>11929.1</v>
      </c>
      <c r="L99" s="56">
        <v>2426.006</v>
      </c>
      <c r="M99" s="35">
        <f t="shared" si="29"/>
        <v>8938.9</v>
      </c>
      <c r="N99" s="35">
        <f t="shared" si="29"/>
        <v>809</v>
      </c>
      <c r="O99" s="35">
        <f t="shared" si="29"/>
        <v>308.951</v>
      </c>
      <c r="P99" s="35">
        <f t="shared" si="30"/>
        <v>38.189245982694686</v>
      </c>
      <c r="Q99" s="51">
        <f t="shared" si="43"/>
        <v>723</v>
      </c>
      <c r="R99" s="51">
        <f t="shared" si="43"/>
        <v>83</v>
      </c>
      <c r="S99" s="51">
        <f t="shared" si="43"/>
        <v>54.751000000000005</v>
      </c>
      <c r="T99" s="52">
        <f t="shared" si="31"/>
        <v>65.96506024096387</v>
      </c>
      <c r="U99" s="53">
        <v>23</v>
      </c>
      <c r="V99" s="54">
        <v>23</v>
      </c>
      <c r="W99" s="56">
        <v>0.151</v>
      </c>
      <c r="X99" s="56">
        <f t="shared" si="32"/>
        <v>0.6565217391304348</v>
      </c>
      <c r="Y99" s="46">
        <v>7529.9</v>
      </c>
      <c r="Z99" s="54">
        <v>630</v>
      </c>
      <c r="AA99" s="56">
        <v>254.2</v>
      </c>
      <c r="AB99" s="56">
        <f t="shared" si="33"/>
        <v>40.34920634920635</v>
      </c>
      <c r="AC99" s="60">
        <v>700</v>
      </c>
      <c r="AD99" s="54">
        <v>60</v>
      </c>
      <c r="AE99" s="56">
        <v>54.6</v>
      </c>
      <c r="AF99" s="56">
        <f t="shared" si="34"/>
        <v>91</v>
      </c>
      <c r="AG99" s="56">
        <v>36</v>
      </c>
      <c r="AH99" s="54">
        <v>36</v>
      </c>
      <c r="AI99" s="56">
        <v>0</v>
      </c>
      <c r="AJ99" s="56">
        <f t="shared" si="35"/>
        <v>0</v>
      </c>
      <c r="AK99" s="56">
        <v>0</v>
      </c>
      <c r="AL99" s="59"/>
      <c r="AM99" s="56">
        <v>0</v>
      </c>
      <c r="AN99" s="56" t="e">
        <f t="shared" si="36"/>
        <v>#DIV/0!</v>
      </c>
      <c r="AO99" s="56">
        <v>0</v>
      </c>
      <c r="AP99" s="59"/>
      <c r="AQ99" s="56">
        <v>0</v>
      </c>
      <c r="AR99" s="56"/>
      <c r="AS99" s="56"/>
      <c r="AT99" s="56"/>
      <c r="AU99" s="56">
        <v>5597.7</v>
      </c>
      <c r="AV99" s="54">
        <v>932.8</v>
      </c>
      <c r="AW99" s="56">
        <v>932.8</v>
      </c>
      <c r="AX99" s="56"/>
      <c r="AY99" s="59"/>
      <c r="AZ99" s="56"/>
      <c r="BA99" s="56">
        <v>0</v>
      </c>
      <c r="BB99" s="56"/>
      <c r="BC99" s="56"/>
      <c r="BD99" s="56">
        <v>0</v>
      </c>
      <c r="BE99" s="56"/>
      <c r="BF99" s="56"/>
      <c r="BG99" s="35">
        <f t="shared" si="37"/>
        <v>650</v>
      </c>
      <c r="BH99" s="35">
        <f t="shared" si="37"/>
        <v>60</v>
      </c>
      <c r="BI99" s="35">
        <f t="shared" si="37"/>
        <v>0</v>
      </c>
      <c r="BJ99" s="42">
        <f t="shared" si="38"/>
        <v>0</v>
      </c>
      <c r="BK99" s="56">
        <v>650</v>
      </c>
      <c r="BL99" s="54">
        <v>60</v>
      </c>
      <c r="BM99" s="56">
        <v>0</v>
      </c>
      <c r="BN99" s="56"/>
      <c r="BO99" s="59"/>
      <c r="BP99" s="56">
        <v>0</v>
      </c>
      <c r="BQ99" s="56"/>
      <c r="BR99" s="59"/>
      <c r="BS99" s="56"/>
      <c r="BT99" s="56"/>
      <c r="BU99" s="54"/>
      <c r="BV99" s="56">
        <v>0</v>
      </c>
      <c r="BW99" s="56"/>
      <c r="BX99" s="56"/>
      <c r="BY99" s="56"/>
      <c r="BZ99" s="56"/>
      <c r="CA99" s="59"/>
      <c r="CB99" s="56"/>
      <c r="CC99" s="56"/>
      <c r="CD99" s="54"/>
      <c r="CE99" s="56">
        <v>0</v>
      </c>
      <c r="CF99" s="56"/>
      <c r="CG99" s="56"/>
      <c r="CH99" s="56"/>
      <c r="CI99" s="54"/>
      <c r="CJ99" s="56">
        <v>0</v>
      </c>
      <c r="CK99" s="56"/>
      <c r="CL99" s="56"/>
      <c r="CM99" s="56">
        <v>0</v>
      </c>
      <c r="CN99" s="56"/>
      <c r="CO99" s="56"/>
      <c r="CP99" s="56">
        <v>0</v>
      </c>
      <c r="CQ99" s="56">
        <v>0</v>
      </c>
      <c r="CR99" s="56"/>
      <c r="CS99" s="56">
        <v>0</v>
      </c>
      <c r="CT99" s="56"/>
      <c r="CU99" s="56"/>
      <c r="CV99" s="56"/>
      <c r="CW99" s="56">
        <v>0</v>
      </c>
      <c r="CX99" s="59"/>
      <c r="CY99" s="56">
        <v>0</v>
      </c>
      <c r="CZ99" s="56"/>
      <c r="DA99" s="56"/>
      <c r="DB99" s="56">
        <v>0</v>
      </c>
      <c r="DC99" s="33">
        <f t="shared" si="39"/>
        <v>14536.599999999999</v>
      </c>
      <c r="DD99" s="33">
        <f t="shared" si="39"/>
        <v>1741.8</v>
      </c>
      <c r="DE99" s="33">
        <f t="shared" si="40"/>
        <v>1241.751</v>
      </c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9"/>
      <c r="DW99" s="56">
        <v>0</v>
      </c>
      <c r="DX99" s="56"/>
      <c r="DY99" s="56"/>
      <c r="DZ99" s="56"/>
      <c r="EA99" s="56">
        <v>0</v>
      </c>
      <c r="EB99" s="44">
        <f t="shared" si="24"/>
        <v>0</v>
      </c>
      <c r="EC99" s="44">
        <f t="shared" si="24"/>
        <v>0</v>
      </c>
      <c r="ED99" s="44">
        <f t="shared" si="41"/>
        <v>0</v>
      </c>
      <c r="EI99" s="45"/>
      <c r="EJ99" s="45"/>
      <c r="EL99" s="45"/>
    </row>
    <row r="100" spans="1:142" s="47" customFormat="1" ht="23.25" customHeight="1">
      <c r="A100" s="29">
        <v>91</v>
      </c>
      <c r="B100" s="30" t="s">
        <v>153</v>
      </c>
      <c r="C100" s="48">
        <v>9015.7</v>
      </c>
      <c r="D100" s="32">
        <v>0</v>
      </c>
      <c r="E100" s="33">
        <f t="shared" si="42"/>
        <v>24228.300000000003</v>
      </c>
      <c r="F100" s="33">
        <f t="shared" si="42"/>
        <v>2831.2</v>
      </c>
      <c r="G100" s="33">
        <f t="shared" si="42"/>
        <v>2558.167</v>
      </c>
      <c r="H100" s="33">
        <f t="shared" si="26"/>
        <v>90.35628002260526</v>
      </c>
      <c r="I100" s="49">
        <f t="shared" si="27"/>
        <v>-251.50000000000364</v>
      </c>
      <c r="J100" s="49">
        <f t="shared" si="28"/>
        <v>2473.4330000000004</v>
      </c>
      <c r="K100" s="56">
        <v>23976.8</v>
      </c>
      <c r="L100" s="56">
        <v>5031.6</v>
      </c>
      <c r="M100" s="35">
        <f t="shared" si="29"/>
        <v>14774</v>
      </c>
      <c r="N100" s="35">
        <f t="shared" si="29"/>
        <v>1255.6</v>
      </c>
      <c r="O100" s="35">
        <f t="shared" si="29"/>
        <v>982.567</v>
      </c>
      <c r="P100" s="35">
        <f t="shared" si="30"/>
        <v>78.25477859190825</v>
      </c>
      <c r="Q100" s="51">
        <f t="shared" si="43"/>
        <v>1225.6</v>
      </c>
      <c r="R100" s="51">
        <f t="shared" si="43"/>
        <v>125.6</v>
      </c>
      <c r="S100" s="51">
        <f t="shared" si="43"/>
        <v>287.075</v>
      </c>
      <c r="T100" s="52">
        <f t="shared" si="31"/>
        <v>228.562898089172</v>
      </c>
      <c r="U100" s="53">
        <v>25.6</v>
      </c>
      <c r="V100" s="54">
        <v>25.6</v>
      </c>
      <c r="W100" s="56">
        <v>25.675</v>
      </c>
      <c r="X100" s="56">
        <f t="shared" si="32"/>
        <v>100.29296875</v>
      </c>
      <c r="Y100" s="46">
        <v>10123.5</v>
      </c>
      <c r="Z100" s="54">
        <v>800</v>
      </c>
      <c r="AA100" s="56">
        <v>568.892</v>
      </c>
      <c r="AB100" s="56">
        <f t="shared" si="33"/>
        <v>71.1115</v>
      </c>
      <c r="AC100" s="60">
        <v>1200</v>
      </c>
      <c r="AD100" s="54">
        <v>100</v>
      </c>
      <c r="AE100" s="56">
        <v>261.4</v>
      </c>
      <c r="AF100" s="56">
        <f t="shared" si="34"/>
        <v>261.4</v>
      </c>
      <c r="AG100" s="56">
        <v>36</v>
      </c>
      <c r="AH100" s="54">
        <v>0</v>
      </c>
      <c r="AI100" s="56">
        <v>0</v>
      </c>
      <c r="AJ100" s="56" t="e">
        <f t="shared" si="35"/>
        <v>#DIV/0!</v>
      </c>
      <c r="AK100" s="56">
        <v>0</v>
      </c>
      <c r="AL100" s="59"/>
      <c r="AM100" s="56">
        <v>0</v>
      </c>
      <c r="AN100" s="56" t="e">
        <f t="shared" si="36"/>
        <v>#DIV/0!</v>
      </c>
      <c r="AO100" s="56">
        <v>0</v>
      </c>
      <c r="AP100" s="59"/>
      <c r="AQ100" s="56">
        <v>0</v>
      </c>
      <c r="AR100" s="56"/>
      <c r="AS100" s="56"/>
      <c r="AT100" s="56"/>
      <c r="AU100" s="56">
        <v>9454.3</v>
      </c>
      <c r="AV100" s="54">
        <v>1575.6</v>
      </c>
      <c r="AW100" s="56">
        <v>1575.6</v>
      </c>
      <c r="AX100" s="56"/>
      <c r="AY100" s="59"/>
      <c r="AZ100" s="56"/>
      <c r="BA100" s="56">
        <v>0</v>
      </c>
      <c r="BB100" s="56"/>
      <c r="BC100" s="56"/>
      <c r="BD100" s="56">
        <v>0</v>
      </c>
      <c r="BE100" s="56"/>
      <c r="BF100" s="56"/>
      <c r="BG100" s="35">
        <f t="shared" si="37"/>
        <v>642.5</v>
      </c>
      <c r="BH100" s="35">
        <f t="shared" si="37"/>
        <v>50</v>
      </c>
      <c r="BI100" s="35">
        <f t="shared" si="37"/>
        <v>19.6</v>
      </c>
      <c r="BJ100" s="42">
        <f t="shared" si="38"/>
        <v>39.2</v>
      </c>
      <c r="BK100" s="56">
        <v>642.5</v>
      </c>
      <c r="BL100" s="54">
        <v>50</v>
      </c>
      <c r="BM100" s="56">
        <v>19.6</v>
      </c>
      <c r="BN100" s="56"/>
      <c r="BO100" s="59"/>
      <c r="BP100" s="56">
        <v>0</v>
      </c>
      <c r="BQ100" s="56"/>
      <c r="BR100" s="59"/>
      <c r="BS100" s="56"/>
      <c r="BT100" s="56"/>
      <c r="BU100" s="54"/>
      <c r="BV100" s="56">
        <v>0</v>
      </c>
      <c r="BW100" s="56"/>
      <c r="BX100" s="56"/>
      <c r="BY100" s="56"/>
      <c r="BZ100" s="56"/>
      <c r="CA100" s="59"/>
      <c r="CB100" s="56"/>
      <c r="CC100" s="56">
        <v>1822.4</v>
      </c>
      <c r="CD100" s="54">
        <v>200</v>
      </c>
      <c r="CE100" s="56">
        <v>107</v>
      </c>
      <c r="CF100" s="56"/>
      <c r="CG100" s="56"/>
      <c r="CH100" s="56">
        <v>924</v>
      </c>
      <c r="CI100" s="54">
        <v>80</v>
      </c>
      <c r="CJ100" s="56">
        <v>0</v>
      </c>
      <c r="CK100" s="56"/>
      <c r="CL100" s="56"/>
      <c r="CM100" s="56">
        <v>0</v>
      </c>
      <c r="CN100" s="56"/>
      <c r="CO100" s="56"/>
      <c r="CP100" s="56">
        <v>0</v>
      </c>
      <c r="CQ100" s="56">
        <v>0</v>
      </c>
      <c r="CR100" s="56"/>
      <c r="CS100" s="56">
        <v>0</v>
      </c>
      <c r="CT100" s="56"/>
      <c r="CU100" s="56"/>
      <c r="CV100" s="56"/>
      <c r="CW100" s="56">
        <v>0</v>
      </c>
      <c r="CX100" s="59"/>
      <c r="CY100" s="56">
        <v>0</v>
      </c>
      <c r="CZ100" s="56"/>
      <c r="DA100" s="56"/>
      <c r="DB100" s="56">
        <v>0</v>
      </c>
      <c r="DC100" s="33">
        <f t="shared" si="39"/>
        <v>24228.300000000003</v>
      </c>
      <c r="DD100" s="33">
        <f t="shared" si="39"/>
        <v>2831.2</v>
      </c>
      <c r="DE100" s="33">
        <f t="shared" si="40"/>
        <v>2558.167</v>
      </c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9"/>
      <c r="DW100" s="56">
        <v>0</v>
      </c>
      <c r="DX100" s="56"/>
      <c r="DY100" s="56"/>
      <c r="DZ100" s="56"/>
      <c r="EA100" s="56">
        <v>0</v>
      </c>
      <c r="EB100" s="44">
        <f t="shared" si="24"/>
        <v>0</v>
      </c>
      <c r="EC100" s="44">
        <f t="shared" si="24"/>
        <v>0</v>
      </c>
      <c r="ED100" s="44">
        <f t="shared" si="41"/>
        <v>0</v>
      </c>
      <c r="EI100" s="45"/>
      <c r="EJ100" s="45"/>
      <c r="EL100" s="45"/>
    </row>
    <row r="101" spans="1:142" s="47" customFormat="1" ht="23.25" customHeight="1">
      <c r="A101" s="29">
        <v>92</v>
      </c>
      <c r="B101" s="30" t="s">
        <v>154</v>
      </c>
      <c r="C101" s="48">
        <v>35.7</v>
      </c>
      <c r="D101" s="32">
        <v>0</v>
      </c>
      <c r="E101" s="33">
        <f t="shared" si="42"/>
        <v>8285</v>
      </c>
      <c r="F101" s="33">
        <f t="shared" si="42"/>
        <v>1093.4</v>
      </c>
      <c r="G101" s="33">
        <f t="shared" si="42"/>
        <v>625.457</v>
      </c>
      <c r="H101" s="33">
        <f t="shared" si="26"/>
        <v>57.202944942381556</v>
      </c>
      <c r="I101" s="49">
        <f t="shared" si="27"/>
        <v>960</v>
      </c>
      <c r="J101" s="49">
        <f t="shared" si="28"/>
        <v>841.2030000000001</v>
      </c>
      <c r="K101" s="56">
        <v>9245</v>
      </c>
      <c r="L101" s="56">
        <v>1466.66</v>
      </c>
      <c r="M101" s="35">
        <f t="shared" si="29"/>
        <v>4785</v>
      </c>
      <c r="N101" s="35">
        <f t="shared" si="29"/>
        <v>510</v>
      </c>
      <c r="O101" s="35">
        <f t="shared" si="29"/>
        <v>42.057</v>
      </c>
      <c r="P101" s="35">
        <f t="shared" si="30"/>
        <v>8.246470588235294</v>
      </c>
      <c r="Q101" s="51">
        <f t="shared" si="43"/>
        <v>185</v>
      </c>
      <c r="R101" s="51">
        <f t="shared" si="43"/>
        <v>30</v>
      </c>
      <c r="S101" s="51">
        <f t="shared" si="43"/>
        <v>42.057</v>
      </c>
      <c r="T101" s="52">
        <f t="shared" si="31"/>
        <v>140.19</v>
      </c>
      <c r="U101" s="53"/>
      <c r="V101" s="54"/>
      <c r="W101" s="56">
        <v>0.057</v>
      </c>
      <c r="X101" s="56" t="e">
        <f t="shared" si="32"/>
        <v>#DIV/0!</v>
      </c>
      <c r="Y101" s="46">
        <v>2800</v>
      </c>
      <c r="Z101" s="54">
        <v>250</v>
      </c>
      <c r="AA101" s="56">
        <v>0</v>
      </c>
      <c r="AB101" s="56">
        <f t="shared" si="33"/>
        <v>0</v>
      </c>
      <c r="AC101" s="60">
        <v>185</v>
      </c>
      <c r="AD101" s="54">
        <v>30</v>
      </c>
      <c r="AE101" s="56">
        <v>42</v>
      </c>
      <c r="AF101" s="56">
        <f t="shared" si="34"/>
        <v>140</v>
      </c>
      <c r="AG101" s="56">
        <v>0</v>
      </c>
      <c r="AH101" s="54"/>
      <c r="AI101" s="56">
        <v>0</v>
      </c>
      <c r="AJ101" s="56" t="e">
        <f t="shared" si="35"/>
        <v>#DIV/0!</v>
      </c>
      <c r="AK101" s="56">
        <v>0</v>
      </c>
      <c r="AL101" s="59"/>
      <c r="AM101" s="56">
        <v>0</v>
      </c>
      <c r="AN101" s="56" t="e">
        <f t="shared" si="36"/>
        <v>#DIV/0!</v>
      </c>
      <c r="AO101" s="56">
        <v>0</v>
      </c>
      <c r="AP101" s="59"/>
      <c r="AQ101" s="56">
        <v>0</v>
      </c>
      <c r="AR101" s="56"/>
      <c r="AS101" s="56"/>
      <c r="AT101" s="56"/>
      <c r="AU101" s="56">
        <v>3500</v>
      </c>
      <c r="AV101" s="54">
        <v>583.4</v>
      </c>
      <c r="AW101" s="56">
        <v>583.4</v>
      </c>
      <c r="AX101" s="56"/>
      <c r="AY101" s="59"/>
      <c r="AZ101" s="56"/>
      <c r="BA101" s="56">
        <v>0</v>
      </c>
      <c r="BB101" s="56"/>
      <c r="BC101" s="56"/>
      <c r="BD101" s="56">
        <v>0</v>
      </c>
      <c r="BE101" s="56"/>
      <c r="BF101" s="56"/>
      <c r="BG101" s="35">
        <f t="shared" si="37"/>
        <v>1800</v>
      </c>
      <c r="BH101" s="35">
        <f t="shared" si="37"/>
        <v>230</v>
      </c>
      <c r="BI101" s="35">
        <f t="shared" si="37"/>
        <v>0</v>
      </c>
      <c r="BJ101" s="42">
        <f t="shared" si="38"/>
        <v>0</v>
      </c>
      <c r="BK101" s="56">
        <v>1600</v>
      </c>
      <c r="BL101" s="54">
        <v>200</v>
      </c>
      <c r="BM101" s="56">
        <v>0</v>
      </c>
      <c r="BN101" s="56"/>
      <c r="BO101" s="59"/>
      <c r="BP101" s="56">
        <v>0</v>
      </c>
      <c r="BQ101" s="56"/>
      <c r="BR101" s="59"/>
      <c r="BS101" s="56"/>
      <c r="BT101" s="56">
        <v>200</v>
      </c>
      <c r="BU101" s="54">
        <v>30</v>
      </c>
      <c r="BV101" s="56">
        <v>0</v>
      </c>
      <c r="BW101" s="56"/>
      <c r="BX101" s="56"/>
      <c r="BY101" s="56"/>
      <c r="BZ101" s="56"/>
      <c r="CA101" s="59"/>
      <c r="CB101" s="56"/>
      <c r="CC101" s="56"/>
      <c r="CD101" s="54"/>
      <c r="CE101" s="56">
        <v>0</v>
      </c>
      <c r="CF101" s="56"/>
      <c r="CG101" s="56"/>
      <c r="CH101" s="56"/>
      <c r="CI101" s="54"/>
      <c r="CJ101" s="56">
        <v>0</v>
      </c>
      <c r="CK101" s="56"/>
      <c r="CL101" s="56"/>
      <c r="CM101" s="56">
        <v>0</v>
      </c>
      <c r="CN101" s="56"/>
      <c r="CO101" s="56"/>
      <c r="CP101" s="56">
        <v>0</v>
      </c>
      <c r="CQ101" s="56">
        <v>0</v>
      </c>
      <c r="CR101" s="56"/>
      <c r="CS101" s="56">
        <v>0</v>
      </c>
      <c r="CT101" s="56"/>
      <c r="CU101" s="56"/>
      <c r="CV101" s="56"/>
      <c r="CW101" s="56">
        <v>0</v>
      </c>
      <c r="CX101" s="59"/>
      <c r="CY101" s="56">
        <v>0</v>
      </c>
      <c r="CZ101" s="56"/>
      <c r="DA101" s="56"/>
      <c r="DB101" s="56">
        <v>0</v>
      </c>
      <c r="DC101" s="33">
        <f t="shared" si="39"/>
        <v>8285</v>
      </c>
      <c r="DD101" s="33">
        <f t="shared" si="39"/>
        <v>1093.4</v>
      </c>
      <c r="DE101" s="33">
        <f t="shared" si="40"/>
        <v>625.457</v>
      </c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9"/>
      <c r="DW101" s="56">
        <v>0</v>
      </c>
      <c r="DX101" s="56"/>
      <c r="DY101" s="56"/>
      <c r="DZ101" s="56"/>
      <c r="EA101" s="56">
        <v>0</v>
      </c>
      <c r="EB101" s="44">
        <f t="shared" si="24"/>
        <v>0</v>
      </c>
      <c r="EC101" s="44">
        <f t="shared" si="24"/>
        <v>0</v>
      </c>
      <c r="ED101" s="44">
        <f t="shared" si="41"/>
        <v>0</v>
      </c>
      <c r="EI101" s="45"/>
      <c r="EJ101" s="45"/>
      <c r="EL101" s="45"/>
    </row>
    <row r="102" spans="1:142" s="47" customFormat="1" ht="23.25" customHeight="1">
      <c r="A102" s="29">
        <v>93</v>
      </c>
      <c r="B102" s="30" t="s">
        <v>155</v>
      </c>
      <c r="C102" s="48">
        <v>5890</v>
      </c>
      <c r="D102" s="32">
        <v>0</v>
      </c>
      <c r="E102" s="33">
        <f t="shared" si="42"/>
        <v>13995.1</v>
      </c>
      <c r="F102" s="33">
        <f t="shared" si="42"/>
        <v>2052</v>
      </c>
      <c r="G102" s="33">
        <f t="shared" si="42"/>
        <v>1779.5269999999998</v>
      </c>
      <c r="H102" s="33">
        <f t="shared" si="26"/>
        <v>86.7215886939571</v>
      </c>
      <c r="I102" s="49">
        <f t="shared" si="27"/>
        <v>-3493</v>
      </c>
      <c r="J102" s="49">
        <f t="shared" si="28"/>
        <v>1491.8600000000004</v>
      </c>
      <c r="K102" s="56">
        <v>10502.1</v>
      </c>
      <c r="L102" s="56">
        <v>3271.387</v>
      </c>
      <c r="M102" s="35">
        <f t="shared" si="29"/>
        <v>4552.4</v>
      </c>
      <c r="N102" s="35">
        <f t="shared" si="29"/>
        <v>478.4</v>
      </c>
      <c r="O102" s="35">
        <f t="shared" si="29"/>
        <v>205.92700000000002</v>
      </c>
      <c r="P102" s="35">
        <f t="shared" si="30"/>
        <v>43.04494147157191</v>
      </c>
      <c r="Q102" s="51">
        <f t="shared" si="43"/>
        <v>702.4</v>
      </c>
      <c r="R102" s="51">
        <f t="shared" si="43"/>
        <v>120.4</v>
      </c>
      <c r="S102" s="51">
        <f t="shared" si="43"/>
        <v>113.32700000000001</v>
      </c>
      <c r="T102" s="52">
        <f t="shared" si="31"/>
        <v>94.12541528239203</v>
      </c>
      <c r="U102" s="53">
        <v>2.4</v>
      </c>
      <c r="V102" s="54">
        <v>0.4</v>
      </c>
      <c r="W102" s="56">
        <v>0.427</v>
      </c>
      <c r="X102" s="56">
        <f t="shared" si="32"/>
        <v>106.74999999999999</v>
      </c>
      <c r="Y102" s="46">
        <v>3500</v>
      </c>
      <c r="Z102" s="54">
        <v>300</v>
      </c>
      <c r="AA102" s="56">
        <v>82.8</v>
      </c>
      <c r="AB102" s="56">
        <f t="shared" si="33"/>
        <v>27.6</v>
      </c>
      <c r="AC102" s="60">
        <v>700</v>
      </c>
      <c r="AD102" s="54">
        <v>120</v>
      </c>
      <c r="AE102" s="56">
        <v>112.9</v>
      </c>
      <c r="AF102" s="56">
        <f t="shared" si="34"/>
        <v>94.08333333333333</v>
      </c>
      <c r="AG102" s="56">
        <v>50</v>
      </c>
      <c r="AH102" s="54">
        <v>8</v>
      </c>
      <c r="AI102" s="56">
        <v>0</v>
      </c>
      <c r="AJ102" s="56">
        <f t="shared" si="35"/>
        <v>0</v>
      </c>
      <c r="AK102" s="56">
        <v>0</v>
      </c>
      <c r="AL102" s="59"/>
      <c r="AM102" s="56">
        <v>0</v>
      </c>
      <c r="AN102" s="56" t="e">
        <f t="shared" si="36"/>
        <v>#DIV/0!</v>
      </c>
      <c r="AO102" s="56">
        <v>0</v>
      </c>
      <c r="AP102" s="59"/>
      <c r="AQ102" s="56">
        <v>0</v>
      </c>
      <c r="AR102" s="56"/>
      <c r="AS102" s="56"/>
      <c r="AT102" s="56"/>
      <c r="AU102" s="56">
        <v>9442.7</v>
      </c>
      <c r="AV102" s="54">
        <v>1573.6</v>
      </c>
      <c r="AW102" s="56">
        <v>1573.6</v>
      </c>
      <c r="AX102" s="56"/>
      <c r="AY102" s="59"/>
      <c r="AZ102" s="56"/>
      <c r="BA102" s="56">
        <v>0</v>
      </c>
      <c r="BB102" s="56"/>
      <c r="BC102" s="56"/>
      <c r="BD102" s="56">
        <v>0</v>
      </c>
      <c r="BE102" s="56"/>
      <c r="BF102" s="56"/>
      <c r="BG102" s="35">
        <f t="shared" si="37"/>
        <v>300</v>
      </c>
      <c r="BH102" s="35">
        <f t="shared" si="37"/>
        <v>50</v>
      </c>
      <c r="BI102" s="35">
        <f t="shared" si="37"/>
        <v>9.8</v>
      </c>
      <c r="BJ102" s="42">
        <f t="shared" si="38"/>
        <v>19.6</v>
      </c>
      <c r="BK102" s="56"/>
      <c r="BL102" s="54"/>
      <c r="BM102" s="56">
        <v>9.8</v>
      </c>
      <c r="BN102" s="56">
        <v>300</v>
      </c>
      <c r="BO102" s="59">
        <v>50</v>
      </c>
      <c r="BP102" s="56">
        <v>0</v>
      </c>
      <c r="BQ102" s="56"/>
      <c r="BR102" s="59"/>
      <c r="BS102" s="56"/>
      <c r="BT102" s="56"/>
      <c r="BU102" s="54"/>
      <c r="BV102" s="56">
        <v>0</v>
      </c>
      <c r="BW102" s="56"/>
      <c r="BX102" s="56"/>
      <c r="BY102" s="56"/>
      <c r="BZ102" s="56"/>
      <c r="CA102" s="59"/>
      <c r="CB102" s="56"/>
      <c r="CC102" s="56"/>
      <c r="CD102" s="54"/>
      <c r="CE102" s="56">
        <v>0</v>
      </c>
      <c r="CF102" s="56"/>
      <c r="CG102" s="56"/>
      <c r="CH102" s="56"/>
      <c r="CI102" s="54"/>
      <c r="CJ102" s="56">
        <v>0</v>
      </c>
      <c r="CK102" s="56"/>
      <c r="CL102" s="56"/>
      <c r="CM102" s="56">
        <v>0</v>
      </c>
      <c r="CN102" s="56"/>
      <c r="CO102" s="56"/>
      <c r="CP102" s="56">
        <v>0</v>
      </c>
      <c r="CQ102" s="56">
        <v>0</v>
      </c>
      <c r="CR102" s="56"/>
      <c r="CS102" s="56">
        <v>0</v>
      </c>
      <c r="CT102" s="56"/>
      <c r="CU102" s="56"/>
      <c r="CV102" s="56"/>
      <c r="CW102" s="56">
        <v>0</v>
      </c>
      <c r="CX102" s="59"/>
      <c r="CY102" s="56">
        <v>0</v>
      </c>
      <c r="CZ102" s="56"/>
      <c r="DA102" s="56"/>
      <c r="DB102" s="56">
        <v>0</v>
      </c>
      <c r="DC102" s="33">
        <f t="shared" si="39"/>
        <v>13995.1</v>
      </c>
      <c r="DD102" s="33">
        <f t="shared" si="39"/>
        <v>2052</v>
      </c>
      <c r="DE102" s="33">
        <f t="shared" si="40"/>
        <v>1779.5269999999998</v>
      </c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9"/>
      <c r="DW102" s="56">
        <v>0</v>
      </c>
      <c r="DX102" s="56"/>
      <c r="DY102" s="56"/>
      <c r="DZ102" s="56"/>
      <c r="EA102" s="56">
        <v>0</v>
      </c>
      <c r="EB102" s="44">
        <f t="shared" si="24"/>
        <v>0</v>
      </c>
      <c r="EC102" s="44">
        <f t="shared" si="24"/>
        <v>0</v>
      </c>
      <c r="ED102" s="44">
        <f t="shared" si="41"/>
        <v>0</v>
      </c>
      <c r="EI102" s="45"/>
      <c r="EJ102" s="45"/>
      <c r="EL102" s="45"/>
    </row>
    <row r="103" spans="1:142" s="47" customFormat="1" ht="23.25" customHeight="1">
      <c r="A103" s="29">
        <v>94</v>
      </c>
      <c r="B103" s="30" t="s">
        <v>156</v>
      </c>
      <c r="C103" s="48">
        <v>1855.8</v>
      </c>
      <c r="D103" s="32">
        <v>0</v>
      </c>
      <c r="E103" s="33">
        <f t="shared" si="42"/>
        <v>17270</v>
      </c>
      <c r="F103" s="33">
        <f t="shared" si="42"/>
        <v>2878.4999999999995</v>
      </c>
      <c r="G103" s="33">
        <f t="shared" si="42"/>
        <v>791.504</v>
      </c>
      <c r="H103" s="33">
        <f t="shared" si="26"/>
        <v>27.49709918360258</v>
      </c>
      <c r="I103" s="49">
        <f t="shared" si="27"/>
        <v>-3086</v>
      </c>
      <c r="J103" s="49">
        <f t="shared" si="28"/>
        <v>1558.8520000000003</v>
      </c>
      <c r="K103" s="56">
        <v>14184</v>
      </c>
      <c r="L103" s="56">
        <v>2350.356</v>
      </c>
      <c r="M103" s="35">
        <f t="shared" si="29"/>
        <v>13770</v>
      </c>
      <c r="N103" s="35">
        <f t="shared" si="29"/>
        <v>2295.0999999999995</v>
      </c>
      <c r="O103" s="35">
        <f t="shared" si="29"/>
        <v>208.104</v>
      </c>
      <c r="P103" s="35">
        <f t="shared" si="30"/>
        <v>9.067317328220994</v>
      </c>
      <c r="Q103" s="51">
        <f t="shared" si="43"/>
        <v>610</v>
      </c>
      <c r="R103" s="51">
        <f t="shared" si="43"/>
        <v>101.7</v>
      </c>
      <c r="S103" s="51">
        <f t="shared" si="43"/>
        <v>178.204</v>
      </c>
      <c r="T103" s="52">
        <f t="shared" si="31"/>
        <v>175.2251720747296</v>
      </c>
      <c r="U103" s="53">
        <v>10</v>
      </c>
      <c r="V103" s="54">
        <v>1.7</v>
      </c>
      <c r="W103" s="56">
        <v>0.054</v>
      </c>
      <c r="X103" s="56">
        <f t="shared" si="32"/>
        <v>3.1764705882352944</v>
      </c>
      <c r="Y103" s="46">
        <v>11510</v>
      </c>
      <c r="Z103" s="54">
        <v>1918.3</v>
      </c>
      <c r="AA103" s="56">
        <v>29.9</v>
      </c>
      <c r="AB103" s="56">
        <f t="shared" si="33"/>
        <v>1.5586717406036594</v>
      </c>
      <c r="AC103" s="60">
        <v>600</v>
      </c>
      <c r="AD103" s="54">
        <v>100</v>
      </c>
      <c r="AE103" s="56">
        <v>178.15</v>
      </c>
      <c r="AF103" s="56">
        <f t="shared" si="34"/>
        <v>178.15</v>
      </c>
      <c r="AG103" s="56">
        <v>0</v>
      </c>
      <c r="AH103" s="54"/>
      <c r="AI103" s="56">
        <v>0</v>
      </c>
      <c r="AJ103" s="56" t="e">
        <f t="shared" si="35"/>
        <v>#DIV/0!</v>
      </c>
      <c r="AK103" s="56">
        <v>0</v>
      </c>
      <c r="AL103" s="59"/>
      <c r="AM103" s="56">
        <v>0</v>
      </c>
      <c r="AN103" s="56" t="e">
        <f t="shared" si="36"/>
        <v>#DIV/0!</v>
      </c>
      <c r="AO103" s="56">
        <v>0</v>
      </c>
      <c r="AP103" s="59"/>
      <c r="AQ103" s="56">
        <v>0</v>
      </c>
      <c r="AR103" s="56"/>
      <c r="AS103" s="56"/>
      <c r="AT103" s="56"/>
      <c r="AU103" s="56">
        <v>3500</v>
      </c>
      <c r="AV103" s="54">
        <v>583.4</v>
      </c>
      <c r="AW103" s="56">
        <v>583.4</v>
      </c>
      <c r="AX103" s="56"/>
      <c r="AY103" s="59"/>
      <c r="AZ103" s="56"/>
      <c r="BA103" s="56">
        <v>0</v>
      </c>
      <c r="BB103" s="56"/>
      <c r="BC103" s="56"/>
      <c r="BD103" s="56">
        <v>0</v>
      </c>
      <c r="BE103" s="56"/>
      <c r="BF103" s="56"/>
      <c r="BG103" s="35">
        <f t="shared" si="37"/>
        <v>1250</v>
      </c>
      <c r="BH103" s="35">
        <f t="shared" si="37"/>
        <v>208.39999999999998</v>
      </c>
      <c r="BI103" s="35">
        <f t="shared" si="37"/>
        <v>0</v>
      </c>
      <c r="BJ103" s="42">
        <f t="shared" si="38"/>
        <v>0</v>
      </c>
      <c r="BK103" s="56">
        <v>400</v>
      </c>
      <c r="BL103" s="54">
        <v>66.7</v>
      </c>
      <c r="BM103" s="56">
        <v>0</v>
      </c>
      <c r="BN103" s="56"/>
      <c r="BO103" s="59"/>
      <c r="BP103" s="56">
        <v>0</v>
      </c>
      <c r="BQ103" s="56"/>
      <c r="BR103" s="59"/>
      <c r="BS103" s="56"/>
      <c r="BT103" s="56">
        <v>850</v>
      </c>
      <c r="BU103" s="54">
        <v>141.7</v>
      </c>
      <c r="BV103" s="56">
        <v>0</v>
      </c>
      <c r="BW103" s="56"/>
      <c r="BX103" s="56"/>
      <c r="BY103" s="56"/>
      <c r="BZ103" s="56"/>
      <c r="CA103" s="59"/>
      <c r="CB103" s="56"/>
      <c r="CC103" s="56">
        <v>400</v>
      </c>
      <c r="CD103" s="54">
        <v>66.7</v>
      </c>
      <c r="CE103" s="56">
        <v>0</v>
      </c>
      <c r="CF103" s="56"/>
      <c r="CG103" s="56"/>
      <c r="CH103" s="56"/>
      <c r="CI103" s="54"/>
      <c r="CJ103" s="56">
        <v>0</v>
      </c>
      <c r="CK103" s="56"/>
      <c r="CL103" s="56"/>
      <c r="CM103" s="56">
        <v>0</v>
      </c>
      <c r="CN103" s="56"/>
      <c r="CO103" s="56"/>
      <c r="CP103" s="56">
        <v>0</v>
      </c>
      <c r="CQ103" s="56">
        <v>0</v>
      </c>
      <c r="CR103" s="56"/>
      <c r="CS103" s="56">
        <v>0</v>
      </c>
      <c r="CT103" s="56"/>
      <c r="CU103" s="56"/>
      <c r="CV103" s="56"/>
      <c r="CW103" s="56">
        <v>0</v>
      </c>
      <c r="CX103" s="59"/>
      <c r="CY103" s="56">
        <v>0</v>
      </c>
      <c r="CZ103" s="56"/>
      <c r="DA103" s="56"/>
      <c r="DB103" s="56">
        <v>0</v>
      </c>
      <c r="DC103" s="33">
        <f t="shared" si="39"/>
        <v>17270</v>
      </c>
      <c r="DD103" s="33">
        <f t="shared" si="39"/>
        <v>2878.4999999999995</v>
      </c>
      <c r="DE103" s="33">
        <f t="shared" si="40"/>
        <v>791.504</v>
      </c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9"/>
      <c r="DW103" s="56">
        <v>0</v>
      </c>
      <c r="DX103" s="56"/>
      <c r="DY103" s="56"/>
      <c r="DZ103" s="56"/>
      <c r="EA103" s="56">
        <v>0</v>
      </c>
      <c r="EB103" s="44">
        <f t="shared" si="24"/>
        <v>0</v>
      </c>
      <c r="EC103" s="44">
        <f t="shared" si="24"/>
        <v>0</v>
      </c>
      <c r="ED103" s="44">
        <f t="shared" si="41"/>
        <v>0</v>
      </c>
      <c r="EI103" s="45"/>
      <c r="EJ103" s="45"/>
      <c r="EL103" s="45"/>
    </row>
    <row r="104" spans="1:142" s="47" customFormat="1" ht="23.25" customHeight="1">
      <c r="A104" s="29">
        <v>95</v>
      </c>
      <c r="B104" s="30" t="s">
        <v>157</v>
      </c>
      <c r="C104" s="48">
        <v>0</v>
      </c>
      <c r="D104" s="32">
        <v>0</v>
      </c>
      <c r="E104" s="33">
        <f t="shared" si="42"/>
        <v>14073.8</v>
      </c>
      <c r="F104" s="33">
        <f t="shared" si="42"/>
        <v>1523.4</v>
      </c>
      <c r="G104" s="33">
        <f t="shared" si="42"/>
        <v>707.903</v>
      </c>
      <c r="H104" s="33">
        <f t="shared" si="26"/>
        <v>46.46862281738217</v>
      </c>
      <c r="I104" s="49">
        <f t="shared" si="27"/>
        <v>2436.2000000000007</v>
      </c>
      <c r="J104" s="49">
        <f t="shared" si="28"/>
        <v>1893.1809999999998</v>
      </c>
      <c r="K104" s="56">
        <v>16510</v>
      </c>
      <c r="L104" s="56">
        <v>2601.084</v>
      </c>
      <c r="M104" s="35">
        <f t="shared" si="29"/>
        <v>10573.8</v>
      </c>
      <c r="N104" s="35">
        <f t="shared" si="29"/>
        <v>940</v>
      </c>
      <c r="O104" s="35">
        <f t="shared" si="29"/>
        <v>124.503</v>
      </c>
      <c r="P104" s="35">
        <f t="shared" si="30"/>
        <v>13.245</v>
      </c>
      <c r="Q104" s="51">
        <f t="shared" si="43"/>
        <v>200</v>
      </c>
      <c r="R104" s="51">
        <f t="shared" si="43"/>
        <v>50</v>
      </c>
      <c r="S104" s="51">
        <f t="shared" si="43"/>
        <v>104.331</v>
      </c>
      <c r="T104" s="52">
        <f t="shared" si="31"/>
        <v>208.662</v>
      </c>
      <c r="U104" s="53"/>
      <c r="V104" s="54"/>
      <c r="W104" s="56">
        <v>0</v>
      </c>
      <c r="X104" s="56" t="e">
        <f t="shared" si="32"/>
        <v>#DIV/0!</v>
      </c>
      <c r="Y104" s="46">
        <v>9000</v>
      </c>
      <c r="Z104" s="54">
        <v>800</v>
      </c>
      <c r="AA104" s="56">
        <v>0.172</v>
      </c>
      <c r="AB104" s="56">
        <f t="shared" si="33"/>
        <v>0.0215</v>
      </c>
      <c r="AC104" s="60">
        <v>200</v>
      </c>
      <c r="AD104" s="54">
        <v>50</v>
      </c>
      <c r="AE104" s="56">
        <v>104.331</v>
      </c>
      <c r="AF104" s="56">
        <f t="shared" si="34"/>
        <v>208.662</v>
      </c>
      <c r="AG104" s="56">
        <v>0</v>
      </c>
      <c r="AH104" s="54"/>
      <c r="AI104" s="56">
        <v>0</v>
      </c>
      <c r="AJ104" s="56" t="e">
        <f t="shared" si="35"/>
        <v>#DIV/0!</v>
      </c>
      <c r="AK104" s="56">
        <v>0</v>
      </c>
      <c r="AL104" s="59"/>
      <c r="AM104" s="56">
        <v>0</v>
      </c>
      <c r="AN104" s="56" t="e">
        <f t="shared" si="36"/>
        <v>#DIV/0!</v>
      </c>
      <c r="AO104" s="56">
        <v>0</v>
      </c>
      <c r="AP104" s="59"/>
      <c r="AQ104" s="56">
        <v>0</v>
      </c>
      <c r="AR104" s="56"/>
      <c r="AS104" s="56"/>
      <c r="AT104" s="56"/>
      <c r="AU104" s="56">
        <v>3500</v>
      </c>
      <c r="AV104" s="54">
        <v>583.4</v>
      </c>
      <c r="AW104" s="56">
        <v>583.4</v>
      </c>
      <c r="AX104" s="56"/>
      <c r="AY104" s="59"/>
      <c r="AZ104" s="56"/>
      <c r="BA104" s="56">
        <v>0</v>
      </c>
      <c r="BB104" s="56"/>
      <c r="BC104" s="56"/>
      <c r="BD104" s="56">
        <v>0</v>
      </c>
      <c r="BE104" s="56"/>
      <c r="BF104" s="56"/>
      <c r="BG104" s="35">
        <f t="shared" si="37"/>
        <v>1373.8</v>
      </c>
      <c r="BH104" s="35">
        <f t="shared" si="37"/>
        <v>90</v>
      </c>
      <c r="BI104" s="35">
        <f t="shared" si="37"/>
        <v>20</v>
      </c>
      <c r="BJ104" s="42">
        <f t="shared" si="38"/>
        <v>22.22222222222222</v>
      </c>
      <c r="BK104" s="56">
        <v>373.8</v>
      </c>
      <c r="BL104" s="54">
        <v>40</v>
      </c>
      <c r="BM104" s="56">
        <v>20</v>
      </c>
      <c r="BN104" s="56"/>
      <c r="BO104" s="59"/>
      <c r="BP104" s="56">
        <v>0</v>
      </c>
      <c r="BQ104" s="56"/>
      <c r="BR104" s="59"/>
      <c r="BS104" s="56"/>
      <c r="BT104" s="56">
        <v>1000</v>
      </c>
      <c r="BU104" s="54">
        <v>50</v>
      </c>
      <c r="BV104" s="56">
        <v>0</v>
      </c>
      <c r="BW104" s="56"/>
      <c r="BX104" s="56"/>
      <c r="BY104" s="56"/>
      <c r="BZ104" s="56"/>
      <c r="CA104" s="59"/>
      <c r="CB104" s="56"/>
      <c r="CC104" s="56"/>
      <c r="CD104" s="54"/>
      <c r="CE104" s="56">
        <v>0</v>
      </c>
      <c r="CF104" s="56"/>
      <c r="CG104" s="56"/>
      <c r="CH104" s="56"/>
      <c r="CI104" s="54"/>
      <c r="CJ104" s="56">
        <v>0</v>
      </c>
      <c r="CK104" s="56"/>
      <c r="CL104" s="56"/>
      <c r="CM104" s="56">
        <v>0</v>
      </c>
      <c r="CN104" s="56"/>
      <c r="CO104" s="56"/>
      <c r="CP104" s="56">
        <v>0</v>
      </c>
      <c r="CQ104" s="56">
        <v>0</v>
      </c>
      <c r="CR104" s="56"/>
      <c r="CS104" s="56">
        <v>0</v>
      </c>
      <c r="CT104" s="56"/>
      <c r="CU104" s="56"/>
      <c r="CV104" s="56"/>
      <c r="CW104" s="56">
        <v>0</v>
      </c>
      <c r="CX104" s="59"/>
      <c r="CY104" s="56">
        <v>0</v>
      </c>
      <c r="CZ104" s="56"/>
      <c r="DA104" s="56"/>
      <c r="DB104" s="56">
        <v>0</v>
      </c>
      <c r="DC104" s="33">
        <f t="shared" si="39"/>
        <v>14073.8</v>
      </c>
      <c r="DD104" s="33">
        <f t="shared" si="39"/>
        <v>1523.4</v>
      </c>
      <c r="DE104" s="33">
        <f t="shared" si="40"/>
        <v>707.903</v>
      </c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9"/>
      <c r="DW104" s="56">
        <v>0</v>
      </c>
      <c r="DX104" s="56"/>
      <c r="DY104" s="56"/>
      <c r="DZ104" s="56"/>
      <c r="EA104" s="56">
        <v>0</v>
      </c>
      <c r="EB104" s="44">
        <f t="shared" si="24"/>
        <v>0</v>
      </c>
      <c r="EC104" s="44">
        <f t="shared" si="24"/>
        <v>0</v>
      </c>
      <c r="ED104" s="44">
        <f t="shared" si="41"/>
        <v>0</v>
      </c>
      <c r="EI104" s="45"/>
      <c r="EJ104" s="45"/>
      <c r="EL104" s="45"/>
    </row>
    <row r="105" spans="1:142" s="47" customFormat="1" ht="23.25" customHeight="1">
      <c r="A105" s="29">
        <v>96</v>
      </c>
      <c r="B105" s="30" t="s">
        <v>158</v>
      </c>
      <c r="C105" s="48">
        <v>572.1</v>
      </c>
      <c r="D105" s="32">
        <v>0</v>
      </c>
      <c r="E105" s="33">
        <f t="shared" si="42"/>
        <v>22396</v>
      </c>
      <c r="F105" s="33">
        <f t="shared" si="42"/>
        <v>2734.2</v>
      </c>
      <c r="G105" s="33">
        <f t="shared" si="42"/>
        <v>2091.2272000000003</v>
      </c>
      <c r="H105" s="33">
        <f t="shared" si="26"/>
        <v>76.48406115134227</v>
      </c>
      <c r="I105" s="49">
        <f t="shared" si="27"/>
        <v>-3671</v>
      </c>
      <c r="J105" s="49">
        <f t="shared" si="28"/>
        <v>1004.3607999999999</v>
      </c>
      <c r="K105" s="56">
        <v>18725</v>
      </c>
      <c r="L105" s="56">
        <v>3095.588</v>
      </c>
      <c r="M105" s="35">
        <f t="shared" si="29"/>
        <v>11450.3</v>
      </c>
      <c r="N105" s="35">
        <f t="shared" si="29"/>
        <v>910</v>
      </c>
      <c r="O105" s="35">
        <f t="shared" si="29"/>
        <v>267.0272</v>
      </c>
      <c r="P105" s="35">
        <f t="shared" si="30"/>
        <v>29.34364835164835</v>
      </c>
      <c r="Q105" s="51">
        <f t="shared" si="43"/>
        <v>2080</v>
      </c>
      <c r="R105" s="51">
        <f t="shared" si="43"/>
        <v>240</v>
      </c>
      <c r="S105" s="51">
        <f t="shared" si="43"/>
        <v>192.43400000000003</v>
      </c>
      <c r="T105" s="52">
        <f t="shared" si="31"/>
        <v>80.18083333333334</v>
      </c>
      <c r="U105" s="53">
        <v>480</v>
      </c>
      <c r="V105" s="54">
        <v>40</v>
      </c>
      <c r="W105" s="56">
        <v>41.134</v>
      </c>
      <c r="X105" s="56">
        <f t="shared" si="32"/>
        <v>102.835</v>
      </c>
      <c r="Y105" s="46">
        <v>7420.3</v>
      </c>
      <c r="Z105" s="54">
        <v>520</v>
      </c>
      <c r="AA105" s="56">
        <v>4.9932</v>
      </c>
      <c r="AB105" s="56">
        <f t="shared" si="33"/>
        <v>0.9602307692307692</v>
      </c>
      <c r="AC105" s="60">
        <v>1600</v>
      </c>
      <c r="AD105" s="54">
        <v>200</v>
      </c>
      <c r="AE105" s="56">
        <v>151.3</v>
      </c>
      <c r="AF105" s="56">
        <f t="shared" si="34"/>
        <v>75.65</v>
      </c>
      <c r="AG105" s="56">
        <v>100</v>
      </c>
      <c r="AH105" s="54"/>
      <c r="AI105" s="56">
        <v>0</v>
      </c>
      <c r="AJ105" s="56" t="e">
        <f t="shared" si="35"/>
        <v>#DIV/0!</v>
      </c>
      <c r="AK105" s="56">
        <v>0</v>
      </c>
      <c r="AL105" s="59"/>
      <c r="AM105" s="56">
        <v>0</v>
      </c>
      <c r="AN105" s="56" t="e">
        <f t="shared" si="36"/>
        <v>#DIV/0!</v>
      </c>
      <c r="AO105" s="56">
        <v>0</v>
      </c>
      <c r="AP105" s="59"/>
      <c r="AQ105" s="56">
        <v>0</v>
      </c>
      <c r="AR105" s="56"/>
      <c r="AS105" s="56"/>
      <c r="AT105" s="56"/>
      <c r="AU105" s="56">
        <v>10945.7</v>
      </c>
      <c r="AV105" s="54">
        <v>1824.2</v>
      </c>
      <c r="AW105" s="56">
        <v>1824.2</v>
      </c>
      <c r="AX105" s="56"/>
      <c r="AY105" s="59"/>
      <c r="AZ105" s="56"/>
      <c r="BA105" s="56">
        <v>0</v>
      </c>
      <c r="BB105" s="56"/>
      <c r="BC105" s="56"/>
      <c r="BD105" s="56">
        <v>0</v>
      </c>
      <c r="BE105" s="56"/>
      <c r="BF105" s="56"/>
      <c r="BG105" s="35">
        <f t="shared" si="37"/>
        <v>350</v>
      </c>
      <c r="BH105" s="35">
        <f t="shared" si="37"/>
        <v>0</v>
      </c>
      <c r="BI105" s="35">
        <f t="shared" si="37"/>
        <v>0</v>
      </c>
      <c r="BJ105" s="42" t="e">
        <f t="shared" si="38"/>
        <v>#DIV/0!</v>
      </c>
      <c r="BK105" s="56"/>
      <c r="BL105" s="54"/>
      <c r="BM105" s="56">
        <v>0</v>
      </c>
      <c r="BN105" s="56">
        <v>350</v>
      </c>
      <c r="BO105" s="59"/>
      <c r="BP105" s="56">
        <v>0</v>
      </c>
      <c r="BQ105" s="56"/>
      <c r="BR105" s="59"/>
      <c r="BS105" s="56"/>
      <c r="BT105" s="56"/>
      <c r="BU105" s="54"/>
      <c r="BV105" s="56">
        <v>0</v>
      </c>
      <c r="BW105" s="56"/>
      <c r="BX105" s="56"/>
      <c r="BY105" s="56"/>
      <c r="BZ105" s="56"/>
      <c r="CA105" s="59"/>
      <c r="CB105" s="56"/>
      <c r="CC105" s="56">
        <v>1500</v>
      </c>
      <c r="CD105" s="54">
        <v>150</v>
      </c>
      <c r="CE105" s="56">
        <v>69.6</v>
      </c>
      <c r="CF105" s="56"/>
      <c r="CG105" s="56"/>
      <c r="CH105" s="56"/>
      <c r="CI105" s="54"/>
      <c r="CJ105" s="56">
        <v>0</v>
      </c>
      <c r="CK105" s="56"/>
      <c r="CL105" s="56"/>
      <c r="CM105" s="56">
        <v>0</v>
      </c>
      <c r="CN105" s="56"/>
      <c r="CO105" s="56"/>
      <c r="CP105" s="56">
        <v>0</v>
      </c>
      <c r="CQ105" s="56">
        <v>0</v>
      </c>
      <c r="CR105" s="56"/>
      <c r="CS105" s="56">
        <v>0</v>
      </c>
      <c r="CT105" s="56"/>
      <c r="CU105" s="56"/>
      <c r="CV105" s="56"/>
      <c r="CW105" s="56">
        <v>0</v>
      </c>
      <c r="CX105" s="59"/>
      <c r="CY105" s="56">
        <v>0</v>
      </c>
      <c r="CZ105" s="56"/>
      <c r="DA105" s="56"/>
      <c r="DB105" s="56">
        <v>0</v>
      </c>
      <c r="DC105" s="33">
        <f t="shared" si="39"/>
        <v>22396</v>
      </c>
      <c r="DD105" s="33">
        <f t="shared" si="39"/>
        <v>2734.2</v>
      </c>
      <c r="DE105" s="33">
        <f t="shared" si="40"/>
        <v>2091.2272000000003</v>
      </c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9"/>
      <c r="DW105" s="56">
        <v>0</v>
      </c>
      <c r="DX105" s="56"/>
      <c r="DY105" s="56"/>
      <c r="DZ105" s="56"/>
      <c r="EA105" s="56">
        <v>0</v>
      </c>
      <c r="EB105" s="44">
        <f t="shared" si="24"/>
        <v>0</v>
      </c>
      <c r="EC105" s="44">
        <f t="shared" si="24"/>
        <v>0</v>
      </c>
      <c r="ED105" s="44">
        <f t="shared" si="41"/>
        <v>0</v>
      </c>
      <c r="EI105" s="45"/>
      <c r="EJ105" s="45"/>
      <c r="EL105" s="45"/>
    </row>
    <row r="106" spans="1:142" s="47" customFormat="1" ht="23.25" customHeight="1">
      <c r="A106" s="29">
        <v>97</v>
      </c>
      <c r="B106" s="30" t="s">
        <v>159</v>
      </c>
      <c r="C106" s="48">
        <v>574.4</v>
      </c>
      <c r="D106" s="32">
        <v>0</v>
      </c>
      <c r="E106" s="33">
        <f t="shared" si="42"/>
        <v>15188.6</v>
      </c>
      <c r="F106" s="33">
        <f t="shared" si="42"/>
        <v>2178.2000000000003</v>
      </c>
      <c r="G106" s="33">
        <f t="shared" si="42"/>
        <v>1035.921</v>
      </c>
      <c r="H106" s="33">
        <f t="shared" si="26"/>
        <v>47.558580479294825</v>
      </c>
      <c r="I106" s="49">
        <f t="shared" si="27"/>
        <v>-2501.300000000001</v>
      </c>
      <c r="J106" s="49">
        <f t="shared" si="28"/>
        <v>2242.2289</v>
      </c>
      <c r="K106" s="56">
        <v>12687.3</v>
      </c>
      <c r="L106" s="56">
        <v>3278.1499</v>
      </c>
      <c r="M106" s="35">
        <f t="shared" si="29"/>
        <v>10480</v>
      </c>
      <c r="N106" s="35">
        <f t="shared" si="29"/>
        <v>1746.7</v>
      </c>
      <c r="O106" s="35">
        <f t="shared" si="29"/>
        <v>308.625</v>
      </c>
      <c r="P106" s="35">
        <f t="shared" si="30"/>
        <v>17.66903303372073</v>
      </c>
      <c r="Q106" s="51">
        <f t="shared" si="43"/>
        <v>410</v>
      </c>
      <c r="R106" s="51">
        <f t="shared" si="43"/>
        <v>68.4</v>
      </c>
      <c r="S106" s="51">
        <f t="shared" si="43"/>
        <v>234.825</v>
      </c>
      <c r="T106" s="52">
        <f t="shared" si="31"/>
        <v>343.3114035087719</v>
      </c>
      <c r="U106" s="53">
        <v>130</v>
      </c>
      <c r="V106" s="54">
        <v>21.7</v>
      </c>
      <c r="W106" s="56">
        <v>0.225</v>
      </c>
      <c r="X106" s="56">
        <f t="shared" si="32"/>
        <v>1.0368663594470047</v>
      </c>
      <c r="Y106" s="46">
        <v>8000</v>
      </c>
      <c r="Z106" s="54">
        <v>1333.3</v>
      </c>
      <c r="AA106" s="56">
        <v>23.8</v>
      </c>
      <c r="AB106" s="56">
        <f t="shared" si="33"/>
        <v>1.785044626115653</v>
      </c>
      <c r="AC106" s="60">
        <v>280</v>
      </c>
      <c r="AD106" s="54">
        <v>46.7</v>
      </c>
      <c r="AE106" s="56">
        <v>234.6</v>
      </c>
      <c r="AF106" s="56">
        <f t="shared" si="34"/>
        <v>502.35546038543896</v>
      </c>
      <c r="AG106" s="56">
        <v>70</v>
      </c>
      <c r="AH106" s="54">
        <v>11.7</v>
      </c>
      <c r="AI106" s="56">
        <v>0</v>
      </c>
      <c r="AJ106" s="56">
        <f t="shared" si="35"/>
        <v>0</v>
      </c>
      <c r="AK106" s="56">
        <v>0</v>
      </c>
      <c r="AL106" s="59"/>
      <c r="AM106" s="56">
        <v>0</v>
      </c>
      <c r="AN106" s="56" t="e">
        <f t="shared" si="36"/>
        <v>#DIV/0!</v>
      </c>
      <c r="AO106" s="56">
        <v>0</v>
      </c>
      <c r="AP106" s="59"/>
      <c r="AQ106" s="56">
        <v>0</v>
      </c>
      <c r="AR106" s="56"/>
      <c r="AS106" s="56"/>
      <c r="AT106" s="56"/>
      <c r="AU106" s="56">
        <v>4708.6</v>
      </c>
      <c r="AV106" s="54">
        <v>431.5</v>
      </c>
      <c r="AW106" s="56">
        <v>784.8</v>
      </c>
      <c r="AX106" s="56"/>
      <c r="AY106" s="59"/>
      <c r="AZ106" s="56"/>
      <c r="BA106" s="56">
        <v>0</v>
      </c>
      <c r="BB106" s="56"/>
      <c r="BC106" s="56"/>
      <c r="BD106" s="56">
        <v>0</v>
      </c>
      <c r="BE106" s="56"/>
      <c r="BF106" s="56"/>
      <c r="BG106" s="35">
        <f t="shared" si="37"/>
        <v>2000</v>
      </c>
      <c r="BH106" s="35">
        <f t="shared" si="37"/>
        <v>333.3</v>
      </c>
      <c r="BI106" s="35">
        <f t="shared" si="37"/>
        <v>50</v>
      </c>
      <c r="BJ106" s="42">
        <f t="shared" si="38"/>
        <v>15.001500150015001</v>
      </c>
      <c r="BK106" s="56">
        <v>700</v>
      </c>
      <c r="BL106" s="54">
        <v>116.7</v>
      </c>
      <c r="BM106" s="56">
        <v>0</v>
      </c>
      <c r="BN106" s="56"/>
      <c r="BO106" s="59"/>
      <c r="BP106" s="56">
        <v>0</v>
      </c>
      <c r="BQ106" s="56"/>
      <c r="BR106" s="59"/>
      <c r="BS106" s="56"/>
      <c r="BT106" s="56">
        <v>1300</v>
      </c>
      <c r="BU106" s="54">
        <v>216.6</v>
      </c>
      <c r="BV106" s="56">
        <v>50</v>
      </c>
      <c r="BW106" s="56"/>
      <c r="BX106" s="56"/>
      <c r="BY106" s="56"/>
      <c r="BZ106" s="56"/>
      <c r="CA106" s="59"/>
      <c r="CB106" s="56"/>
      <c r="CC106" s="56"/>
      <c r="CD106" s="54"/>
      <c r="CE106" s="56">
        <v>0</v>
      </c>
      <c r="CF106" s="56"/>
      <c r="CG106" s="56"/>
      <c r="CH106" s="56"/>
      <c r="CI106" s="54"/>
      <c r="CJ106" s="56">
        <v>0</v>
      </c>
      <c r="CK106" s="56"/>
      <c r="CL106" s="56"/>
      <c r="CM106" s="56">
        <v>0</v>
      </c>
      <c r="CN106" s="56"/>
      <c r="CO106" s="56"/>
      <c r="CP106" s="56">
        <v>0</v>
      </c>
      <c r="CQ106" s="56">
        <v>0</v>
      </c>
      <c r="CR106" s="56"/>
      <c r="CS106" s="56">
        <v>0</v>
      </c>
      <c r="CT106" s="56"/>
      <c r="CU106" s="56"/>
      <c r="CV106" s="56"/>
      <c r="CW106" s="56">
        <v>0</v>
      </c>
      <c r="CX106" s="59"/>
      <c r="CY106" s="56">
        <v>0</v>
      </c>
      <c r="CZ106" s="56"/>
      <c r="DA106" s="56"/>
      <c r="DB106" s="56">
        <v>0</v>
      </c>
      <c r="DC106" s="33">
        <f t="shared" si="39"/>
        <v>15188.6</v>
      </c>
      <c r="DD106" s="33">
        <f t="shared" si="39"/>
        <v>2178.2000000000003</v>
      </c>
      <c r="DE106" s="33">
        <f t="shared" si="40"/>
        <v>1093.425</v>
      </c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9"/>
      <c r="DW106" s="56">
        <v>0</v>
      </c>
      <c r="DX106" s="56"/>
      <c r="DY106" s="56"/>
      <c r="DZ106" s="56"/>
      <c r="EA106" s="56">
        <v>-57.504</v>
      </c>
      <c r="EB106" s="44">
        <f t="shared" si="24"/>
        <v>0</v>
      </c>
      <c r="EC106" s="44">
        <f t="shared" si="24"/>
        <v>0</v>
      </c>
      <c r="ED106" s="44">
        <f t="shared" si="41"/>
        <v>-57.504</v>
      </c>
      <c r="EI106" s="45"/>
      <c r="EJ106" s="45"/>
      <c r="EL106" s="45"/>
    </row>
    <row r="107" spans="1:134" s="75" customFormat="1" ht="19.5" customHeight="1">
      <c r="A107" s="67"/>
      <c r="B107" s="68" t="s">
        <v>160</v>
      </c>
      <c r="C107" s="69">
        <f>SUM(C10:C106)</f>
        <v>671523.17</v>
      </c>
      <c r="D107" s="69">
        <f>SUM(D10:D106)</f>
        <v>30727.754</v>
      </c>
      <c r="E107" s="69">
        <f>SUM(E10:E106)</f>
        <v>6357656.399999996</v>
      </c>
      <c r="F107" s="69">
        <f>SUM(F10:F106)</f>
        <v>981089.8999999997</v>
      </c>
      <c r="G107" s="69">
        <f>SUM(G10:G106)</f>
        <v>944797.6663</v>
      </c>
      <c r="H107" s="70">
        <f>G107*100/F107</f>
        <v>96.30082485815015</v>
      </c>
      <c r="I107" s="69">
        <f aca="true" t="shared" si="44" ref="I107:O107">SUM(I10:I106)</f>
        <v>-1322016.5000000002</v>
      </c>
      <c r="J107" s="69">
        <f t="shared" si="44"/>
        <v>741237.1925999997</v>
      </c>
      <c r="K107" s="69">
        <f t="shared" si="44"/>
        <v>5035639.900000001</v>
      </c>
      <c r="L107" s="69">
        <f t="shared" si="44"/>
        <v>1686034.8589000008</v>
      </c>
      <c r="M107" s="69">
        <f t="shared" si="44"/>
        <v>2155384.9999999995</v>
      </c>
      <c r="N107" s="69">
        <f t="shared" si="44"/>
        <v>283123.3</v>
      </c>
      <c r="O107" s="69">
        <f t="shared" si="44"/>
        <v>264890.21330000006</v>
      </c>
      <c r="P107" s="71">
        <f>O107*100/N107</f>
        <v>93.56001900938568</v>
      </c>
      <c r="Q107" s="69">
        <f>SUM(Q10:Q106)</f>
        <v>780251.2</v>
      </c>
      <c r="R107" s="69">
        <f>SUM(R10:R106)</f>
        <v>125144.09999999998</v>
      </c>
      <c r="S107" s="69">
        <f>SUM(S10:S106)</f>
        <v>153614.09490000003</v>
      </c>
      <c r="T107" s="72">
        <f>S107*100/R107</f>
        <v>122.74976998516115</v>
      </c>
      <c r="U107" s="69">
        <f>SUM(U10:U106)</f>
        <v>234355.40000000002</v>
      </c>
      <c r="V107" s="69">
        <f>SUM(V10:V106)</f>
        <v>37714.799999999996</v>
      </c>
      <c r="W107" s="69">
        <f>SUM(W10:W106)</f>
        <v>46774.418900000004</v>
      </c>
      <c r="X107" s="73">
        <f>W107*100/V107</f>
        <v>124.02138921590466</v>
      </c>
      <c r="Y107" s="69">
        <f>SUM(Y10:Y106)</f>
        <v>809523.7999999999</v>
      </c>
      <c r="Z107" s="69">
        <f>SUM(Z10:Z106)</f>
        <v>81261.99999999999</v>
      </c>
      <c r="AA107" s="69">
        <f>SUM(AA10:AA106)</f>
        <v>42935.721999999994</v>
      </c>
      <c r="AB107" s="73">
        <f>AA107*100/Z107</f>
        <v>52.83616204375969</v>
      </c>
      <c r="AC107" s="69">
        <f>SUM(AC10:AC106)</f>
        <v>545895.7999999998</v>
      </c>
      <c r="AD107" s="69">
        <f>SUM(AD10:AD106)</f>
        <v>87429.29999999999</v>
      </c>
      <c r="AE107" s="69">
        <f>SUM(AE10:AE106)</f>
        <v>106839.67599999999</v>
      </c>
      <c r="AF107" s="73">
        <f>AE107*100/AD107</f>
        <v>122.2012254473043</v>
      </c>
      <c r="AG107" s="73">
        <f>SUM(AG10:AG106)</f>
        <v>88056.3</v>
      </c>
      <c r="AH107" s="73">
        <f>SUM(AH10:AH106)</f>
        <v>13969.900000000001</v>
      </c>
      <c r="AI107" s="73">
        <f>SUM(AI10:AI106)</f>
        <v>13591.466999999999</v>
      </c>
      <c r="AJ107" s="73">
        <f>AI107*100/AH107</f>
        <v>97.2910829712453</v>
      </c>
      <c r="AK107" s="69">
        <f>SUM(AK10:AK106)</f>
        <v>49205</v>
      </c>
      <c r="AL107" s="69">
        <f>SUM(AL10:AL106)</f>
        <v>5702</v>
      </c>
      <c r="AM107" s="69">
        <f>SUM(AM10:AM106)</f>
        <v>6751.1</v>
      </c>
      <c r="AN107" s="73">
        <f>AM107*100/AL107</f>
        <v>118.39880743598738</v>
      </c>
      <c r="AO107" s="69">
        <f aca="true" t="shared" si="45" ref="AO107:BI107">SUM(AO10:AO106)</f>
        <v>100</v>
      </c>
      <c r="AP107" s="69">
        <f t="shared" si="45"/>
        <v>15</v>
      </c>
      <c r="AQ107" s="69">
        <f t="shared" si="45"/>
        <v>0</v>
      </c>
      <c r="AR107" s="69">
        <f t="shared" si="45"/>
        <v>0</v>
      </c>
      <c r="AS107" s="69">
        <f t="shared" si="45"/>
        <v>0</v>
      </c>
      <c r="AT107" s="69">
        <f t="shared" si="45"/>
        <v>0</v>
      </c>
      <c r="AU107" s="73">
        <f t="shared" si="45"/>
        <v>4157221.699999999</v>
      </c>
      <c r="AV107" s="73">
        <f t="shared" si="45"/>
        <v>692487.3999999999</v>
      </c>
      <c r="AW107" s="73">
        <f t="shared" si="45"/>
        <v>682015.9999999999</v>
      </c>
      <c r="AX107" s="73">
        <f t="shared" si="45"/>
        <v>30485.7</v>
      </c>
      <c r="AY107" s="73">
        <f t="shared" si="45"/>
        <v>3052.2</v>
      </c>
      <c r="AZ107" s="73">
        <f t="shared" si="45"/>
        <v>0</v>
      </c>
      <c r="BA107" s="69">
        <f t="shared" si="45"/>
        <v>0</v>
      </c>
      <c r="BB107" s="69">
        <f t="shared" si="45"/>
        <v>0</v>
      </c>
      <c r="BC107" s="69">
        <f t="shared" si="45"/>
        <v>0</v>
      </c>
      <c r="BD107" s="69">
        <f t="shared" si="45"/>
        <v>0</v>
      </c>
      <c r="BE107" s="69">
        <f t="shared" si="45"/>
        <v>0</v>
      </c>
      <c r="BF107" s="69">
        <f t="shared" si="45"/>
        <v>0</v>
      </c>
      <c r="BG107" s="69">
        <f t="shared" si="45"/>
        <v>165486.4</v>
      </c>
      <c r="BH107" s="69">
        <f t="shared" si="45"/>
        <v>20325.199999999997</v>
      </c>
      <c r="BI107" s="69">
        <f t="shared" si="45"/>
        <v>14576.461</v>
      </c>
      <c r="BJ107" s="74">
        <f>BI107*100/BH107</f>
        <v>71.71619959459194</v>
      </c>
      <c r="BK107" s="69">
        <f aca="true" t="shared" si="46" ref="BK107:DV107">SUM(BK10:BK106)</f>
        <v>138743.9</v>
      </c>
      <c r="BL107" s="69">
        <f t="shared" si="46"/>
        <v>16828.7</v>
      </c>
      <c r="BM107" s="69">
        <f t="shared" si="46"/>
        <v>11957.333999999999</v>
      </c>
      <c r="BN107" s="69">
        <f t="shared" si="46"/>
        <v>4177</v>
      </c>
      <c r="BO107" s="69">
        <f t="shared" si="46"/>
        <v>350</v>
      </c>
      <c r="BP107" s="69">
        <f t="shared" si="46"/>
        <v>36.4</v>
      </c>
      <c r="BQ107" s="69">
        <f t="shared" si="46"/>
        <v>0</v>
      </c>
      <c r="BR107" s="69">
        <f t="shared" si="46"/>
        <v>0</v>
      </c>
      <c r="BS107" s="69">
        <f t="shared" si="46"/>
        <v>0</v>
      </c>
      <c r="BT107" s="69">
        <f t="shared" si="46"/>
        <v>22565.5</v>
      </c>
      <c r="BU107" s="69">
        <f t="shared" si="46"/>
        <v>3146.5</v>
      </c>
      <c r="BV107" s="69">
        <f t="shared" si="46"/>
        <v>2582.727</v>
      </c>
      <c r="BW107" s="73">
        <f t="shared" si="46"/>
        <v>0</v>
      </c>
      <c r="BX107" s="73">
        <f t="shared" si="46"/>
        <v>0</v>
      </c>
      <c r="BY107" s="73">
        <f t="shared" si="46"/>
        <v>0</v>
      </c>
      <c r="BZ107" s="69">
        <f t="shared" si="46"/>
        <v>14564</v>
      </c>
      <c r="CA107" s="69">
        <f t="shared" si="46"/>
        <v>2427</v>
      </c>
      <c r="CB107" s="69">
        <f t="shared" si="46"/>
        <v>0</v>
      </c>
      <c r="CC107" s="69">
        <f t="shared" si="46"/>
        <v>38674.3</v>
      </c>
      <c r="CD107" s="69">
        <f t="shared" si="46"/>
        <v>5204</v>
      </c>
      <c r="CE107" s="69">
        <f t="shared" si="46"/>
        <v>2066.1</v>
      </c>
      <c r="CF107" s="69">
        <f t="shared" si="46"/>
        <v>0</v>
      </c>
      <c r="CG107" s="69">
        <f t="shared" si="46"/>
        <v>0</v>
      </c>
      <c r="CH107" s="69">
        <f t="shared" si="46"/>
        <v>195839.69999999998</v>
      </c>
      <c r="CI107" s="69">
        <f t="shared" si="46"/>
        <v>26649</v>
      </c>
      <c r="CJ107" s="69">
        <f t="shared" si="46"/>
        <v>28117.843399999998</v>
      </c>
      <c r="CK107" s="69">
        <f t="shared" si="46"/>
        <v>178413.9</v>
      </c>
      <c r="CL107" s="69">
        <f>SUM(CL10:CL106)</f>
        <v>24950.7</v>
      </c>
      <c r="CM107" s="69">
        <f t="shared" si="46"/>
        <v>26901.7794</v>
      </c>
      <c r="CN107" s="69">
        <f t="shared" si="46"/>
        <v>15360.6</v>
      </c>
      <c r="CO107" s="69">
        <f t="shared" si="46"/>
        <v>2966.5000000000005</v>
      </c>
      <c r="CP107" s="69">
        <f t="shared" si="46"/>
        <v>904.904</v>
      </c>
      <c r="CQ107" s="69">
        <f t="shared" si="46"/>
        <v>1089.5</v>
      </c>
      <c r="CR107" s="69">
        <f t="shared" si="46"/>
        <v>148.9</v>
      </c>
      <c r="CS107" s="69">
        <f t="shared" si="46"/>
        <v>199.5</v>
      </c>
      <c r="CT107" s="69">
        <f t="shared" si="46"/>
        <v>0</v>
      </c>
      <c r="CU107" s="69">
        <f t="shared" si="46"/>
        <v>0</v>
      </c>
      <c r="CV107" s="69">
        <f t="shared" si="46"/>
        <v>0</v>
      </c>
      <c r="CW107" s="73">
        <f t="shared" si="46"/>
        <v>11798.2</v>
      </c>
      <c r="CX107" s="73">
        <f t="shared" si="46"/>
        <v>1736.7</v>
      </c>
      <c r="CY107" s="73">
        <f t="shared" si="46"/>
        <v>2133.021</v>
      </c>
      <c r="CZ107" s="73">
        <f t="shared" si="46"/>
        <v>0</v>
      </c>
      <c r="DA107" s="73">
        <f t="shared" si="46"/>
        <v>0</v>
      </c>
      <c r="DB107" s="69">
        <f t="shared" si="46"/>
        <v>-2051.043</v>
      </c>
      <c r="DC107" s="69">
        <f t="shared" si="46"/>
        <v>6357656.399999996</v>
      </c>
      <c r="DD107" s="69">
        <f t="shared" si="46"/>
        <v>981089.8999999997</v>
      </c>
      <c r="DE107" s="69">
        <f t="shared" si="46"/>
        <v>944855.1703000001</v>
      </c>
      <c r="DF107" s="69">
        <f t="shared" si="46"/>
        <v>0</v>
      </c>
      <c r="DG107" s="69">
        <f t="shared" si="46"/>
        <v>0</v>
      </c>
      <c r="DH107" s="69">
        <f t="shared" si="46"/>
        <v>0</v>
      </c>
      <c r="DI107" s="69">
        <f t="shared" si="46"/>
        <v>0</v>
      </c>
      <c r="DJ107" s="69">
        <f t="shared" si="46"/>
        <v>0</v>
      </c>
      <c r="DK107" s="69">
        <f t="shared" si="46"/>
        <v>0</v>
      </c>
      <c r="DL107" s="69">
        <f t="shared" si="46"/>
        <v>0</v>
      </c>
      <c r="DM107" s="69">
        <f t="shared" si="46"/>
        <v>0</v>
      </c>
      <c r="DN107" s="69">
        <f t="shared" si="46"/>
        <v>0</v>
      </c>
      <c r="DO107" s="69">
        <f t="shared" si="46"/>
        <v>0</v>
      </c>
      <c r="DP107" s="69">
        <f t="shared" si="46"/>
        <v>0</v>
      </c>
      <c r="DQ107" s="69">
        <f t="shared" si="46"/>
        <v>0</v>
      </c>
      <c r="DR107" s="69">
        <f t="shared" si="46"/>
        <v>0</v>
      </c>
      <c r="DS107" s="69">
        <f t="shared" si="46"/>
        <v>0</v>
      </c>
      <c r="DT107" s="69">
        <f t="shared" si="46"/>
        <v>0</v>
      </c>
      <c r="DU107" s="73">
        <f t="shared" si="46"/>
        <v>64442.4</v>
      </c>
      <c r="DV107" s="73">
        <f t="shared" si="46"/>
        <v>6500</v>
      </c>
      <c r="DW107" s="73">
        <f aca="true" t="shared" si="47" ref="DW107:ED107">SUM(DW10:DW106)</f>
        <v>2273</v>
      </c>
      <c r="DX107" s="73">
        <f t="shared" si="47"/>
        <v>0</v>
      </c>
      <c r="DY107" s="73">
        <f t="shared" si="47"/>
        <v>0</v>
      </c>
      <c r="DZ107" s="73">
        <f t="shared" si="47"/>
        <v>0</v>
      </c>
      <c r="EA107" s="69">
        <f t="shared" si="47"/>
        <v>-57.504</v>
      </c>
      <c r="EB107" s="69">
        <f t="shared" si="47"/>
        <v>64442.4</v>
      </c>
      <c r="EC107" s="69">
        <f t="shared" si="47"/>
        <v>6500</v>
      </c>
      <c r="ED107" s="69">
        <f t="shared" si="47"/>
        <v>2215.496</v>
      </c>
    </row>
  </sheetData>
  <sheetProtection/>
  <protectedRanges>
    <protectedRange sqref="AE53:AE106" name="Range4_6_1_1"/>
    <protectedRange sqref="AI53:AI106" name="Range4_1_1_2_1"/>
    <protectedRange sqref="AM53:AM106" name="Range4_2_1_2_1"/>
    <protectedRange sqref="AW53:AW106" name="Range4_3_1_2_1"/>
    <protectedRange sqref="AZ53:AZ106" name="Range4_4_1_2_1"/>
    <protectedRange sqref="BM53:BM106" name="Range5_5_1_1"/>
    <protectedRange sqref="BP53:BP106" name="Range5_1_1_2_1"/>
    <protectedRange sqref="BS53:BS106" name="Range5_2_1_2_1"/>
    <protectedRange sqref="BV53:BV106" name="Range5_3_1_2_1"/>
    <protectedRange sqref="CE53:CE106" name="Range5_4_1_2_1"/>
    <protectedRange sqref="W53:W106" name="Range4_5_1_2_1"/>
  </protectedRanges>
  <mergeCells count="139">
    <mergeCell ref="DX7:DX8"/>
    <mergeCell ref="DY7:DZ7"/>
    <mergeCell ref="EA7:EA8"/>
    <mergeCell ref="EB7:EB8"/>
    <mergeCell ref="EC7:ED7"/>
    <mergeCell ref="DO7:DO8"/>
    <mergeCell ref="DP7:DQ7"/>
    <mergeCell ref="DR7:DR8"/>
    <mergeCell ref="DS7:DT7"/>
    <mergeCell ref="DU7:DU8"/>
    <mergeCell ref="DV7:DW7"/>
    <mergeCell ref="DF7:DF8"/>
    <mergeCell ref="DG7:DH7"/>
    <mergeCell ref="DI7:DI8"/>
    <mergeCell ref="DJ7:DK7"/>
    <mergeCell ref="DL7:DL8"/>
    <mergeCell ref="DM7:DN7"/>
    <mergeCell ref="CU7:CV7"/>
    <mergeCell ref="CW7:CW8"/>
    <mergeCell ref="CX7:CY7"/>
    <mergeCell ref="DB7:DB8"/>
    <mergeCell ref="DC7:DC8"/>
    <mergeCell ref="DD7:DE7"/>
    <mergeCell ref="CL7:CM7"/>
    <mergeCell ref="CN7:CN8"/>
    <mergeCell ref="CO7:CP7"/>
    <mergeCell ref="CQ7:CQ8"/>
    <mergeCell ref="CR7:CS7"/>
    <mergeCell ref="CT7:CT8"/>
    <mergeCell ref="CA7:CB7"/>
    <mergeCell ref="CC7:CC8"/>
    <mergeCell ref="CD7:CE7"/>
    <mergeCell ref="CH7:CH8"/>
    <mergeCell ref="CI7:CJ7"/>
    <mergeCell ref="CK7:CK8"/>
    <mergeCell ref="BR7:BS7"/>
    <mergeCell ref="BT7:BT8"/>
    <mergeCell ref="BU7:BV7"/>
    <mergeCell ref="BW7:BW8"/>
    <mergeCell ref="BX7:BY7"/>
    <mergeCell ref="BZ7:BZ8"/>
    <mergeCell ref="BH7:BJ7"/>
    <mergeCell ref="BK7:BK8"/>
    <mergeCell ref="BL7:BM7"/>
    <mergeCell ref="BN7:BN8"/>
    <mergeCell ref="BO7:BP7"/>
    <mergeCell ref="BQ7:BQ8"/>
    <mergeCell ref="AY7:AZ7"/>
    <mergeCell ref="BA7:BA8"/>
    <mergeCell ref="BB7:BC7"/>
    <mergeCell ref="BD7:BD8"/>
    <mergeCell ref="BE7:BF7"/>
    <mergeCell ref="BG7:BG8"/>
    <mergeCell ref="AP7:AQ7"/>
    <mergeCell ref="AR7:AR8"/>
    <mergeCell ref="AS7:AT7"/>
    <mergeCell ref="AU7:AU8"/>
    <mergeCell ref="AV7:AW7"/>
    <mergeCell ref="AX7:AX8"/>
    <mergeCell ref="AD7:AF7"/>
    <mergeCell ref="AG7:AG8"/>
    <mergeCell ref="AH7:AJ7"/>
    <mergeCell ref="AK7:AK8"/>
    <mergeCell ref="AL7:AN7"/>
    <mergeCell ref="AO7:AO8"/>
    <mergeCell ref="R7:T7"/>
    <mergeCell ref="U7:U8"/>
    <mergeCell ref="V7:X7"/>
    <mergeCell ref="Y7:Y8"/>
    <mergeCell ref="Z7:AB7"/>
    <mergeCell ref="AC7:AC8"/>
    <mergeCell ref="DU6:DW6"/>
    <mergeCell ref="DX6:DZ6"/>
    <mergeCell ref="E7:E8"/>
    <mergeCell ref="F7:H7"/>
    <mergeCell ref="I7:I8"/>
    <mergeCell ref="K7:K8"/>
    <mergeCell ref="L7:L8"/>
    <mergeCell ref="M7:M8"/>
    <mergeCell ref="N7:P7"/>
    <mergeCell ref="Q7:Q8"/>
    <mergeCell ref="CK6:CM6"/>
    <mergeCell ref="CN6:CP6"/>
    <mergeCell ref="DF6:DH6"/>
    <mergeCell ref="DI6:DK6"/>
    <mergeCell ref="DO6:DQ6"/>
    <mergeCell ref="DR6:DT6"/>
    <mergeCell ref="BT6:BV6"/>
    <mergeCell ref="BW6:BY6"/>
    <mergeCell ref="BZ6:CB6"/>
    <mergeCell ref="CC6:CE6"/>
    <mergeCell ref="CF6:CG6"/>
    <mergeCell ref="CH6:CJ6"/>
    <mergeCell ref="AX6:AZ6"/>
    <mergeCell ref="BA6:BC6"/>
    <mergeCell ref="BG6:BJ6"/>
    <mergeCell ref="BK6:BM6"/>
    <mergeCell ref="BN6:BP6"/>
    <mergeCell ref="BQ6:BS6"/>
    <mergeCell ref="DO5:DW5"/>
    <mergeCell ref="Q6:T6"/>
    <mergeCell ref="U6:X6"/>
    <mergeCell ref="Y6:AB6"/>
    <mergeCell ref="AC6:AF6"/>
    <mergeCell ref="AG6:AJ6"/>
    <mergeCell ref="AK6:AN6"/>
    <mergeCell ref="AO6:AQ6"/>
    <mergeCell ref="AR6:AT6"/>
    <mergeCell ref="AU6:AW6"/>
    <mergeCell ref="EA4:EA6"/>
    <mergeCell ref="EB4:ED6"/>
    <mergeCell ref="Q5:AQ5"/>
    <mergeCell ref="AR5:BC5"/>
    <mergeCell ref="BD5:BF6"/>
    <mergeCell ref="BG5:BV5"/>
    <mergeCell ref="BW5:CE5"/>
    <mergeCell ref="CH5:CP5"/>
    <mergeCell ref="CQ5:CS6"/>
    <mergeCell ref="CT5:CV6"/>
    <mergeCell ref="K4:L6"/>
    <mergeCell ref="M4:P6"/>
    <mergeCell ref="Q4:CY4"/>
    <mergeCell ref="DB4:DB6"/>
    <mergeCell ref="DC4:DE6"/>
    <mergeCell ref="DF4:DW4"/>
    <mergeCell ref="CW5:CY6"/>
    <mergeCell ref="CZ5:DA6"/>
    <mergeCell ref="DF5:DK5"/>
    <mergeCell ref="DL5:DN6"/>
    <mergeCell ref="E1:G1"/>
    <mergeCell ref="C2:P2"/>
    <mergeCell ref="C3:P3"/>
    <mergeCell ref="U3:W3"/>
    <mergeCell ref="A4:A8"/>
    <mergeCell ref="B4:B8"/>
    <mergeCell ref="C4:C8"/>
    <mergeCell ref="D4:D8"/>
    <mergeCell ref="E4:H6"/>
    <mergeCell ref="I4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2015-03-18T07:09:10Z</dcterms:modified>
  <cp:category/>
  <cp:version/>
  <cp:contentType/>
  <cp:contentStatus/>
</cp:coreProperties>
</file>