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1.08" sheetId="1" r:id="rId1"/>
  </sheets>
  <definedNames/>
  <calcPr fullCalcOnLoad="1"/>
</workbook>
</file>

<file path=xl/sharedStrings.xml><?xml version="1.0" encoding="utf-8"?>
<sst xmlns="http://schemas.openxmlformats.org/spreadsheetml/2006/main" count="95" uniqueCount="78">
  <si>
    <t>Մարզ</t>
  </si>
  <si>
    <t>Համայնք</t>
  </si>
  <si>
    <t>Խնդրի նկարագրությունը</t>
  </si>
  <si>
    <t>Տեղեկատվություն</t>
  </si>
  <si>
    <t>ք. Էջմիածին</t>
  </si>
  <si>
    <t>առկա է</t>
  </si>
  <si>
    <t>առկա չէ</t>
  </si>
  <si>
    <t>Ալաշկերտ</t>
  </si>
  <si>
    <t xml:space="preserve">առկա չէ </t>
  </si>
  <si>
    <t>համայնքը հնարավորություն չունի</t>
  </si>
  <si>
    <t>Ամասիա</t>
  </si>
  <si>
    <t>Արմավիր</t>
  </si>
  <si>
    <t xml:space="preserve">Բերքաշատ  </t>
  </si>
  <si>
    <t xml:space="preserve">Խմելաջրի  ցանցի հիմնանորոգում  </t>
  </si>
  <si>
    <t xml:space="preserve">Գետաշեն      </t>
  </si>
  <si>
    <t xml:space="preserve">Լուկաշին   </t>
  </si>
  <si>
    <t>Նոր Արտագերս</t>
  </si>
  <si>
    <t xml:space="preserve">Նորապատ    </t>
  </si>
  <si>
    <t xml:space="preserve">Շենավան   </t>
  </si>
  <si>
    <t>Խմելու ջրի ներհամայնքային համակարգի վերանորոգում</t>
  </si>
  <si>
    <t xml:space="preserve">Ջանֆիդա   </t>
  </si>
  <si>
    <t xml:space="preserve">Այգեշատ (Էջմ.)  </t>
  </si>
  <si>
    <t>Ոռոգման համակարգի ներքին ցանցի վերանորոգում</t>
  </si>
  <si>
    <t xml:space="preserve">Ապագա   </t>
  </si>
  <si>
    <t>Խմելու ջրի ներքին ցանցի հիմնանորոգում</t>
  </si>
  <si>
    <t xml:space="preserve">Խորոնք  </t>
  </si>
  <si>
    <t xml:space="preserve">Ծաղկալանջ     </t>
  </si>
  <si>
    <t xml:space="preserve">Նորակերտ  </t>
  </si>
  <si>
    <t>Ոռոգման ջրատարի նորոգում</t>
  </si>
  <si>
    <t>Հուշակերտ</t>
  </si>
  <si>
    <t>Խմելու ջրի ներքին ցանցի վերանորոգում</t>
  </si>
  <si>
    <t xml:space="preserve">Շենիկ    </t>
  </si>
  <si>
    <t>Ոռոգման ցանցի խողովակաշարի միացում մայր ջրանցքին 3կմ-ի չափով</t>
  </si>
  <si>
    <t xml:space="preserve">Վանանդ   </t>
  </si>
  <si>
    <t>Ոռոգման ներտնտեսային ցանցի վերանորոգում</t>
  </si>
  <si>
    <t>Շինարարական աշխատանքների անհրաժեշտության դեպքում նաև նախագծա-նախահաշվային փաստաթղթերի առկայության վերաբերյալ տեղեկատվություն</t>
  </si>
  <si>
    <t>ԸՆԴԱՄԵՆԸ</t>
  </si>
  <si>
    <t>Համայնքում ոռոգման ջրի պոմպակայանի և միջտնտեսային ցանցի կառուցում</t>
  </si>
  <si>
    <t>ՀՀ Արմավիրի մարզում առաջնահերթ լուծում պահանջող խնդիրների վերաբերյալ</t>
  </si>
  <si>
    <t>Թիվ</t>
  </si>
  <si>
    <t>Բնակավայր</t>
  </si>
  <si>
    <t>Խմելու ջրագծի ներքն ցանցի 25կմ երկարությամբ հիմնանորոգում</t>
  </si>
  <si>
    <t>Խորքային հորի վերականգնում ոռոգման նպատակով</t>
  </si>
  <si>
    <t>Խմելու ջրագծի վերանորոգում, ներքին ցանց</t>
  </si>
  <si>
    <t>Խմելաջրի  ցանցի կապիտալ վերանորոգում, ներքին ցանց</t>
  </si>
  <si>
    <r>
      <t xml:space="preserve">Հանրակացարանի շենքի խմելու ջրի ցանցի վերանորոգում և կոյուղու կառուցում </t>
    </r>
    <r>
      <rPr>
        <sz val="9.5"/>
        <rFont val="GHEA Grapalat"/>
        <family val="3"/>
      </rPr>
      <t xml:space="preserve">(ամբողջ համայնքն ունի  շուրջօրյա ջրամատակարարում, իսկ շենքի բնակիչները օրական ստանում են 2ժամ ջրամատակարարում: Այս շենքի համար միացվում է մեկ խորքային հոր, կոյուղին չի գործում), 80 բնակարան </t>
    </r>
  </si>
  <si>
    <t>Խմելաջրի ջրագծերի նորոգում, ներքին ցանց</t>
  </si>
  <si>
    <t>11-րդ փողոցի կոյուղագծի կառուցում, ներքին ցանց</t>
  </si>
  <si>
    <t>Խմելաջրի ջրագծի մասնակի կառուցում, ներքին ցանց</t>
  </si>
  <si>
    <t>Խնդրի լուծման համար համայնքի բյուջեից համաֆինանսավորման հնարավորությունը</t>
  </si>
  <si>
    <t>%</t>
  </si>
  <si>
    <t>ՀՀ պետական բյուջեից հատկացվող գումար /հազ. դրամ/</t>
  </si>
  <si>
    <t>Համայնքը հնարավորություն չունի</t>
  </si>
  <si>
    <t>10</t>
  </si>
  <si>
    <t xml:space="preserve">Համայնքի խմելու ջրագծերի կապիտալ կառուցում, ներքին ցանց
</t>
  </si>
  <si>
    <t>Հիմնավորում</t>
  </si>
  <si>
    <t xml:space="preserve">Քաղաքի կոյուղագծերի ընդլայնում
</t>
  </si>
  <si>
    <t>Ծրագրի արդյունքում 50-60 տնտեսությունների շուրջ 45հա պտղատու և խողողի այգիներ կունենան ոռոգման ջուր:</t>
  </si>
  <si>
    <t>Ծրագրի արդյունքում համայնքի 50 տնտեսություն կունենա որակյալ  խմելու ջուր:</t>
  </si>
  <si>
    <t>Ծրագրի արդյունքում համայնքի 100 տնտեսություն կունենա որակյալ խմելու ջուր:</t>
  </si>
  <si>
    <t>Ծրագրի արդյունքում համայնքի բոլոր 490 տնտեսությունները կունենա որակյալ խմելու ջուր:</t>
  </si>
  <si>
    <t>Ծրագրի արդյունքում համայնքի 80 ընտանիք կունենա մշտական խմելու ջուր և կոյուղի:</t>
  </si>
  <si>
    <t>Ծրագրի արդյունքում համայնքի 350 տնտեսություն կունենա որակյալ խմելու ջուր:</t>
  </si>
  <si>
    <t>Համայնքն ունի կոյուղու համակարգ, միայն 11-րդ փողոցներ է մնացել: Ծրագրի արդյունքում  30 տնտեսություն կունենա կոյուղի:</t>
  </si>
  <si>
    <t>Ծրագրի արդյունքում համայնքի բոլոր 380 տնտեսությունները կունենան որակյալ խմելու ջուր:</t>
  </si>
  <si>
    <t>Ծրագրի արդյունքում համայնքի բոլոր 720 տնտեսությունները կունենան որակյալ խմելու ջուր:</t>
  </si>
  <si>
    <t>Ծրագրի արդյունքում համայնքի տնամերձ հողամասերի ոռոգման խնդիրը կլուծվի ամբողջությամբ:</t>
  </si>
  <si>
    <t>Ծրագրի արդյունքում շուրջ 130 տնտեսությունների 150հա վարելահողեր կունենան մշտական ոռոգման ջուր:</t>
  </si>
  <si>
    <t>Ծրագրի արդյունքում համայնքի 90 տնտեսություն կունենա որակյալ, շուրջօրյա խմելու ջուր:</t>
  </si>
  <si>
    <t>Ծրագրի արդյունքում համայնքի բոլոր 307 տնտեսությունները կունենան որակյալ, շուրջօրյա  խմելու ջուր:</t>
  </si>
  <si>
    <t>Ծրագրի արդյունքում շուրջ 200 տնտեսությունների 20հա տնամերձեր կունենան մշտական ոռոգման ջուր:</t>
  </si>
  <si>
    <t>Ծրագրի արդյունքում համայնքի բոլոր 242 տնտեսությունները կունենան որակյալ  խմելու ջուր:</t>
  </si>
  <si>
    <t>Ծրագրի արդյունքում 250 տնտեսությունների շուրջ 33հա տնամերձ հողատարածքները կունենան մշտական ոռոգման ջուր:</t>
  </si>
  <si>
    <t>Ծրագրի արդյունքում 240 տնտեսությունների շուրջ 24հա տնամերձ հողամասերը կունենան մշտական ոռոգման ջուր:</t>
  </si>
  <si>
    <t>գումարը /հազ.դրամ/</t>
  </si>
  <si>
    <t>Ծրագրի արդյունքում ամբողջությամբ կբարելավվի համայնքի խմելու ջրամատակարարման ներքին ցանցը, կկրճատվի էլեկտրաէներգիայի ծախսը և շուրջ 670 տնտեսություն կունենա որակյալ ջրամատակարարում:</t>
  </si>
  <si>
    <t>Ծրագրի արդյունքում համայնքի Արամ Մանուկյան թաղամասերի շուրջ 800 բնակելի տներ և տնամերձեր կմիանան ջրահեռացման ընդհանուր համակարգին:</t>
  </si>
  <si>
    <t>Խնդրի լուծման ֆինանսական գնահատականը
/հազ. դրամ/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</si>
</sst>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HEA Grapalat"/>
      <family val="3"/>
    </font>
    <font>
      <sz val="11"/>
      <color indexed="8"/>
      <name val="Arial Armenian"/>
      <family val="2"/>
    </font>
    <font>
      <b/>
      <i/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4"/>
      <name val="GHEA Grapalat"/>
      <family val="3"/>
    </font>
    <font>
      <i/>
      <sz val="10"/>
      <name val="GHEA Grapalat"/>
      <family val="3"/>
    </font>
    <font>
      <sz val="9.5"/>
      <name val="GHEA Grapalat"/>
      <family val="3"/>
    </font>
    <font>
      <b/>
      <sz val="10"/>
      <name val="GHEA Grapalat"/>
      <family val="3"/>
    </font>
    <font>
      <b/>
      <sz val="13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10" xfId="3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10" xfId="33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textRotation="90"/>
    </xf>
    <xf numFmtId="0" fontId="31" fillId="0" borderId="17" xfId="0" applyFont="1" applyFill="1" applyBorder="1" applyAlignment="1">
      <alignment horizontal="center" vertical="center" textRotation="90"/>
    </xf>
    <xf numFmtId="0" fontId="31" fillId="0" borderId="12" xfId="0" applyFont="1" applyFill="1" applyBorder="1" applyAlignment="1">
      <alignment horizontal="center" vertical="center" textRotation="90"/>
    </xf>
    <xf numFmtId="0" fontId="3" fillId="0" borderId="10" xfId="5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vertical="center" wrapText="1"/>
      <protection/>
    </xf>
    <xf numFmtId="3" fontId="8" fillId="0" borderId="10" xfId="33" applyNumberFormat="1" applyFont="1" applyFill="1" applyBorder="1" applyAlignment="1">
      <alignment vertical="center" wrapText="1"/>
      <protection/>
    </xf>
    <xf numFmtId="165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0" zoomScaleNormal="80" zoomScalePageLayoutView="0" workbookViewId="0" topLeftCell="A19">
      <selection activeCell="N4" sqref="N4"/>
    </sheetView>
  </sheetViews>
  <sheetFormatPr defaultColWidth="9.140625" defaultRowHeight="15"/>
  <cols>
    <col min="1" max="1" width="13.421875" style="1" customWidth="1"/>
    <col min="2" max="2" width="6.140625" style="2" hidden="1" customWidth="1"/>
    <col min="3" max="3" width="17.8515625" style="1" customWidth="1"/>
    <col min="4" max="4" width="14.140625" style="1" customWidth="1"/>
    <col min="5" max="5" width="42.57421875" style="3" customWidth="1"/>
    <col min="6" max="6" width="17.28125" style="1" customWidth="1"/>
    <col min="7" max="7" width="20.140625" style="5" customWidth="1"/>
    <col min="8" max="8" width="17.7109375" style="5" customWidth="1"/>
    <col min="9" max="9" width="16.140625" style="1" customWidth="1"/>
    <col min="10" max="10" width="18.28125" style="4" customWidth="1"/>
    <col min="11" max="11" width="26.8515625" style="13" customWidth="1"/>
    <col min="12" max="16384" width="9.140625" style="1" customWidth="1"/>
  </cols>
  <sheetData>
    <row r="1" spans="1:11" ht="27" customHeight="1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3.75" customHeight="1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09.5" customHeight="1">
      <c r="A3" s="28" t="s">
        <v>0</v>
      </c>
      <c r="B3" s="6" t="s">
        <v>39</v>
      </c>
      <c r="C3" s="15" t="s">
        <v>1</v>
      </c>
      <c r="D3" s="15" t="s">
        <v>40</v>
      </c>
      <c r="E3" s="15" t="s">
        <v>2</v>
      </c>
      <c r="F3" s="21" t="s">
        <v>77</v>
      </c>
      <c r="G3" s="21" t="s">
        <v>35</v>
      </c>
      <c r="H3" s="26" t="s">
        <v>49</v>
      </c>
      <c r="I3" s="27"/>
      <c r="J3" s="23" t="s">
        <v>51</v>
      </c>
      <c r="K3" s="25" t="s">
        <v>55</v>
      </c>
    </row>
    <row r="4" spans="1:11" ht="49.5" customHeight="1">
      <c r="A4" s="29"/>
      <c r="B4" s="6"/>
      <c r="C4" s="16"/>
      <c r="D4" s="16"/>
      <c r="E4" s="16"/>
      <c r="F4" s="22"/>
      <c r="G4" s="22"/>
      <c r="H4" s="12" t="s">
        <v>50</v>
      </c>
      <c r="I4" s="12" t="s">
        <v>74</v>
      </c>
      <c r="J4" s="23"/>
      <c r="K4" s="25"/>
    </row>
    <row r="5" spans="1:11" s="4" customFormat="1" ht="100.5" customHeight="1">
      <c r="A5" s="43" t="s">
        <v>11</v>
      </c>
      <c r="B5" s="46">
        <v>3</v>
      </c>
      <c r="C5" s="47" t="s">
        <v>4</v>
      </c>
      <c r="D5" s="48">
        <v>54668680</v>
      </c>
      <c r="E5" s="33" t="s">
        <v>56</v>
      </c>
      <c r="F5" s="39">
        <v>88000</v>
      </c>
      <c r="G5" s="35" t="s">
        <v>6</v>
      </c>
      <c r="H5" s="35">
        <v>20</v>
      </c>
      <c r="I5" s="49">
        <f>F5*H5/100</f>
        <v>17600</v>
      </c>
      <c r="J5" s="36">
        <f>F5-I5</f>
        <v>70400</v>
      </c>
      <c r="K5" s="37" t="s">
        <v>76</v>
      </c>
    </row>
    <row r="6" spans="1:11" s="4" customFormat="1" ht="81" customHeight="1">
      <c r="A6" s="44"/>
      <c r="B6" s="30"/>
      <c r="C6" s="31" t="s">
        <v>7</v>
      </c>
      <c r="D6" s="38">
        <v>6168740</v>
      </c>
      <c r="E6" s="33" t="s">
        <v>42</v>
      </c>
      <c r="F6" s="39">
        <v>6000</v>
      </c>
      <c r="G6" s="35" t="s">
        <v>8</v>
      </c>
      <c r="H6" s="35">
        <v>10</v>
      </c>
      <c r="I6" s="36">
        <f>F6*H6/100</f>
        <v>600</v>
      </c>
      <c r="J6" s="36">
        <f aca="true" t="shared" si="0" ref="J6:J23">F6-I6</f>
        <v>5400</v>
      </c>
      <c r="K6" s="37" t="s">
        <v>57</v>
      </c>
    </row>
    <row r="7" spans="1:11" s="4" customFormat="1" ht="66.75" customHeight="1">
      <c r="A7" s="44"/>
      <c r="B7" s="30"/>
      <c r="C7" s="31" t="s">
        <v>10</v>
      </c>
      <c r="D7" s="38">
        <v>3754680</v>
      </c>
      <c r="E7" s="33" t="s">
        <v>43</v>
      </c>
      <c r="F7" s="39">
        <v>3700</v>
      </c>
      <c r="G7" s="35" t="s">
        <v>6</v>
      </c>
      <c r="H7" s="35">
        <v>10</v>
      </c>
      <c r="I7" s="36">
        <f aca="true" t="shared" si="1" ref="I7:I23">F7*H7/100</f>
        <v>370</v>
      </c>
      <c r="J7" s="36">
        <f t="shared" si="0"/>
        <v>3330</v>
      </c>
      <c r="K7" s="37" t="s">
        <v>58</v>
      </c>
    </row>
    <row r="8" spans="1:11" s="4" customFormat="1" ht="129.75" customHeight="1">
      <c r="A8" s="44"/>
      <c r="B8" s="30"/>
      <c r="C8" s="31" t="s">
        <v>11</v>
      </c>
      <c r="D8" s="32">
        <v>59782600</v>
      </c>
      <c r="E8" s="33" t="s">
        <v>54</v>
      </c>
      <c r="F8" s="34">
        <v>50000</v>
      </c>
      <c r="G8" s="35" t="s">
        <v>6</v>
      </c>
      <c r="H8" s="35">
        <v>20</v>
      </c>
      <c r="I8" s="36">
        <f t="shared" si="1"/>
        <v>10000</v>
      </c>
      <c r="J8" s="36">
        <f t="shared" si="0"/>
        <v>40000</v>
      </c>
      <c r="K8" s="37" t="s">
        <v>75</v>
      </c>
    </row>
    <row r="9" spans="1:11" s="4" customFormat="1" ht="70.5" customHeight="1">
      <c r="A9" s="44"/>
      <c r="B9" s="30">
        <v>15</v>
      </c>
      <c r="C9" s="31" t="s">
        <v>12</v>
      </c>
      <c r="D9" s="38">
        <v>29581520</v>
      </c>
      <c r="E9" s="33" t="s">
        <v>13</v>
      </c>
      <c r="F9" s="39">
        <v>30000</v>
      </c>
      <c r="G9" s="35" t="s">
        <v>6</v>
      </c>
      <c r="H9" s="35" t="s">
        <v>52</v>
      </c>
      <c r="I9" s="36"/>
      <c r="J9" s="36">
        <f t="shared" si="0"/>
        <v>30000</v>
      </c>
      <c r="K9" s="37" t="s">
        <v>59</v>
      </c>
    </row>
    <row r="10" spans="1:11" s="4" customFormat="1" ht="68.25" customHeight="1">
      <c r="A10" s="44"/>
      <c r="B10" s="30">
        <v>16</v>
      </c>
      <c r="C10" s="31" t="s">
        <v>14</v>
      </c>
      <c r="D10" s="38">
        <v>50173300</v>
      </c>
      <c r="E10" s="33" t="s">
        <v>44</v>
      </c>
      <c r="F10" s="39">
        <v>50000</v>
      </c>
      <c r="G10" s="35" t="s">
        <v>6</v>
      </c>
      <c r="H10" s="35">
        <v>10</v>
      </c>
      <c r="I10" s="36">
        <f t="shared" si="1"/>
        <v>5000</v>
      </c>
      <c r="J10" s="36">
        <f t="shared" si="0"/>
        <v>45000</v>
      </c>
      <c r="K10" s="37" t="s">
        <v>60</v>
      </c>
    </row>
    <row r="11" spans="1:11" s="4" customFormat="1" ht="104.25" customHeight="1">
      <c r="A11" s="44"/>
      <c r="B11" s="30">
        <v>21</v>
      </c>
      <c r="C11" s="31" t="s">
        <v>15</v>
      </c>
      <c r="D11" s="38">
        <v>4574590</v>
      </c>
      <c r="E11" s="33" t="s">
        <v>45</v>
      </c>
      <c r="F11" s="39">
        <v>30000</v>
      </c>
      <c r="G11" s="35" t="s">
        <v>6</v>
      </c>
      <c r="H11" s="35">
        <v>30</v>
      </c>
      <c r="I11" s="36">
        <f t="shared" si="1"/>
        <v>9000</v>
      </c>
      <c r="J11" s="36">
        <f t="shared" si="0"/>
        <v>21000</v>
      </c>
      <c r="K11" s="37" t="s">
        <v>61</v>
      </c>
    </row>
    <row r="12" spans="1:11" s="4" customFormat="1" ht="69" customHeight="1">
      <c r="A12" s="44"/>
      <c r="B12" s="30"/>
      <c r="C12" s="31" t="s">
        <v>16</v>
      </c>
      <c r="D12" s="38">
        <v>10973080</v>
      </c>
      <c r="E12" s="33" t="s">
        <v>46</v>
      </c>
      <c r="F12" s="39">
        <v>11000</v>
      </c>
      <c r="G12" s="35" t="s">
        <v>6</v>
      </c>
      <c r="H12" s="35">
        <v>15</v>
      </c>
      <c r="I12" s="36">
        <f t="shared" si="1"/>
        <v>1650</v>
      </c>
      <c r="J12" s="36">
        <f t="shared" si="0"/>
        <v>9350</v>
      </c>
      <c r="K12" s="37" t="s">
        <v>62</v>
      </c>
    </row>
    <row r="13" spans="1:11" s="4" customFormat="1" ht="92.25" customHeight="1">
      <c r="A13" s="44"/>
      <c r="B13" s="30"/>
      <c r="C13" s="31" t="s">
        <v>17</v>
      </c>
      <c r="D13" s="38">
        <v>10554850</v>
      </c>
      <c r="E13" s="33" t="s">
        <v>47</v>
      </c>
      <c r="F13" s="39">
        <v>10000</v>
      </c>
      <c r="G13" s="35" t="s">
        <v>6</v>
      </c>
      <c r="H13" s="35">
        <v>20</v>
      </c>
      <c r="I13" s="36">
        <f t="shared" si="1"/>
        <v>2000</v>
      </c>
      <c r="J13" s="36">
        <f t="shared" si="0"/>
        <v>8000</v>
      </c>
      <c r="K13" s="37" t="s">
        <v>63</v>
      </c>
    </row>
    <row r="14" spans="1:11" s="4" customFormat="1" ht="72.75" customHeight="1">
      <c r="A14" s="44"/>
      <c r="B14" s="30">
        <v>34</v>
      </c>
      <c r="C14" s="31" t="s">
        <v>18</v>
      </c>
      <c r="D14" s="38">
        <v>65251120</v>
      </c>
      <c r="E14" s="33" t="s">
        <v>19</v>
      </c>
      <c r="F14" s="39">
        <v>65000</v>
      </c>
      <c r="G14" s="35" t="s">
        <v>6</v>
      </c>
      <c r="H14" s="35">
        <v>20</v>
      </c>
      <c r="I14" s="36">
        <f t="shared" si="1"/>
        <v>13000</v>
      </c>
      <c r="J14" s="36">
        <f t="shared" si="0"/>
        <v>52000</v>
      </c>
      <c r="K14" s="37" t="s">
        <v>64</v>
      </c>
    </row>
    <row r="15" spans="1:11" s="4" customFormat="1" ht="72.75" customHeight="1">
      <c r="A15" s="44"/>
      <c r="B15" s="30">
        <v>35</v>
      </c>
      <c r="C15" s="31" t="s">
        <v>20</v>
      </c>
      <c r="D15" s="38">
        <v>21165500</v>
      </c>
      <c r="E15" s="33" t="s">
        <v>41</v>
      </c>
      <c r="F15" s="39">
        <v>20000</v>
      </c>
      <c r="G15" s="35" t="s">
        <v>6</v>
      </c>
      <c r="H15" s="35">
        <v>10</v>
      </c>
      <c r="I15" s="36">
        <f t="shared" si="1"/>
        <v>2000</v>
      </c>
      <c r="J15" s="36">
        <f t="shared" si="0"/>
        <v>18000</v>
      </c>
      <c r="K15" s="37" t="s">
        <v>65</v>
      </c>
    </row>
    <row r="16" spans="1:11" s="4" customFormat="1" ht="78.75" customHeight="1">
      <c r="A16" s="44"/>
      <c r="B16" s="30"/>
      <c r="C16" s="31" t="s">
        <v>21</v>
      </c>
      <c r="D16" s="38">
        <v>14973880</v>
      </c>
      <c r="E16" s="40" t="s">
        <v>22</v>
      </c>
      <c r="F16" s="39">
        <v>15000</v>
      </c>
      <c r="G16" s="35" t="s">
        <v>6</v>
      </c>
      <c r="H16" s="33" t="s">
        <v>9</v>
      </c>
      <c r="I16" s="36"/>
      <c r="J16" s="36">
        <f t="shared" si="0"/>
        <v>15000</v>
      </c>
      <c r="K16" s="37" t="s">
        <v>66</v>
      </c>
    </row>
    <row r="17" spans="1:11" s="4" customFormat="1" ht="78.75" customHeight="1">
      <c r="A17" s="44"/>
      <c r="B17" s="30"/>
      <c r="C17" s="31" t="s">
        <v>23</v>
      </c>
      <c r="D17" s="31"/>
      <c r="E17" s="33" t="s">
        <v>37</v>
      </c>
      <c r="F17" s="34">
        <v>24000</v>
      </c>
      <c r="G17" s="35" t="s">
        <v>6</v>
      </c>
      <c r="H17" s="41" t="s">
        <v>53</v>
      </c>
      <c r="I17" s="36">
        <f t="shared" si="1"/>
        <v>2400</v>
      </c>
      <c r="J17" s="36">
        <f t="shared" si="0"/>
        <v>21600</v>
      </c>
      <c r="K17" s="37" t="s">
        <v>67</v>
      </c>
    </row>
    <row r="18" spans="1:11" s="4" customFormat="1" ht="70.5" customHeight="1">
      <c r="A18" s="44"/>
      <c r="B18" s="30">
        <v>62</v>
      </c>
      <c r="C18" s="31" t="s">
        <v>25</v>
      </c>
      <c r="D18" s="38">
        <v>7412000</v>
      </c>
      <c r="E18" s="33" t="s">
        <v>48</v>
      </c>
      <c r="F18" s="39">
        <v>7400</v>
      </c>
      <c r="G18" s="35" t="s">
        <v>5</v>
      </c>
      <c r="H18" s="42">
        <v>15</v>
      </c>
      <c r="I18" s="36">
        <f t="shared" si="1"/>
        <v>1110</v>
      </c>
      <c r="J18" s="36">
        <f t="shared" si="0"/>
        <v>6290</v>
      </c>
      <c r="K18" s="37" t="s">
        <v>68</v>
      </c>
    </row>
    <row r="19" spans="1:11" s="4" customFormat="1" ht="85.5" customHeight="1">
      <c r="A19" s="44"/>
      <c r="B19" s="30">
        <v>63</v>
      </c>
      <c r="C19" s="31" t="s">
        <v>26</v>
      </c>
      <c r="D19" s="38">
        <v>25859310</v>
      </c>
      <c r="E19" s="33" t="s">
        <v>24</v>
      </c>
      <c r="F19" s="39">
        <v>40000</v>
      </c>
      <c r="G19" s="35" t="s">
        <v>6</v>
      </c>
      <c r="H19" s="42">
        <v>15</v>
      </c>
      <c r="I19" s="36">
        <f t="shared" si="1"/>
        <v>6000</v>
      </c>
      <c r="J19" s="36">
        <f t="shared" si="0"/>
        <v>34000</v>
      </c>
      <c r="K19" s="37" t="s">
        <v>69</v>
      </c>
    </row>
    <row r="20" spans="1:11" s="4" customFormat="1" ht="72" customHeight="1">
      <c r="A20" s="44"/>
      <c r="B20" s="30"/>
      <c r="C20" s="31" t="s">
        <v>27</v>
      </c>
      <c r="D20" s="38">
        <v>4577500</v>
      </c>
      <c r="E20" s="40" t="s">
        <v>28</v>
      </c>
      <c r="F20" s="39">
        <v>4000</v>
      </c>
      <c r="G20" s="35" t="s">
        <v>6</v>
      </c>
      <c r="H20" s="35">
        <v>25</v>
      </c>
      <c r="I20" s="36">
        <f t="shared" si="1"/>
        <v>1000</v>
      </c>
      <c r="J20" s="36">
        <f t="shared" si="0"/>
        <v>3000</v>
      </c>
      <c r="K20" s="37" t="s">
        <v>70</v>
      </c>
    </row>
    <row r="21" spans="1:11" s="4" customFormat="1" ht="72" customHeight="1">
      <c r="A21" s="44"/>
      <c r="B21" s="30"/>
      <c r="C21" s="31" t="s">
        <v>29</v>
      </c>
      <c r="D21" s="31"/>
      <c r="E21" s="33" t="s">
        <v>30</v>
      </c>
      <c r="F21" s="39">
        <v>10000</v>
      </c>
      <c r="G21" s="35" t="s">
        <v>6</v>
      </c>
      <c r="H21" s="35">
        <v>10</v>
      </c>
      <c r="I21" s="36">
        <f t="shared" si="1"/>
        <v>1000</v>
      </c>
      <c r="J21" s="36">
        <f t="shared" si="0"/>
        <v>9000</v>
      </c>
      <c r="K21" s="37" t="s">
        <v>71</v>
      </c>
    </row>
    <row r="22" spans="1:11" s="4" customFormat="1" ht="90.75" customHeight="1">
      <c r="A22" s="44"/>
      <c r="B22" s="30">
        <v>94</v>
      </c>
      <c r="C22" s="31" t="s">
        <v>31</v>
      </c>
      <c r="D22" s="31"/>
      <c r="E22" s="33" t="s">
        <v>32</v>
      </c>
      <c r="F22" s="39">
        <v>14000</v>
      </c>
      <c r="G22" s="35" t="s">
        <v>5</v>
      </c>
      <c r="H22" s="35">
        <v>30</v>
      </c>
      <c r="I22" s="36">
        <f t="shared" si="1"/>
        <v>4200</v>
      </c>
      <c r="J22" s="36">
        <f t="shared" si="0"/>
        <v>9800</v>
      </c>
      <c r="K22" s="37" t="s">
        <v>72</v>
      </c>
    </row>
    <row r="23" spans="1:11" s="4" customFormat="1" ht="76.5" customHeight="1">
      <c r="A23" s="45"/>
      <c r="B23" s="30">
        <v>95</v>
      </c>
      <c r="C23" s="31" t="s">
        <v>33</v>
      </c>
      <c r="D23" s="38">
        <v>15518300</v>
      </c>
      <c r="E23" s="33" t="s">
        <v>34</v>
      </c>
      <c r="F23" s="39">
        <v>15000</v>
      </c>
      <c r="G23" s="35" t="s">
        <v>6</v>
      </c>
      <c r="H23" s="35">
        <v>25</v>
      </c>
      <c r="I23" s="36">
        <f t="shared" si="1"/>
        <v>3750</v>
      </c>
      <c r="J23" s="36">
        <f t="shared" si="0"/>
        <v>11250</v>
      </c>
      <c r="K23" s="37" t="s">
        <v>73</v>
      </c>
    </row>
    <row r="24" spans="1:11" s="4" customFormat="1" ht="34.5" customHeight="1">
      <c r="A24" s="18" t="s">
        <v>36</v>
      </c>
      <c r="B24" s="19"/>
      <c r="C24" s="19"/>
      <c r="D24" s="19"/>
      <c r="E24" s="20"/>
      <c r="F24" s="7">
        <f>SUM(F5:F23)</f>
        <v>493100</v>
      </c>
      <c r="G24" s="8"/>
      <c r="H24" s="8"/>
      <c r="I24" s="9">
        <f>SUM(I5:I23)</f>
        <v>80680</v>
      </c>
      <c r="J24" s="10">
        <f>SUM(J5:J23)</f>
        <v>412420</v>
      </c>
      <c r="K24" s="14"/>
    </row>
    <row r="26" ht="16.5">
      <c r="F26" s="11"/>
    </row>
  </sheetData>
  <sheetProtection/>
  <mergeCells count="13">
    <mergeCell ref="C3:C4"/>
    <mergeCell ref="D3:D4"/>
    <mergeCell ref="A5:A23"/>
    <mergeCell ref="E3:E4"/>
    <mergeCell ref="A1:K1"/>
    <mergeCell ref="A24:E24"/>
    <mergeCell ref="G3:G4"/>
    <mergeCell ref="J3:J4"/>
    <mergeCell ref="F3:F4"/>
    <mergeCell ref="A2:K2"/>
    <mergeCell ref="K3:K4"/>
    <mergeCell ref="H3:I3"/>
    <mergeCell ref="A3:A4"/>
  </mergeCells>
  <printOptions/>
  <pageMargins left="0.2" right="0.1968503937007874" top="0.2755905511811024" bottom="0.35433070866141736" header="0.1968503937007874" footer="0.1968503937007874"/>
  <pageSetup horizontalDpi="600" verticalDpi="600" orientation="landscape" scale="65" r:id="rId1"/>
  <headerFooter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2018-11-13T08:19:27Z</dcterms:modified>
  <cp:category/>
  <cp:version/>
  <cp:contentType/>
  <cp:contentStatus/>
</cp:coreProperties>
</file>