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/>
  </bookViews>
  <sheets>
    <sheet name="Ekamut" sheetId="9" r:id="rId1"/>
  </sheets>
  <calcPr calcId="144525"/>
</workbook>
</file>

<file path=xl/calcChain.xml><?xml version="1.0" encoding="utf-8"?>
<calcChain xmlns="http://schemas.openxmlformats.org/spreadsheetml/2006/main">
  <c r="EB107" i="9" l="1"/>
  <c r="EA107" i="9"/>
  <c r="DZ107" i="9"/>
  <c r="DY107" i="9"/>
  <c r="DX107" i="9"/>
  <c r="DW107" i="9"/>
  <c r="DV107" i="9"/>
  <c r="DU107" i="9"/>
  <c r="DT107" i="9"/>
  <c r="DS107" i="9"/>
  <c r="DR107" i="9"/>
  <c r="DQ107" i="9"/>
  <c r="DP107" i="9"/>
  <c r="DO107" i="9"/>
  <c r="DN107" i="9"/>
  <c r="DM107" i="9"/>
  <c r="DL107" i="9"/>
  <c r="DK107" i="9"/>
  <c r="DJ107" i="9"/>
  <c r="DF107" i="9"/>
  <c r="DE107" i="9"/>
  <c r="DD107" i="9"/>
  <c r="DC107" i="9"/>
  <c r="DB107" i="9"/>
  <c r="DA107" i="9"/>
  <c r="CZ107" i="9"/>
  <c r="CY107" i="9"/>
  <c r="CX107" i="9"/>
  <c r="CW107" i="9"/>
  <c r="CV107" i="9"/>
  <c r="CU107" i="9"/>
  <c r="CT107" i="9"/>
  <c r="CS107" i="9"/>
  <c r="CR107" i="9"/>
  <c r="CQ107" i="9"/>
  <c r="CP107" i="9"/>
  <c r="CO107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T107" i="9"/>
  <c r="BS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P107" i="9"/>
  <c r="AQ107" i="9" s="1"/>
  <c r="AO107" i="9"/>
  <c r="AN107" i="9"/>
  <c r="AK107" i="9"/>
  <c r="AM107" i="9" s="1"/>
  <c r="AJ107" i="9"/>
  <c r="AI107" i="9"/>
  <c r="AF107" i="9"/>
  <c r="AG107" i="9" s="1"/>
  <c r="AE107" i="9"/>
  <c r="AD107" i="9"/>
  <c r="AA107" i="9"/>
  <c r="AC107" i="9" s="1"/>
  <c r="Z107" i="9"/>
  <c r="Y107" i="9"/>
  <c r="V107" i="9"/>
  <c r="W107" i="9" s="1"/>
  <c r="U107" i="9"/>
  <c r="T107" i="9"/>
  <c r="D107" i="9"/>
  <c r="C107" i="9"/>
  <c r="EE106" i="9"/>
  <c r="ED106" i="9"/>
  <c r="EC106" i="9"/>
  <c r="DI106" i="9"/>
  <c r="DH106" i="9"/>
  <c r="DG106" i="9"/>
  <c r="BP106" i="9"/>
  <c r="BR106" i="9" s="1"/>
  <c r="BO106" i="9"/>
  <c r="BQ106" i="9" s="1"/>
  <c r="BN106" i="9"/>
  <c r="AR106" i="9"/>
  <c r="AQ106" i="9"/>
  <c r="AM106" i="9"/>
  <c r="AL106" i="9"/>
  <c r="AH106" i="9"/>
  <c r="AG106" i="9"/>
  <c r="AC106" i="9"/>
  <c r="AB106" i="9"/>
  <c r="X106" i="9"/>
  <c r="W106" i="9"/>
  <c r="Q106" i="9"/>
  <c r="S106" i="9" s="1"/>
  <c r="P106" i="9"/>
  <c r="O106" i="9"/>
  <c r="L106" i="9"/>
  <c r="M106" i="9" s="1"/>
  <c r="K106" i="9"/>
  <c r="J106" i="9"/>
  <c r="G106" i="9"/>
  <c r="I106" i="9" s="1"/>
  <c r="F106" i="9"/>
  <c r="E106" i="9"/>
  <c r="EE105" i="9"/>
  <c r="ED105" i="9"/>
  <c r="EC105" i="9"/>
  <c r="DI105" i="9"/>
  <c r="DH105" i="9"/>
  <c r="DG105" i="9"/>
  <c r="BP105" i="9"/>
  <c r="BR105" i="9" s="1"/>
  <c r="BO105" i="9"/>
  <c r="BQ105" i="9" s="1"/>
  <c r="BN105" i="9"/>
  <c r="AR105" i="9"/>
  <c r="AQ105" i="9"/>
  <c r="AM105" i="9"/>
  <c r="AL105" i="9"/>
  <c r="AH105" i="9"/>
  <c r="AG105" i="9"/>
  <c r="AC105" i="9"/>
  <c r="AB105" i="9"/>
  <c r="X105" i="9"/>
  <c r="W105" i="9"/>
  <c r="Q105" i="9"/>
  <c r="S105" i="9" s="1"/>
  <c r="P105" i="9"/>
  <c r="O105" i="9"/>
  <c r="L105" i="9"/>
  <c r="M105" i="9" s="1"/>
  <c r="K105" i="9"/>
  <c r="J105" i="9"/>
  <c r="G105" i="9"/>
  <c r="I105" i="9" s="1"/>
  <c r="F105" i="9"/>
  <c r="E105" i="9"/>
  <c r="EE104" i="9"/>
  <c r="ED104" i="9"/>
  <c r="EC104" i="9"/>
  <c r="DI104" i="9"/>
  <c r="DH104" i="9"/>
  <c r="DG104" i="9"/>
  <c r="BP104" i="9"/>
  <c r="BR104" i="9" s="1"/>
  <c r="BO104" i="9"/>
  <c r="BQ104" i="9" s="1"/>
  <c r="BN104" i="9"/>
  <c r="AR104" i="9"/>
  <c r="AQ104" i="9"/>
  <c r="AM104" i="9"/>
  <c r="AL104" i="9"/>
  <c r="AH104" i="9"/>
  <c r="AG104" i="9"/>
  <c r="AC104" i="9"/>
  <c r="AB104" i="9"/>
  <c r="X104" i="9"/>
  <c r="W104" i="9"/>
  <c r="Q104" i="9"/>
  <c r="S104" i="9" s="1"/>
  <c r="P104" i="9"/>
  <c r="O104" i="9"/>
  <c r="L104" i="9"/>
  <c r="M104" i="9" s="1"/>
  <c r="K104" i="9"/>
  <c r="J104" i="9"/>
  <c r="G104" i="9"/>
  <c r="I104" i="9" s="1"/>
  <c r="F104" i="9"/>
  <c r="E104" i="9"/>
  <c r="EE103" i="9"/>
  <c r="ED103" i="9"/>
  <c r="EC103" i="9"/>
  <c r="DI103" i="9"/>
  <c r="DH103" i="9"/>
  <c r="DG103" i="9"/>
  <c r="BP103" i="9"/>
  <c r="BR103" i="9" s="1"/>
  <c r="BO103" i="9"/>
  <c r="BQ103" i="9" s="1"/>
  <c r="BN103" i="9"/>
  <c r="AR103" i="9"/>
  <c r="AQ103" i="9"/>
  <c r="AM103" i="9"/>
  <c r="AL103" i="9"/>
  <c r="AH103" i="9"/>
  <c r="AG103" i="9"/>
  <c r="AC103" i="9"/>
  <c r="AB103" i="9"/>
  <c r="X103" i="9"/>
  <c r="W103" i="9"/>
  <c r="Q103" i="9"/>
  <c r="S103" i="9" s="1"/>
  <c r="P103" i="9"/>
  <c r="O103" i="9"/>
  <c r="L103" i="9"/>
  <c r="N103" i="9" s="1"/>
  <c r="K103" i="9"/>
  <c r="M103" i="9" s="1"/>
  <c r="J103" i="9"/>
  <c r="G103" i="9"/>
  <c r="I103" i="9" s="1"/>
  <c r="F103" i="9"/>
  <c r="E103" i="9"/>
  <c r="EE102" i="9"/>
  <c r="ED102" i="9"/>
  <c r="EC102" i="9"/>
  <c r="DI102" i="9"/>
  <c r="DH102" i="9"/>
  <c r="DG102" i="9"/>
  <c r="BP102" i="9"/>
  <c r="BR102" i="9" s="1"/>
  <c r="BO102" i="9"/>
  <c r="BQ102" i="9" s="1"/>
  <c r="BN102" i="9"/>
  <c r="AR102" i="9"/>
  <c r="AQ102" i="9"/>
  <c r="AM102" i="9"/>
  <c r="AL102" i="9"/>
  <c r="AH102" i="9"/>
  <c r="AG102" i="9"/>
  <c r="AC102" i="9"/>
  <c r="AB102" i="9"/>
  <c r="X102" i="9"/>
  <c r="W102" i="9"/>
  <c r="Q102" i="9"/>
  <c r="S102" i="9" s="1"/>
  <c r="P102" i="9"/>
  <c r="O102" i="9"/>
  <c r="L102" i="9"/>
  <c r="N102" i="9" s="1"/>
  <c r="K102" i="9"/>
  <c r="M102" i="9" s="1"/>
  <c r="J102" i="9"/>
  <c r="G102" i="9"/>
  <c r="I102" i="9" s="1"/>
  <c r="F102" i="9"/>
  <c r="E102" i="9"/>
  <c r="EE101" i="9"/>
  <c r="ED101" i="9"/>
  <c r="EC101" i="9"/>
  <c r="DI101" i="9"/>
  <c r="DH101" i="9"/>
  <c r="DG101" i="9"/>
  <c r="BP101" i="9"/>
  <c r="BR101" i="9" s="1"/>
  <c r="BO101" i="9"/>
  <c r="BQ101" i="9" s="1"/>
  <c r="BN101" i="9"/>
  <c r="AR101" i="9"/>
  <c r="AQ101" i="9"/>
  <c r="AM101" i="9"/>
  <c r="AL101" i="9"/>
  <c r="AH101" i="9"/>
  <c r="AG101" i="9"/>
  <c r="AC101" i="9"/>
  <c r="AB101" i="9"/>
  <c r="X101" i="9"/>
  <c r="W101" i="9"/>
  <c r="Q101" i="9"/>
  <c r="S101" i="9" s="1"/>
  <c r="P101" i="9"/>
  <c r="O101" i="9"/>
  <c r="L101" i="9"/>
  <c r="N101" i="9" s="1"/>
  <c r="K101" i="9"/>
  <c r="M101" i="9" s="1"/>
  <c r="J101" i="9"/>
  <c r="G101" i="9"/>
  <c r="I101" i="9" s="1"/>
  <c r="F101" i="9"/>
  <c r="E101" i="9"/>
  <c r="EE100" i="9"/>
  <c r="ED100" i="9"/>
  <c r="EC100" i="9"/>
  <c r="DI100" i="9"/>
  <c r="DH100" i="9"/>
  <c r="DG100" i="9"/>
  <c r="BP100" i="9"/>
  <c r="BR100" i="9" s="1"/>
  <c r="BO100" i="9"/>
  <c r="BQ100" i="9" s="1"/>
  <c r="BN100" i="9"/>
  <c r="AR100" i="9"/>
  <c r="AQ100" i="9"/>
  <c r="AM100" i="9"/>
  <c r="AL100" i="9"/>
  <c r="AH100" i="9"/>
  <c r="AG100" i="9"/>
  <c r="AC100" i="9"/>
  <c r="AB100" i="9"/>
  <c r="X100" i="9"/>
  <c r="W100" i="9"/>
  <c r="Q100" i="9"/>
  <c r="S100" i="9" s="1"/>
  <c r="P100" i="9"/>
  <c r="O100" i="9"/>
  <c r="L100" i="9"/>
  <c r="N100" i="9" s="1"/>
  <c r="K100" i="9"/>
  <c r="M100" i="9" s="1"/>
  <c r="J100" i="9"/>
  <c r="G100" i="9"/>
  <c r="I100" i="9" s="1"/>
  <c r="F100" i="9"/>
  <c r="E100" i="9"/>
  <c r="EE99" i="9"/>
  <c r="ED99" i="9"/>
  <c r="EC99" i="9"/>
  <c r="DI99" i="9"/>
  <c r="DH99" i="9"/>
  <c r="DG99" i="9"/>
  <c r="BP99" i="9"/>
  <c r="BR99" i="9" s="1"/>
  <c r="BO99" i="9"/>
  <c r="BQ99" i="9" s="1"/>
  <c r="BN99" i="9"/>
  <c r="AR99" i="9"/>
  <c r="AQ99" i="9"/>
  <c r="AM99" i="9"/>
  <c r="AL99" i="9"/>
  <c r="AH99" i="9"/>
  <c r="AG99" i="9"/>
  <c r="AC99" i="9"/>
  <c r="AB99" i="9"/>
  <c r="X99" i="9"/>
  <c r="W99" i="9"/>
  <c r="Q99" i="9"/>
  <c r="S99" i="9" s="1"/>
  <c r="P99" i="9"/>
  <c r="O99" i="9"/>
  <c r="L99" i="9"/>
  <c r="N99" i="9" s="1"/>
  <c r="K99" i="9"/>
  <c r="M99" i="9" s="1"/>
  <c r="J99" i="9"/>
  <c r="G99" i="9"/>
  <c r="I99" i="9" s="1"/>
  <c r="F99" i="9"/>
  <c r="E99" i="9"/>
  <c r="EE98" i="9"/>
  <c r="ED98" i="9"/>
  <c r="EC98" i="9"/>
  <c r="DI98" i="9"/>
  <c r="DH98" i="9"/>
  <c r="DG98" i="9"/>
  <c r="BP98" i="9"/>
  <c r="BR98" i="9" s="1"/>
  <c r="BO98" i="9"/>
  <c r="BQ98" i="9" s="1"/>
  <c r="BN98" i="9"/>
  <c r="AR98" i="9"/>
  <c r="AQ98" i="9"/>
  <c r="AM98" i="9"/>
  <c r="AL98" i="9"/>
  <c r="AH98" i="9"/>
  <c r="AG98" i="9"/>
  <c r="AC98" i="9"/>
  <c r="AB98" i="9"/>
  <c r="X98" i="9"/>
  <c r="W98" i="9"/>
  <c r="Q98" i="9"/>
  <c r="S98" i="9" s="1"/>
  <c r="P98" i="9"/>
  <c r="O98" i="9"/>
  <c r="L98" i="9"/>
  <c r="N98" i="9" s="1"/>
  <c r="K98" i="9"/>
  <c r="M98" i="9" s="1"/>
  <c r="J98" i="9"/>
  <c r="G98" i="9"/>
  <c r="I98" i="9" s="1"/>
  <c r="F98" i="9"/>
  <c r="E98" i="9"/>
  <c r="EE97" i="9"/>
  <c r="ED97" i="9"/>
  <c r="EC97" i="9"/>
  <c r="DI97" i="9"/>
  <c r="DH97" i="9"/>
  <c r="DG97" i="9"/>
  <c r="BP97" i="9"/>
  <c r="BR97" i="9" s="1"/>
  <c r="BO97" i="9"/>
  <c r="BQ97" i="9" s="1"/>
  <c r="BN97" i="9"/>
  <c r="AR97" i="9"/>
  <c r="AQ97" i="9"/>
  <c r="AM97" i="9"/>
  <c r="AL97" i="9"/>
  <c r="AH97" i="9"/>
  <c r="AG97" i="9"/>
  <c r="AC97" i="9"/>
  <c r="AB97" i="9"/>
  <c r="X97" i="9"/>
  <c r="W97" i="9"/>
  <c r="Q97" i="9"/>
  <c r="S97" i="9" s="1"/>
  <c r="P97" i="9"/>
  <c r="O97" i="9"/>
  <c r="L97" i="9"/>
  <c r="N97" i="9" s="1"/>
  <c r="K97" i="9"/>
  <c r="M97" i="9" s="1"/>
  <c r="J97" i="9"/>
  <c r="G97" i="9"/>
  <c r="I97" i="9" s="1"/>
  <c r="F97" i="9"/>
  <c r="E97" i="9"/>
  <c r="EE96" i="9"/>
  <c r="ED96" i="9"/>
  <c r="EC96" i="9"/>
  <c r="DI96" i="9"/>
  <c r="DH96" i="9"/>
  <c r="DG96" i="9"/>
  <c r="BP96" i="9"/>
  <c r="BR96" i="9" s="1"/>
  <c r="BO96" i="9"/>
  <c r="BQ96" i="9" s="1"/>
  <c r="BN96" i="9"/>
  <c r="AR96" i="9"/>
  <c r="AQ96" i="9"/>
  <c r="AM96" i="9"/>
  <c r="AL96" i="9"/>
  <c r="AH96" i="9"/>
  <c r="AG96" i="9"/>
  <c r="AC96" i="9"/>
  <c r="AB96" i="9"/>
  <c r="X96" i="9"/>
  <c r="W96" i="9"/>
  <c r="Q96" i="9"/>
  <c r="S96" i="9" s="1"/>
  <c r="P96" i="9"/>
  <c r="O96" i="9"/>
  <c r="L96" i="9"/>
  <c r="N96" i="9" s="1"/>
  <c r="K96" i="9"/>
  <c r="M96" i="9" s="1"/>
  <c r="J96" i="9"/>
  <c r="G96" i="9"/>
  <c r="I96" i="9" s="1"/>
  <c r="F96" i="9"/>
  <c r="E96" i="9"/>
  <c r="EE95" i="9"/>
  <c r="ED95" i="9"/>
  <c r="EC95" i="9"/>
  <c r="DI95" i="9"/>
  <c r="DH95" i="9"/>
  <c r="DG95" i="9"/>
  <c r="BP95" i="9"/>
  <c r="BR95" i="9" s="1"/>
  <c r="BO95" i="9"/>
  <c r="BQ95" i="9" s="1"/>
  <c r="BN95" i="9"/>
  <c r="AR95" i="9"/>
  <c r="AQ95" i="9"/>
  <c r="AM95" i="9"/>
  <c r="AL95" i="9"/>
  <c r="AH95" i="9"/>
  <c r="AG95" i="9"/>
  <c r="AC95" i="9"/>
  <c r="AB95" i="9"/>
  <c r="X95" i="9"/>
  <c r="W95" i="9"/>
  <c r="Q95" i="9"/>
  <c r="S95" i="9" s="1"/>
  <c r="P95" i="9"/>
  <c r="O95" i="9"/>
  <c r="L95" i="9"/>
  <c r="N95" i="9" s="1"/>
  <c r="K95" i="9"/>
  <c r="M95" i="9" s="1"/>
  <c r="J95" i="9"/>
  <c r="G95" i="9"/>
  <c r="I95" i="9" s="1"/>
  <c r="F95" i="9"/>
  <c r="E95" i="9"/>
  <c r="EE94" i="9"/>
  <c r="ED94" i="9"/>
  <c r="EC94" i="9"/>
  <c r="DI94" i="9"/>
  <c r="DH94" i="9"/>
  <c r="DG94" i="9"/>
  <c r="BP94" i="9"/>
  <c r="BR94" i="9" s="1"/>
  <c r="BO94" i="9"/>
  <c r="BQ94" i="9" s="1"/>
  <c r="BN94" i="9"/>
  <c r="AR94" i="9"/>
  <c r="AQ94" i="9"/>
  <c r="AM94" i="9"/>
  <c r="AL94" i="9"/>
  <c r="AH94" i="9"/>
  <c r="AG94" i="9"/>
  <c r="AC94" i="9"/>
  <c r="AB94" i="9"/>
  <c r="X94" i="9"/>
  <c r="W94" i="9"/>
  <c r="Q94" i="9"/>
  <c r="S94" i="9" s="1"/>
  <c r="P94" i="9"/>
  <c r="O94" i="9"/>
  <c r="L94" i="9"/>
  <c r="N94" i="9" s="1"/>
  <c r="K94" i="9"/>
  <c r="M94" i="9" s="1"/>
  <c r="J94" i="9"/>
  <c r="G94" i="9"/>
  <c r="I94" i="9" s="1"/>
  <c r="F94" i="9"/>
  <c r="E94" i="9"/>
  <c r="EE93" i="9"/>
  <c r="ED93" i="9"/>
  <c r="EC93" i="9"/>
  <c r="DI93" i="9"/>
  <c r="DH93" i="9"/>
  <c r="DG93" i="9"/>
  <c r="BP93" i="9"/>
  <c r="BR93" i="9" s="1"/>
  <c r="BO93" i="9"/>
  <c r="BQ93" i="9" s="1"/>
  <c r="BN93" i="9"/>
  <c r="AR93" i="9"/>
  <c r="AQ93" i="9"/>
  <c r="AM93" i="9"/>
  <c r="AL93" i="9"/>
  <c r="AH93" i="9"/>
  <c r="AG93" i="9"/>
  <c r="AC93" i="9"/>
  <c r="AB93" i="9"/>
  <c r="X93" i="9"/>
  <c r="W93" i="9"/>
  <c r="Q93" i="9"/>
  <c r="S93" i="9" s="1"/>
  <c r="P93" i="9"/>
  <c r="O93" i="9"/>
  <c r="L93" i="9"/>
  <c r="N93" i="9" s="1"/>
  <c r="K93" i="9"/>
  <c r="M93" i="9" s="1"/>
  <c r="J93" i="9"/>
  <c r="G93" i="9"/>
  <c r="I93" i="9" s="1"/>
  <c r="F93" i="9"/>
  <c r="E93" i="9"/>
  <c r="EE92" i="9"/>
  <c r="ED92" i="9"/>
  <c r="EC92" i="9"/>
  <c r="DI92" i="9"/>
  <c r="DH92" i="9"/>
  <c r="DG92" i="9"/>
  <c r="BP92" i="9"/>
  <c r="BR92" i="9" s="1"/>
  <c r="BO92" i="9"/>
  <c r="BQ92" i="9" s="1"/>
  <c r="BN92" i="9"/>
  <c r="AR92" i="9"/>
  <c r="AQ92" i="9"/>
  <c r="AM92" i="9"/>
  <c r="AL92" i="9"/>
  <c r="AH92" i="9"/>
  <c r="AG92" i="9"/>
  <c r="AC92" i="9"/>
  <c r="AB92" i="9"/>
  <c r="X92" i="9"/>
  <c r="W92" i="9"/>
  <c r="Q92" i="9"/>
  <c r="S92" i="9" s="1"/>
  <c r="P92" i="9"/>
  <c r="O92" i="9"/>
  <c r="L92" i="9"/>
  <c r="N92" i="9" s="1"/>
  <c r="K92" i="9"/>
  <c r="M92" i="9" s="1"/>
  <c r="J92" i="9"/>
  <c r="G92" i="9"/>
  <c r="I92" i="9" s="1"/>
  <c r="F92" i="9"/>
  <c r="E92" i="9"/>
  <c r="EE91" i="9"/>
  <c r="ED91" i="9"/>
  <c r="EC91" i="9"/>
  <c r="DI91" i="9"/>
  <c r="DH91" i="9"/>
  <c r="DG91" i="9"/>
  <c r="BP91" i="9"/>
  <c r="BR91" i="9" s="1"/>
  <c r="BO91" i="9"/>
  <c r="BQ91" i="9" s="1"/>
  <c r="BN91" i="9"/>
  <c r="AR91" i="9"/>
  <c r="AQ91" i="9"/>
  <c r="AM91" i="9"/>
  <c r="AL91" i="9"/>
  <c r="AH91" i="9"/>
  <c r="AG91" i="9"/>
  <c r="AC91" i="9"/>
  <c r="AB91" i="9"/>
  <c r="X91" i="9"/>
  <c r="W91" i="9"/>
  <c r="Q91" i="9"/>
  <c r="S91" i="9" s="1"/>
  <c r="P91" i="9"/>
  <c r="O91" i="9"/>
  <c r="L91" i="9"/>
  <c r="N91" i="9" s="1"/>
  <c r="K91" i="9"/>
  <c r="M91" i="9" s="1"/>
  <c r="J91" i="9"/>
  <c r="G91" i="9"/>
  <c r="I91" i="9" s="1"/>
  <c r="F91" i="9"/>
  <c r="E91" i="9"/>
  <c r="EE90" i="9"/>
  <c r="ED90" i="9"/>
  <c r="EC90" i="9"/>
  <c r="DI90" i="9"/>
  <c r="DH90" i="9"/>
  <c r="DG90" i="9"/>
  <c r="BP90" i="9"/>
  <c r="BR90" i="9" s="1"/>
  <c r="BO90" i="9"/>
  <c r="BQ90" i="9" s="1"/>
  <c r="BN90" i="9"/>
  <c r="AR90" i="9"/>
  <c r="AQ90" i="9"/>
  <c r="AM90" i="9"/>
  <c r="AL90" i="9"/>
  <c r="AH90" i="9"/>
  <c r="AG90" i="9"/>
  <c r="AC90" i="9"/>
  <c r="AB90" i="9"/>
  <c r="X90" i="9"/>
  <c r="W90" i="9"/>
  <c r="S90" i="9"/>
  <c r="Q90" i="9"/>
  <c r="R90" i="9" s="1"/>
  <c r="P90" i="9"/>
  <c r="O90" i="9"/>
  <c r="L90" i="9"/>
  <c r="N90" i="9" s="1"/>
  <c r="K90" i="9"/>
  <c r="M90" i="9" s="1"/>
  <c r="J90" i="9"/>
  <c r="I90" i="9"/>
  <c r="G90" i="9"/>
  <c r="F90" i="9"/>
  <c r="E90" i="9"/>
  <c r="EE89" i="9"/>
  <c r="ED89" i="9"/>
  <c r="EC89" i="9"/>
  <c r="DI89" i="9"/>
  <c r="DH89" i="9"/>
  <c r="DG89" i="9"/>
  <c r="BP89" i="9"/>
  <c r="BR89" i="9" s="1"/>
  <c r="BO89" i="9"/>
  <c r="BN89" i="9"/>
  <c r="AR89" i="9"/>
  <c r="AQ89" i="9"/>
  <c r="AM89" i="9"/>
  <c r="AL89" i="9"/>
  <c r="AH89" i="9"/>
  <c r="AG89" i="9"/>
  <c r="AC89" i="9"/>
  <c r="AB89" i="9"/>
  <c r="X89" i="9"/>
  <c r="W89" i="9"/>
  <c r="Q89" i="9"/>
  <c r="S89" i="9" s="1"/>
  <c r="P89" i="9"/>
  <c r="R89" i="9" s="1"/>
  <c r="O89" i="9"/>
  <c r="L89" i="9"/>
  <c r="N89" i="9" s="1"/>
  <c r="K89" i="9"/>
  <c r="J89" i="9"/>
  <c r="G89" i="9"/>
  <c r="I89" i="9" s="1"/>
  <c r="F89" i="9"/>
  <c r="H89" i="9" s="1"/>
  <c r="E89" i="9"/>
  <c r="EE88" i="9"/>
  <c r="ED88" i="9"/>
  <c r="EC88" i="9"/>
  <c r="DI88" i="9"/>
  <c r="DH88" i="9"/>
  <c r="DG88" i="9"/>
  <c r="BP88" i="9"/>
  <c r="BR88" i="9" s="1"/>
  <c r="BO88" i="9"/>
  <c r="BN88" i="9"/>
  <c r="AR88" i="9"/>
  <c r="AQ88" i="9"/>
  <c r="AM88" i="9"/>
  <c r="AL88" i="9"/>
  <c r="AH88" i="9"/>
  <c r="AG88" i="9"/>
  <c r="AC88" i="9"/>
  <c r="AB88" i="9"/>
  <c r="X88" i="9"/>
  <c r="W88" i="9"/>
  <c r="Q88" i="9"/>
  <c r="S88" i="9" s="1"/>
  <c r="P88" i="9"/>
  <c r="R88" i="9" s="1"/>
  <c r="O88" i="9"/>
  <c r="L88" i="9"/>
  <c r="N88" i="9" s="1"/>
  <c r="K88" i="9"/>
  <c r="J88" i="9"/>
  <c r="G88" i="9"/>
  <c r="I88" i="9" s="1"/>
  <c r="F88" i="9"/>
  <c r="H88" i="9" s="1"/>
  <c r="E88" i="9"/>
  <c r="EE87" i="9"/>
  <c r="ED87" i="9"/>
  <c r="EC87" i="9"/>
  <c r="DI87" i="9"/>
  <c r="DH87" i="9"/>
  <c r="DG87" i="9"/>
  <c r="BP87" i="9"/>
  <c r="BR87" i="9" s="1"/>
  <c r="BO87" i="9"/>
  <c r="BN87" i="9"/>
  <c r="AR87" i="9"/>
  <c r="AQ87" i="9"/>
  <c r="AM87" i="9"/>
  <c r="AL87" i="9"/>
  <c r="AH87" i="9"/>
  <c r="AG87" i="9"/>
  <c r="AC87" i="9"/>
  <c r="AB87" i="9"/>
  <c r="X87" i="9"/>
  <c r="W87" i="9"/>
  <c r="Q87" i="9"/>
  <c r="S87" i="9" s="1"/>
  <c r="P87" i="9"/>
  <c r="R87" i="9" s="1"/>
  <c r="O87" i="9"/>
  <c r="L87" i="9"/>
  <c r="N87" i="9" s="1"/>
  <c r="K87" i="9"/>
  <c r="J87" i="9"/>
  <c r="G87" i="9"/>
  <c r="I87" i="9" s="1"/>
  <c r="F87" i="9"/>
  <c r="H87" i="9" s="1"/>
  <c r="E87" i="9"/>
  <c r="EE86" i="9"/>
  <c r="ED86" i="9"/>
  <c r="EC86" i="9"/>
  <c r="DI86" i="9"/>
  <c r="DH86" i="9"/>
  <c r="DG86" i="9"/>
  <c r="BP86" i="9"/>
  <c r="BR86" i="9" s="1"/>
  <c r="BO86" i="9"/>
  <c r="BN86" i="9"/>
  <c r="AR86" i="9"/>
  <c r="AQ86" i="9"/>
  <c r="AM86" i="9"/>
  <c r="AL86" i="9"/>
  <c r="AH86" i="9"/>
  <c r="AG86" i="9"/>
  <c r="AC86" i="9"/>
  <c r="AB86" i="9"/>
  <c r="X86" i="9"/>
  <c r="W86" i="9"/>
  <c r="Q86" i="9"/>
  <c r="S86" i="9" s="1"/>
  <c r="P86" i="9"/>
  <c r="R86" i="9" s="1"/>
  <c r="O86" i="9"/>
  <c r="L86" i="9"/>
  <c r="N86" i="9" s="1"/>
  <c r="K86" i="9"/>
  <c r="J86" i="9"/>
  <c r="G86" i="9"/>
  <c r="I86" i="9" s="1"/>
  <c r="F86" i="9"/>
  <c r="H86" i="9" s="1"/>
  <c r="E86" i="9"/>
  <c r="EE85" i="9"/>
  <c r="ED85" i="9"/>
  <c r="EC85" i="9"/>
  <c r="DI85" i="9"/>
  <c r="DH85" i="9"/>
  <c r="DG85" i="9"/>
  <c r="BP85" i="9"/>
  <c r="BR85" i="9" s="1"/>
  <c r="BO85" i="9"/>
  <c r="BN85" i="9"/>
  <c r="AR85" i="9"/>
  <c r="AQ85" i="9"/>
  <c r="AM85" i="9"/>
  <c r="AL85" i="9"/>
  <c r="AH85" i="9"/>
  <c r="AG85" i="9"/>
  <c r="AC85" i="9"/>
  <c r="AB85" i="9"/>
  <c r="X85" i="9"/>
  <c r="W85" i="9"/>
  <c r="Q85" i="9"/>
  <c r="R85" i="9" s="1"/>
  <c r="P85" i="9"/>
  <c r="O85" i="9"/>
  <c r="L85" i="9"/>
  <c r="N85" i="9" s="1"/>
  <c r="K85" i="9"/>
  <c r="J85" i="9"/>
  <c r="G85" i="9"/>
  <c r="I85" i="9" s="1"/>
  <c r="F85" i="9"/>
  <c r="H85" i="9" s="1"/>
  <c r="E85" i="9"/>
  <c r="EE84" i="9"/>
  <c r="ED84" i="9"/>
  <c r="EC84" i="9"/>
  <c r="DI84" i="9"/>
  <c r="DH84" i="9"/>
  <c r="DG84" i="9"/>
  <c r="BP84" i="9"/>
  <c r="BR84" i="9" s="1"/>
  <c r="BO84" i="9"/>
  <c r="BQ84" i="9" s="1"/>
  <c r="BN84" i="9"/>
  <c r="AR84" i="9"/>
  <c r="AQ84" i="9"/>
  <c r="AM84" i="9"/>
  <c r="AL84" i="9"/>
  <c r="AH84" i="9"/>
  <c r="AG84" i="9"/>
  <c r="AC84" i="9"/>
  <c r="AB84" i="9"/>
  <c r="X84" i="9"/>
  <c r="W84" i="9"/>
  <c r="Q84" i="9"/>
  <c r="R84" i="9" s="1"/>
  <c r="P84" i="9"/>
  <c r="O84" i="9"/>
  <c r="L84" i="9"/>
  <c r="N84" i="9" s="1"/>
  <c r="K84" i="9"/>
  <c r="M84" i="9" s="1"/>
  <c r="J84" i="9"/>
  <c r="G84" i="9"/>
  <c r="H84" i="9" s="1"/>
  <c r="F84" i="9"/>
  <c r="E84" i="9"/>
  <c r="EE83" i="9"/>
  <c r="ED83" i="9"/>
  <c r="EC83" i="9"/>
  <c r="DI83" i="9"/>
  <c r="DH83" i="9"/>
  <c r="DG83" i="9"/>
  <c r="BP83" i="9"/>
  <c r="BR83" i="9" s="1"/>
  <c r="BO83" i="9"/>
  <c r="BQ83" i="9" s="1"/>
  <c r="BN83" i="9"/>
  <c r="AR83" i="9"/>
  <c r="AQ83" i="9"/>
  <c r="AM83" i="9"/>
  <c r="AL83" i="9"/>
  <c r="AH83" i="9"/>
  <c r="AG83" i="9"/>
  <c r="AC83" i="9"/>
  <c r="AB83" i="9"/>
  <c r="X83" i="9"/>
  <c r="W83" i="9"/>
  <c r="Q83" i="9"/>
  <c r="R83" i="9" s="1"/>
  <c r="P83" i="9"/>
  <c r="O83" i="9"/>
  <c r="L83" i="9"/>
  <c r="N83" i="9" s="1"/>
  <c r="K83" i="9"/>
  <c r="M83" i="9" s="1"/>
  <c r="J83" i="9"/>
  <c r="G83" i="9"/>
  <c r="H83" i="9" s="1"/>
  <c r="F83" i="9"/>
  <c r="E83" i="9"/>
  <c r="EE82" i="9"/>
  <c r="ED82" i="9"/>
  <c r="EC82" i="9"/>
  <c r="DI82" i="9"/>
  <c r="DH82" i="9"/>
  <c r="DG82" i="9"/>
  <c r="BP82" i="9"/>
  <c r="BR82" i="9" s="1"/>
  <c r="BO82" i="9"/>
  <c r="BQ82" i="9" s="1"/>
  <c r="BN82" i="9"/>
  <c r="AR82" i="9"/>
  <c r="AQ82" i="9"/>
  <c r="AM82" i="9"/>
  <c r="AL82" i="9"/>
  <c r="AH82" i="9"/>
  <c r="AG82" i="9"/>
  <c r="AC82" i="9"/>
  <c r="AB82" i="9"/>
  <c r="X82" i="9"/>
  <c r="W82" i="9"/>
  <c r="Q82" i="9"/>
  <c r="R82" i="9" s="1"/>
  <c r="P82" i="9"/>
  <c r="O82" i="9"/>
  <c r="L82" i="9"/>
  <c r="N82" i="9" s="1"/>
  <c r="K82" i="9"/>
  <c r="M82" i="9" s="1"/>
  <c r="J82" i="9"/>
  <c r="G82" i="9"/>
  <c r="H82" i="9" s="1"/>
  <c r="F82" i="9"/>
  <c r="E82" i="9"/>
  <c r="EE81" i="9"/>
  <c r="ED81" i="9"/>
  <c r="EC81" i="9"/>
  <c r="DI81" i="9"/>
  <c r="DH81" i="9"/>
  <c r="DG81" i="9"/>
  <c r="BP81" i="9"/>
  <c r="BR81" i="9" s="1"/>
  <c r="BO81" i="9"/>
  <c r="BQ81" i="9" s="1"/>
  <c r="BN81" i="9"/>
  <c r="AR81" i="9"/>
  <c r="AQ81" i="9"/>
  <c r="AM81" i="9"/>
  <c r="AL81" i="9"/>
  <c r="AH81" i="9"/>
  <c r="AG81" i="9"/>
  <c r="AC81" i="9"/>
  <c r="AB81" i="9"/>
  <c r="X81" i="9"/>
  <c r="W81" i="9"/>
  <c r="Q81" i="9"/>
  <c r="R81" i="9" s="1"/>
  <c r="P81" i="9"/>
  <c r="O81" i="9"/>
  <c r="L81" i="9"/>
  <c r="N81" i="9" s="1"/>
  <c r="K81" i="9"/>
  <c r="M81" i="9" s="1"/>
  <c r="J81" i="9"/>
  <c r="G81" i="9"/>
  <c r="H81" i="9" s="1"/>
  <c r="F81" i="9"/>
  <c r="E81" i="9"/>
  <c r="EE80" i="9"/>
  <c r="ED80" i="9"/>
  <c r="EC80" i="9"/>
  <c r="DI80" i="9"/>
  <c r="DH80" i="9"/>
  <c r="DG80" i="9"/>
  <c r="BP80" i="9"/>
  <c r="BR80" i="9" s="1"/>
  <c r="BO80" i="9"/>
  <c r="BQ80" i="9" s="1"/>
  <c r="BN80" i="9"/>
  <c r="AR80" i="9"/>
  <c r="AQ80" i="9"/>
  <c r="AM80" i="9"/>
  <c r="AL80" i="9"/>
  <c r="AH80" i="9"/>
  <c r="AG80" i="9"/>
  <c r="AC80" i="9"/>
  <c r="AB80" i="9"/>
  <c r="X80" i="9"/>
  <c r="W80" i="9"/>
  <c r="Q80" i="9"/>
  <c r="R80" i="9" s="1"/>
  <c r="P80" i="9"/>
  <c r="O80" i="9"/>
  <c r="L80" i="9"/>
  <c r="N80" i="9" s="1"/>
  <c r="K80" i="9"/>
  <c r="M80" i="9" s="1"/>
  <c r="J80" i="9"/>
  <c r="G80" i="9"/>
  <c r="H80" i="9" s="1"/>
  <c r="F80" i="9"/>
  <c r="E80" i="9"/>
  <c r="EE79" i="9"/>
  <c r="ED79" i="9"/>
  <c r="EC79" i="9"/>
  <c r="DI79" i="9"/>
  <c r="DH79" i="9"/>
  <c r="DG79" i="9"/>
  <c r="BP79" i="9"/>
  <c r="BR79" i="9" s="1"/>
  <c r="BO79" i="9"/>
  <c r="BQ79" i="9" s="1"/>
  <c r="BN79" i="9"/>
  <c r="AR79" i="9"/>
  <c r="AQ79" i="9"/>
  <c r="AM79" i="9"/>
  <c r="AL79" i="9"/>
  <c r="AH79" i="9"/>
  <c r="AG79" i="9"/>
  <c r="AC79" i="9"/>
  <c r="AB79" i="9"/>
  <c r="X79" i="9"/>
  <c r="W79" i="9"/>
  <c r="Q79" i="9"/>
  <c r="R79" i="9" s="1"/>
  <c r="P79" i="9"/>
  <c r="O79" i="9"/>
  <c r="L79" i="9"/>
  <c r="N79" i="9" s="1"/>
  <c r="K79" i="9"/>
  <c r="M79" i="9" s="1"/>
  <c r="J79" i="9"/>
  <c r="G79" i="9"/>
  <c r="H79" i="9" s="1"/>
  <c r="F79" i="9"/>
  <c r="E79" i="9"/>
  <c r="EE78" i="9"/>
  <c r="ED78" i="9"/>
  <c r="EC78" i="9"/>
  <c r="DI78" i="9"/>
  <c r="DH78" i="9"/>
  <c r="DG78" i="9"/>
  <c r="BP78" i="9"/>
  <c r="BR78" i="9" s="1"/>
  <c r="BO78" i="9"/>
  <c r="BQ78" i="9" s="1"/>
  <c r="BN78" i="9"/>
  <c r="AR78" i="9"/>
  <c r="AQ78" i="9"/>
  <c r="AM78" i="9"/>
  <c r="AL78" i="9"/>
  <c r="AH78" i="9"/>
  <c r="AG78" i="9"/>
  <c r="AC78" i="9"/>
  <c r="AB78" i="9"/>
  <c r="X78" i="9"/>
  <c r="W78" i="9"/>
  <c r="Q78" i="9"/>
  <c r="R78" i="9" s="1"/>
  <c r="P78" i="9"/>
  <c r="O78" i="9"/>
  <c r="L78" i="9"/>
  <c r="N78" i="9" s="1"/>
  <c r="K78" i="9"/>
  <c r="M78" i="9" s="1"/>
  <c r="J78" i="9"/>
  <c r="G78" i="9"/>
  <c r="H78" i="9" s="1"/>
  <c r="F78" i="9"/>
  <c r="E78" i="9"/>
  <c r="EE77" i="9"/>
  <c r="ED77" i="9"/>
  <c r="EC77" i="9"/>
  <c r="DI77" i="9"/>
  <c r="DH77" i="9"/>
  <c r="DG77" i="9"/>
  <c r="BP77" i="9"/>
  <c r="BR77" i="9" s="1"/>
  <c r="BO77" i="9"/>
  <c r="BQ77" i="9" s="1"/>
  <c r="BN77" i="9"/>
  <c r="AR77" i="9"/>
  <c r="AQ77" i="9"/>
  <c r="AM77" i="9"/>
  <c r="AL77" i="9"/>
  <c r="AH77" i="9"/>
  <c r="AG77" i="9"/>
  <c r="AC77" i="9"/>
  <c r="AB77" i="9"/>
  <c r="X77" i="9"/>
  <c r="W77" i="9"/>
  <c r="Q77" i="9"/>
  <c r="R77" i="9" s="1"/>
  <c r="P77" i="9"/>
  <c r="O77" i="9"/>
  <c r="L77" i="9"/>
  <c r="N77" i="9" s="1"/>
  <c r="K77" i="9"/>
  <c r="M77" i="9" s="1"/>
  <c r="J77" i="9"/>
  <c r="G77" i="9"/>
  <c r="H77" i="9" s="1"/>
  <c r="F77" i="9"/>
  <c r="E77" i="9"/>
  <c r="EE76" i="9"/>
  <c r="ED76" i="9"/>
  <c r="EC76" i="9"/>
  <c r="DI76" i="9"/>
  <c r="DH76" i="9"/>
  <c r="DG76" i="9"/>
  <c r="BP76" i="9"/>
  <c r="BR76" i="9" s="1"/>
  <c r="BO76" i="9"/>
  <c r="BQ76" i="9" s="1"/>
  <c r="BN76" i="9"/>
  <c r="AR76" i="9"/>
  <c r="AQ76" i="9"/>
  <c r="AM76" i="9"/>
  <c r="AL76" i="9"/>
  <c r="AH76" i="9"/>
  <c r="AG76" i="9"/>
  <c r="AC76" i="9"/>
  <c r="AB76" i="9"/>
  <c r="X76" i="9"/>
  <c r="W76" i="9"/>
  <c r="Q76" i="9"/>
  <c r="R76" i="9" s="1"/>
  <c r="P76" i="9"/>
  <c r="O76" i="9"/>
  <c r="L76" i="9"/>
  <c r="N76" i="9" s="1"/>
  <c r="K76" i="9"/>
  <c r="M76" i="9" s="1"/>
  <c r="J76" i="9"/>
  <c r="G76" i="9"/>
  <c r="H76" i="9" s="1"/>
  <c r="F76" i="9"/>
  <c r="E76" i="9"/>
  <c r="EE75" i="9"/>
  <c r="ED75" i="9"/>
  <c r="EC75" i="9"/>
  <c r="DI75" i="9"/>
  <c r="DH75" i="9"/>
  <c r="DG75" i="9"/>
  <c r="BP75" i="9"/>
  <c r="BR75" i="9" s="1"/>
  <c r="BO75" i="9"/>
  <c r="BQ75" i="9" s="1"/>
  <c r="BN75" i="9"/>
  <c r="AR75" i="9"/>
  <c r="AQ75" i="9"/>
  <c r="AM75" i="9"/>
  <c r="AL75" i="9"/>
  <c r="AH75" i="9"/>
  <c r="AG75" i="9"/>
  <c r="AC75" i="9"/>
  <c r="AB75" i="9"/>
  <c r="X75" i="9"/>
  <c r="W75" i="9"/>
  <c r="Q75" i="9"/>
  <c r="R75" i="9" s="1"/>
  <c r="P75" i="9"/>
  <c r="O75" i="9"/>
  <c r="L75" i="9"/>
  <c r="N75" i="9" s="1"/>
  <c r="K75" i="9"/>
  <c r="M75" i="9" s="1"/>
  <c r="J75" i="9"/>
  <c r="G75" i="9"/>
  <c r="H75" i="9" s="1"/>
  <c r="F75" i="9"/>
  <c r="E75" i="9"/>
  <c r="EE74" i="9"/>
  <c r="ED74" i="9"/>
  <c r="EC74" i="9"/>
  <c r="DI74" i="9"/>
  <c r="DH74" i="9"/>
  <c r="DG74" i="9"/>
  <c r="BP74" i="9"/>
  <c r="BR74" i="9" s="1"/>
  <c r="BO74" i="9"/>
  <c r="BQ74" i="9" s="1"/>
  <c r="BN74" i="9"/>
  <c r="AR74" i="9"/>
  <c r="AQ74" i="9"/>
  <c r="AM74" i="9"/>
  <c r="AL74" i="9"/>
  <c r="AH74" i="9"/>
  <c r="AG74" i="9"/>
  <c r="AC74" i="9"/>
  <c r="AB74" i="9"/>
  <c r="X74" i="9"/>
  <c r="W74" i="9"/>
  <c r="Q74" i="9"/>
  <c r="R74" i="9" s="1"/>
  <c r="P74" i="9"/>
  <c r="O74" i="9"/>
  <c r="L74" i="9"/>
  <c r="N74" i="9" s="1"/>
  <c r="K74" i="9"/>
  <c r="M74" i="9" s="1"/>
  <c r="J74" i="9"/>
  <c r="G74" i="9"/>
  <c r="H74" i="9" s="1"/>
  <c r="F74" i="9"/>
  <c r="E74" i="9"/>
  <c r="EE73" i="9"/>
  <c r="ED73" i="9"/>
  <c r="F73" i="9" s="1"/>
  <c r="EC73" i="9"/>
  <c r="DI73" i="9"/>
  <c r="DH73" i="9"/>
  <c r="DG73" i="9"/>
  <c r="BP73" i="9"/>
  <c r="BR73" i="9" s="1"/>
  <c r="BO73" i="9"/>
  <c r="BQ73" i="9" s="1"/>
  <c r="BN73" i="9"/>
  <c r="AR73" i="9"/>
  <c r="AQ73" i="9"/>
  <c r="AM73" i="9"/>
  <c r="AL73" i="9"/>
  <c r="AH73" i="9"/>
  <c r="AG73" i="9"/>
  <c r="AC73" i="9"/>
  <c r="AB73" i="9"/>
  <c r="X73" i="9"/>
  <c r="W73" i="9"/>
  <c r="Q73" i="9"/>
  <c r="R73" i="9" s="1"/>
  <c r="P73" i="9"/>
  <c r="O73" i="9"/>
  <c r="L73" i="9"/>
  <c r="N73" i="9" s="1"/>
  <c r="K73" i="9"/>
  <c r="M73" i="9" s="1"/>
  <c r="J73" i="9"/>
  <c r="G73" i="9"/>
  <c r="H73" i="9" s="1"/>
  <c r="E73" i="9"/>
  <c r="EE72" i="9"/>
  <c r="ED72" i="9"/>
  <c r="F72" i="9" s="1"/>
  <c r="EC72" i="9"/>
  <c r="DI72" i="9"/>
  <c r="DH72" i="9"/>
  <c r="DG72" i="9"/>
  <c r="BP72" i="9"/>
  <c r="BR72" i="9" s="1"/>
  <c r="BO72" i="9"/>
  <c r="BQ72" i="9" s="1"/>
  <c r="BN72" i="9"/>
  <c r="AR72" i="9"/>
  <c r="AQ72" i="9"/>
  <c r="AM72" i="9"/>
  <c r="AL72" i="9"/>
  <c r="AH72" i="9"/>
  <c r="AG72" i="9"/>
  <c r="AC72" i="9"/>
  <c r="AB72" i="9"/>
  <c r="X72" i="9"/>
  <c r="W72" i="9"/>
  <c r="Q72" i="9"/>
  <c r="R72" i="9" s="1"/>
  <c r="P72" i="9"/>
  <c r="O72" i="9"/>
  <c r="L72" i="9"/>
  <c r="N72" i="9" s="1"/>
  <c r="K72" i="9"/>
  <c r="M72" i="9" s="1"/>
  <c r="J72" i="9"/>
  <c r="G72" i="9"/>
  <c r="H72" i="9" s="1"/>
  <c r="E72" i="9"/>
  <c r="EE71" i="9"/>
  <c r="ED71" i="9"/>
  <c r="F71" i="9" s="1"/>
  <c r="EC71" i="9"/>
  <c r="DI71" i="9"/>
  <c r="DH71" i="9"/>
  <c r="DG71" i="9"/>
  <c r="BP71" i="9"/>
  <c r="BR71" i="9" s="1"/>
  <c r="BO71" i="9"/>
  <c r="BQ71" i="9" s="1"/>
  <c r="BN71" i="9"/>
  <c r="AR71" i="9"/>
  <c r="AQ71" i="9"/>
  <c r="AM71" i="9"/>
  <c r="AL71" i="9"/>
  <c r="AH71" i="9"/>
  <c r="AG71" i="9"/>
  <c r="AC71" i="9"/>
  <c r="AB71" i="9"/>
  <c r="X71" i="9"/>
  <c r="W71" i="9"/>
  <c r="Q71" i="9"/>
  <c r="R71" i="9" s="1"/>
  <c r="P71" i="9"/>
  <c r="O71" i="9"/>
  <c r="S71" i="9" s="1"/>
  <c r="L71" i="9"/>
  <c r="N71" i="9" s="1"/>
  <c r="K71" i="9"/>
  <c r="M71" i="9" s="1"/>
  <c r="J71" i="9"/>
  <c r="G71" i="9"/>
  <c r="H71" i="9" s="1"/>
  <c r="E71" i="9"/>
  <c r="I71" i="9" s="1"/>
  <c r="EE70" i="9"/>
  <c r="ED70" i="9"/>
  <c r="F70" i="9" s="1"/>
  <c r="EC70" i="9"/>
  <c r="DI70" i="9"/>
  <c r="DH70" i="9"/>
  <c r="DG70" i="9"/>
  <c r="E70" i="9" s="1"/>
  <c r="BP70" i="9"/>
  <c r="BR70" i="9" s="1"/>
  <c r="BO70" i="9"/>
  <c r="BQ70" i="9" s="1"/>
  <c r="BN70" i="9"/>
  <c r="AR70" i="9"/>
  <c r="AQ70" i="9"/>
  <c r="AM70" i="9"/>
  <c r="AL70" i="9"/>
  <c r="AH70" i="9"/>
  <c r="AG70" i="9"/>
  <c r="AC70" i="9"/>
  <c r="AB70" i="9"/>
  <c r="X70" i="9"/>
  <c r="W70" i="9"/>
  <c r="Q70" i="9"/>
  <c r="R70" i="9" s="1"/>
  <c r="P70" i="9"/>
  <c r="O70" i="9"/>
  <c r="L70" i="9"/>
  <c r="N70" i="9" s="1"/>
  <c r="K70" i="9"/>
  <c r="M70" i="9" s="1"/>
  <c r="J70" i="9"/>
  <c r="G70" i="9"/>
  <c r="H70" i="9" s="1"/>
  <c r="EE69" i="9"/>
  <c r="ED69" i="9"/>
  <c r="EC69" i="9"/>
  <c r="DI69" i="9"/>
  <c r="DH69" i="9"/>
  <c r="DG69" i="9"/>
  <c r="BP69" i="9"/>
  <c r="BR69" i="9" s="1"/>
  <c r="BO69" i="9"/>
  <c r="BN69" i="9"/>
  <c r="AR69" i="9"/>
  <c r="AQ69" i="9"/>
  <c r="AM69" i="9"/>
  <c r="AL69" i="9"/>
  <c r="AH69" i="9"/>
  <c r="AG69" i="9"/>
  <c r="AC69" i="9"/>
  <c r="AB69" i="9"/>
  <c r="X69" i="9"/>
  <c r="W69" i="9"/>
  <c r="Q69" i="9"/>
  <c r="S69" i="9" s="1"/>
  <c r="P69" i="9"/>
  <c r="R69" i="9" s="1"/>
  <c r="O69" i="9"/>
  <c r="L69" i="9"/>
  <c r="N69" i="9" s="1"/>
  <c r="K69" i="9"/>
  <c r="J69" i="9"/>
  <c r="G69" i="9"/>
  <c r="I69" i="9" s="1"/>
  <c r="F69" i="9"/>
  <c r="H69" i="9" s="1"/>
  <c r="E69" i="9"/>
  <c r="EE68" i="9"/>
  <c r="ED68" i="9"/>
  <c r="EC68" i="9"/>
  <c r="DI68" i="9"/>
  <c r="DH68" i="9"/>
  <c r="DG68" i="9"/>
  <c r="BP68" i="9"/>
  <c r="BR68" i="9" s="1"/>
  <c r="BO68" i="9"/>
  <c r="BN68" i="9"/>
  <c r="AR68" i="9"/>
  <c r="AQ68" i="9"/>
  <c r="AM68" i="9"/>
  <c r="AL68" i="9"/>
  <c r="AH68" i="9"/>
  <c r="AG68" i="9"/>
  <c r="AC68" i="9"/>
  <c r="AB68" i="9"/>
  <c r="X68" i="9"/>
  <c r="W68" i="9"/>
  <c r="Q68" i="9"/>
  <c r="S68" i="9" s="1"/>
  <c r="P68" i="9"/>
  <c r="R68" i="9" s="1"/>
  <c r="O68" i="9"/>
  <c r="L68" i="9"/>
  <c r="N68" i="9" s="1"/>
  <c r="K68" i="9"/>
  <c r="J68" i="9"/>
  <c r="G68" i="9"/>
  <c r="I68" i="9" s="1"/>
  <c r="F68" i="9"/>
  <c r="H68" i="9" s="1"/>
  <c r="E68" i="9"/>
  <c r="EE67" i="9"/>
  <c r="ED67" i="9"/>
  <c r="EC67" i="9"/>
  <c r="DI67" i="9"/>
  <c r="DH67" i="9"/>
  <c r="DG67" i="9"/>
  <c r="BP67" i="9"/>
  <c r="BR67" i="9" s="1"/>
  <c r="BO67" i="9"/>
  <c r="BN67" i="9"/>
  <c r="AR67" i="9"/>
  <c r="AQ67" i="9"/>
  <c r="AM67" i="9"/>
  <c r="AL67" i="9"/>
  <c r="AH67" i="9"/>
  <c r="AG67" i="9"/>
  <c r="AC67" i="9"/>
  <c r="AB67" i="9"/>
  <c r="X67" i="9"/>
  <c r="W67" i="9"/>
  <c r="Q67" i="9"/>
  <c r="S67" i="9" s="1"/>
  <c r="P67" i="9"/>
  <c r="R67" i="9" s="1"/>
  <c r="O67" i="9"/>
  <c r="L67" i="9"/>
  <c r="N67" i="9" s="1"/>
  <c r="K67" i="9"/>
  <c r="J67" i="9"/>
  <c r="G67" i="9"/>
  <c r="I67" i="9" s="1"/>
  <c r="F67" i="9"/>
  <c r="H67" i="9" s="1"/>
  <c r="E67" i="9"/>
  <c r="EE66" i="9"/>
  <c r="ED66" i="9"/>
  <c r="EC66" i="9"/>
  <c r="DI66" i="9"/>
  <c r="DH66" i="9"/>
  <c r="DG66" i="9"/>
  <c r="BP66" i="9"/>
  <c r="BR66" i="9" s="1"/>
  <c r="BO66" i="9"/>
  <c r="BQ66" i="9" s="1"/>
  <c r="BN66" i="9"/>
  <c r="AR66" i="9"/>
  <c r="AQ66" i="9"/>
  <c r="AM66" i="9"/>
  <c r="AL66" i="9"/>
  <c r="AH66" i="9"/>
  <c r="AG66" i="9"/>
  <c r="AC66" i="9"/>
  <c r="AB66" i="9"/>
  <c r="X66" i="9"/>
  <c r="W66" i="9"/>
  <c r="Q66" i="9"/>
  <c r="R66" i="9" s="1"/>
  <c r="P66" i="9"/>
  <c r="O66" i="9"/>
  <c r="L66" i="9"/>
  <c r="N66" i="9" s="1"/>
  <c r="K66" i="9"/>
  <c r="J66" i="9"/>
  <c r="G66" i="9"/>
  <c r="H66" i="9" s="1"/>
  <c r="F66" i="9"/>
  <c r="E66" i="9"/>
  <c r="EE65" i="9"/>
  <c r="ED65" i="9"/>
  <c r="EC65" i="9"/>
  <c r="DI65" i="9"/>
  <c r="DH65" i="9"/>
  <c r="DG65" i="9"/>
  <c r="BP65" i="9"/>
  <c r="BR65" i="9" s="1"/>
  <c r="BO65" i="9"/>
  <c r="BQ65" i="9" s="1"/>
  <c r="BN65" i="9"/>
  <c r="AR65" i="9"/>
  <c r="AQ65" i="9"/>
  <c r="AM65" i="9"/>
  <c r="AL65" i="9"/>
  <c r="AH65" i="9"/>
  <c r="AG65" i="9"/>
  <c r="AC65" i="9"/>
  <c r="AB65" i="9"/>
  <c r="X65" i="9"/>
  <c r="W65" i="9"/>
  <c r="Q65" i="9"/>
  <c r="R65" i="9" s="1"/>
  <c r="P65" i="9"/>
  <c r="O65" i="9"/>
  <c r="L65" i="9"/>
  <c r="N65" i="9" s="1"/>
  <c r="K65" i="9"/>
  <c r="M65" i="9" s="1"/>
  <c r="J65" i="9"/>
  <c r="G65" i="9"/>
  <c r="H65" i="9" s="1"/>
  <c r="F65" i="9"/>
  <c r="E65" i="9"/>
  <c r="EE64" i="9"/>
  <c r="ED64" i="9"/>
  <c r="EC64" i="9"/>
  <c r="DI64" i="9"/>
  <c r="DH64" i="9"/>
  <c r="DG64" i="9"/>
  <c r="BP64" i="9"/>
  <c r="BR64" i="9" s="1"/>
  <c r="BO64" i="9"/>
  <c r="BQ64" i="9" s="1"/>
  <c r="BN64" i="9"/>
  <c r="AR64" i="9"/>
  <c r="AQ64" i="9"/>
  <c r="AM64" i="9"/>
  <c r="AL64" i="9"/>
  <c r="AH64" i="9"/>
  <c r="AG64" i="9"/>
  <c r="AC64" i="9"/>
  <c r="AB64" i="9"/>
  <c r="X64" i="9"/>
  <c r="W64" i="9"/>
  <c r="Q64" i="9"/>
  <c r="R64" i="9" s="1"/>
  <c r="P64" i="9"/>
  <c r="O64" i="9"/>
  <c r="L64" i="9"/>
  <c r="N64" i="9" s="1"/>
  <c r="K64" i="9"/>
  <c r="M64" i="9" s="1"/>
  <c r="J64" i="9"/>
  <c r="G64" i="9"/>
  <c r="H64" i="9" s="1"/>
  <c r="F64" i="9"/>
  <c r="E64" i="9"/>
  <c r="EE63" i="9"/>
  <c r="ED63" i="9"/>
  <c r="EC63" i="9"/>
  <c r="DI63" i="9"/>
  <c r="DH63" i="9"/>
  <c r="DG63" i="9"/>
  <c r="BP63" i="9"/>
  <c r="BR63" i="9" s="1"/>
  <c r="BO63" i="9"/>
  <c r="BQ63" i="9" s="1"/>
  <c r="BN63" i="9"/>
  <c r="AR63" i="9"/>
  <c r="AQ63" i="9"/>
  <c r="AM63" i="9"/>
  <c r="AL63" i="9"/>
  <c r="AH63" i="9"/>
  <c r="AG63" i="9"/>
  <c r="AC63" i="9"/>
  <c r="AB63" i="9"/>
  <c r="X63" i="9"/>
  <c r="W63" i="9"/>
  <c r="Q63" i="9"/>
  <c r="R63" i="9" s="1"/>
  <c r="P63" i="9"/>
  <c r="O63" i="9"/>
  <c r="L63" i="9"/>
  <c r="N63" i="9" s="1"/>
  <c r="K63" i="9"/>
  <c r="M63" i="9" s="1"/>
  <c r="J63" i="9"/>
  <c r="G63" i="9"/>
  <c r="H63" i="9" s="1"/>
  <c r="F63" i="9"/>
  <c r="E63" i="9"/>
  <c r="EE62" i="9"/>
  <c r="ED62" i="9"/>
  <c r="EC62" i="9"/>
  <c r="DI62" i="9"/>
  <c r="DH62" i="9"/>
  <c r="DG62" i="9"/>
  <c r="BP62" i="9"/>
  <c r="BR62" i="9" s="1"/>
  <c r="BO62" i="9"/>
  <c r="BQ62" i="9" s="1"/>
  <c r="BN62" i="9"/>
  <c r="AR62" i="9"/>
  <c r="AQ62" i="9"/>
  <c r="AM62" i="9"/>
  <c r="AL62" i="9"/>
  <c r="AH62" i="9"/>
  <c r="AG62" i="9"/>
  <c r="AC62" i="9"/>
  <c r="AB62" i="9"/>
  <c r="X62" i="9"/>
  <c r="W62" i="9"/>
  <c r="Q62" i="9"/>
  <c r="R62" i="9" s="1"/>
  <c r="P62" i="9"/>
  <c r="O62" i="9"/>
  <c r="L62" i="9"/>
  <c r="N62" i="9" s="1"/>
  <c r="K62" i="9"/>
  <c r="M62" i="9" s="1"/>
  <c r="J62" i="9"/>
  <c r="G62" i="9"/>
  <c r="H62" i="9" s="1"/>
  <c r="F62" i="9"/>
  <c r="E62" i="9"/>
  <c r="EE61" i="9"/>
  <c r="ED61" i="9"/>
  <c r="EC61" i="9"/>
  <c r="DI61" i="9"/>
  <c r="DH61" i="9"/>
  <c r="DG61" i="9"/>
  <c r="BP61" i="9"/>
  <c r="BR61" i="9" s="1"/>
  <c r="BO61" i="9"/>
  <c r="BQ61" i="9" s="1"/>
  <c r="BN61" i="9"/>
  <c r="AR61" i="9"/>
  <c r="AQ61" i="9"/>
  <c r="AM61" i="9"/>
  <c r="AL61" i="9"/>
  <c r="AH61" i="9"/>
  <c r="AG61" i="9"/>
  <c r="AC61" i="9"/>
  <c r="AB61" i="9"/>
  <c r="X61" i="9"/>
  <c r="W61" i="9"/>
  <c r="Q61" i="9"/>
  <c r="R61" i="9" s="1"/>
  <c r="P61" i="9"/>
  <c r="O61" i="9"/>
  <c r="L61" i="9"/>
  <c r="N61" i="9" s="1"/>
  <c r="K61" i="9"/>
  <c r="M61" i="9" s="1"/>
  <c r="J61" i="9"/>
  <c r="G61" i="9"/>
  <c r="H61" i="9" s="1"/>
  <c r="F61" i="9"/>
  <c r="E61" i="9"/>
  <c r="EE60" i="9"/>
  <c r="ED60" i="9"/>
  <c r="EC60" i="9"/>
  <c r="DI60" i="9"/>
  <c r="DH60" i="9"/>
  <c r="DG60" i="9"/>
  <c r="BP60" i="9"/>
  <c r="BR60" i="9" s="1"/>
  <c r="BO60" i="9"/>
  <c r="BQ60" i="9" s="1"/>
  <c r="BN60" i="9"/>
  <c r="AR60" i="9"/>
  <c r="AQ60" i="9"/>
  <c r="AM60" i="9"/>
  <c r="AL60" i="9"/>
  <c r="AH60" i="9"/>
  <c r="AG60" i="9"/>
  <c r="AC60" i="9"/>
  <c r="AB60" i="9"/>
  <c r="X60" i="9"/>
  <c r="W60" i="9"/>
  <c r="Q60" i="9"/>
  <c r="R60" i="9" s="1"/>
  <c r="P60" i="9"/>
  <c r="O60" i="9"/>
  <c r="L60" i="9"/>
  <c r="N60" i="9" s="1"/>
  <c r="K60" i="9"/>
  <c r="M60" i="9" s="1"/>
  <c r="J60" i="9"/>
  <c r="G60" i="9"/>
  <c r="H60" i="9" s="1"/>
  <c r="F60" i="9"/>
  <c r="E60" i="9"/>
  <c r="EE59" i="9"/>
  <c r="ED59" i="9"/>
  <c r="EC59" i="9"/>
  <c r="DI59" i="9"/>
  <c r="DH59" i="9"/>
  <c r="DG59" i="9"/>
  <c r="BP59" i="9"/>
  <c r="BR59" i="9" s="1"/>
  <c r="BO59" i="9"/>
  <c r="BQ59" i="9" s="1"/>
  <c r="BN59" i="9"/>
  <c r="AR59" i="9"/>
  <c r="AQ59" i="9"/>
  <c r="AM59" i="9"/>
  <c r="AL59" i="9"/>
  <c r="AH59" i="9"/>
  <c r="AG59" i="9"/>
  <c r="AC59" i="9"/>
  <c r="AB59" i="9"/>
  <c r="X59" i="9"/>
  <c r="W59" i="9"/>
  <c r="Q59" i="9"/>
  <c r="R59" i="9" s="1"/>
  <c r="P59" i="9"/>
  <c r="O59" i="9"/>
  <c r="L59" i="9"/>
  <c r="N59" i="9" s="1"/>
  <c r="K59" i="9"/>
  <c r="M59" i="9" s="1"/>
  <c r="J59" i="9"/>
  <c r="G59" i="9"/>
  <c r="H59" i="9" s="1"/>
  <c r="F59" i="9"/>
  <c r="E59" i="9"/>
  <c r="EE58" i="9"/>
  <c r="ED58" i="9"/>
  <c r="EC58" i="9"/>
  <c r="DI58" i="9"/>
  <c r="DH58" i="9"/>
  <c r="DG58" i="9"/>
  <c r="BP58" i="9"/>
  <c r="BR58" i="9" s="1"/>
  <c r="BO58" i="9"/>
  <c r="BQ58" i="9" s="1"/>
  <c r="BN58" i="9"/>
  <c r="AR58" i="9"/>
  <c r="AQ58" i="9"/>
  <c r="AM58" i="9"/>
  <c r="AL58" i="9"/>
  <c r="AH58" i="9"/>
  <c r="AG58" i="9"/>
  <c r="AC58" i="9"/>
  <c r="AB58" i="9"/>
  <c r="X58" i="9"/>
  <c r="W58" i="9"/>
  <c r="Q58" i="9"/>
  <c r="R58" i="9" s="1"/>
  <c r="P58" i="9"/>
  <c r="O58" i="9"/>
  <c r="L58" i="9"/>
  <c r="N58" i="9" s="1"/>
  <c r="K58" i="9"/>
  <c r="M58" i="9" s="1"/>
  <c r="J58" i="9"/>
  <c r="G58" i="9"/>
  <c r="H58" i="9" s="1"/>
  <c r="F58" i="9"/>
  <c r="E58" i="9"/>
  <c r="EE57" i="9"/>
  <c r="ED57" i="9"/>
  <c r="EC57" i="9"/>
  <c r="DI57" i="9"/>
  <c r="DH57" i="9"/>
  <c r="DG57" i="9"/>
  <c r="BP57" i="9"/>
  <c r="BR57" i="9" s="1"/>
  <c r="BO57" i="9"/>
  <c r="BQ57" i="9" s="1"/>
  <c r="BN57" i="9"/>
  <c r="AR57" i="9"/>
  <c r="AQ57" i="9"/>
  <c r="AM57" i="9"/>
  <c r="AL57" i="9"/>
  <c r="AH57" i="9"/>
  <c r="AG57" i="9"/>
  <c r="AC57" i="9"/>
  <c r="AB57" i="9"/>
  <c r="X57" i="9"/>
  <c r="W57" i="9"/>
  <c r="Q57" i="9"/>
  <c r="R57" i="9" s="1"/>
  <c r="P57" i="9"/>
  <c r="O57" i="9"/>
  <c r="L57" i="9"/>
  <c r="N57" i="9" s="1"/>
  <c r="K57" i="9"/>
  <c r="M57" i="9" s="1"/>
  <c r="J57" i="9"/>
  <c r="G57" i="9"/>
  <c r="H57" i="9" s="1"/>
  <c r="F57" i="9"/>
  <c r="E57" i="9"/>
  <c r="EE56" i="9"/>
  <c r="ED56" i="9"/>
  <c r="EC56" i="9"/>
  <c r="DI56" i="9"/>
  <c r="DH56" i="9"/>
  <c r="DG56" i="9"/>
  <c r="BP56" i="9"/>
  <c r="BR56" i="9" s="1"/>
  <c r="BO56" i="9"/>
  <c r="BQ56" i="9" s="1"/>
  <c r="BN56" i="9"/>
  <c r="AR56" i="9"/>
  <c r="AQ56" i="9"/>
  <c r="AM56" i="9"/>
  <c r="AL56" i="9"/>
  <c r="AH56" i="9"/>
  <c r="AG56" i="9"/>
  <c r="AC56" i="9"/>
  <c r="AB56" i="9"/>
  <c r="X56" i="9"/>
  <c r="W56" i="9"/>
  <c r="Q56" i="9"/>
  <c r="R56" i="9" s="1"/>
  <c r="P56" i="9"/>
  <c r="O56" i="9"/>
  <c r="L56" i="9"/>
  <c r="N56" i="9" s="1"/>
  <c r="K56" i="9"/>
  <c r="M56" i="9" s="1"/>
  <c r="J56" i="9"/>
  <c r="G56" i="9"/>
  <c r="H56" i="9" s="1"/>
  <c r="F56" i="9"/>
  <c r="E56" i="9"/>
  <c r="EE55" i="9"/>
  <c r="ED55" i="9"/>
  <c r="F55" i="9" s="1"/>
  <c r="EC55" i="9"/>
  <c r="DI55" i="9"/>
  <c r="DH55" i="9"/>
  <c r="DG55" i="9"/>
  <c r="BP55" i="9"/>
  <c r="BR55" i="9" s="1"/>
  <c r="BO55" i="9"/>
  <c r="BQ55" i="9" s="1"/>
  <c r="BN55" i="9"/>
  <c r="AR55" i="9"/>
  <c r="AQ55" i="9"/>
  <c r="AM55" i="9"/>
  <c r="AL55" i="9"/>
  <c r="AH55" i="9"/>
  <c r="AG55" i="9"/>
  <c r="AC55" i="9"/>
  <c r="AB55" i="9"/>
  <c r="X55" i="9"/>
  <c r="W55" i="9"/>
  <c r="Q55" i="9"/>
  <c r="R55" i="9" s="1"/>
  <c r="P55" i="9"/>
  <c r="O55" i="9"/>
  <c r="L55" i="9"/>
  <c r="N55" i="9" s="1"/>
  <c r="K55" i="9"/>
  <c r="M55" i="9" s="1"/>
  <c r="J55" i="9"/>
  <c r="G55" i="9"/>
  <c r="H55" i="9" s="1"/>
  <c r="E55" i="9"/>
  <c r="EE54" i="9"/>
  <c r="ED54" i="9"/>
  <c r="F54" i="9" s="1"/>
  <c r="EC54" i="9"/>
  <c r="DI54" i="9"/>
  <c r="DH54" i="9"/>
  <c r="DG54" i="9"/>
  <c r="BP54" i="9"/>
  <c r="BR54" i="9" s="1"/>
  <c r="BO54" i="9"/>
  <c r="BQ54" i="9" s="1"/>
  <c r="BN54" i="9"/>
  <c r="AR54" i="9"/>
  <c r="AQ54" i="9"/>
  <c r="AM54" i="9"/>
  <c r="AL54" i="9"/>
  <c r="AH54" i="9"/>
  <c r="AG54" i="9"/>
  <c r="AC54" i="9"/>
  <c r="AB54" i="9"/>
  <c r="X54" i="9"/>
  <c r="W54" i="9"/>
  <c r="Q54" i="9"/>
  <c r="R54" i="9" s="1"/>
  <c r="P54" i="9"/>
  <c r="O54" i="9"/>
  <c r="L54" i="9"/>
  <c r="N54" i="9" s="1"/>
  <c r="K54" i="9"/>
  <c r="M54" i="9" s="1"/>
  <c r="J54" i="9"/>
  <c r="G54" i="9"/>
  <c r="H54" i="9" s="1"/>
  <c r="E54" i="9"/>
  <c r="EE53" i="9"/>
  <c r="ED53" i="9"/>
  <c r="F53" i="9" s="1"/>
  <c r="EC53" i="9"/>
  <c r="DI53" i="9"/>
  <c r="DH53" i="9"/>
  <c r="DG53" i="9"/>
  <c r="BP53" i="9"/>
  <c r="BR53" i="9" s="1"/>
  <c r="BO53" i="9"/>
  <c r="BQ53" i="9" s="1"/>
  <c r="BN53" i="9"/>
  <c r="AR53" i="9"/>
  <c r="AQ53" i="9"/>
  <c r="AM53" i="9"/>
  <c r="AL53" i="9"/>
  <c r="AH53" i="9"/>
  <c r="AG53" i="9"/>
  <c r="AC53" i="9"/>
  <c r="AB53" i="9"/>
  <c r="X53" i="9"/>
  <c r="W53" i="9"/>
  <c r="Q53" i="9"/>
  <c r="R53" i="9" s="1"/>
  <c r="P53" i="9"/>
  <c r="O53" i="9"/>
  <c r="L53" i="9"/>
  <c r="N53" i="9" s="1"/>
  <c r="K53" i="9"/>
  <c r="M53" i="9" s="1"/>
  <c r="J53" i="9"/>
  <c r="G53" i="9"/>
  <c r="H53" i="9" s="1"/>
  <c r="E53" i="9"/>
  <c r="EE52" i="9"/>
  <c r="ED52" i="9"/>
  <c r="F52" i="9" s="1"/>
  <c r="EC52" i="9"/>
  <c r="DI52" i="9"/>
  <c r="DH52" i="9"/>
  <c r="DG52" i="9"/>
  <c r="BP52" i="9"/>
  <c r="BR52" i="9" s="1"/>
  <c r="BO52" i="9"/>
  <c r="BQ52" i="9" s="1"/>
  <c r="BN52" i="9"/>
  <c r="AR52" i="9"/>
  <c r="AQ52" i="9"/>
  <c r="AM52" i="9"/>
  <c r="AL52" i="9"/>
  <c r="AH52" i="9"/>
  <c r="AG52" i="9"/>
  <c r="AC52" i="9"/>
  <c r="AB52" i="9"/>
  <c r="X52" i="9"/>
  <c r="W52" i="9"/>
  <c r="Q52" i="9"/>
  <c r="R52" i="9" s="1"/>
  <c r="P52" i="9"/>
  <c r="O52" i="9"/>
  <c r="L52" i="9"/>
  <c r="N52" i="9" s="1"/>
  <c r="K52" i="9"/>
  <c r="M52" i="9" s="1"/>
  <c r="J52" i="9"/>
  <c r="G52" i="9"/>
  <c r="H52" i="9" s="1"/>
  <c r="E52" i="9"/>
  <c r="EE51" i="9"/>
  <c r="ED51" i="9"/>
  <c r="F51" i="9" s="1"/>
  <c r="EC51" i="9"/>
  <c r="DI51" i="9"/>
  <c r="DH51" i="9"/>
  <c r="DG51" i="9"/>
  <c r="BP51" i="9"/>
  <c r="BR51" i="9" s="1"/>
  <c r="BO51" i="9"/>
  <c r="BQ51" i="9" s="1"/>
  <c r="BN51" i="9"/>
  <c r="AR51" i="9"/>
  <c r="AQ51" i="9"/>
  <c r="AM51" i="9"/>
  <c r="AL51" i="9"/>
  <c r="AH51" i="9"/>
  <c r="AG51" i="9"/>
  <c r="AC51" i="9"/>
  <c r="AB51" i="9"/>
  <c r="X51" i="9"/>
  <c r="W51" i="9"/>
  <c r="Q51" i="9"/>
  <c r="R51" i="9" s="1"/>
  <c r="P51" i="9"/>
  <c r="O51" i="9"/>
  <c r="L51" i="9"/>
  <c r="N51" i="9" s="1"/>
  <c r="K51" i="9"/>
  <c r="M51" i="9" s="1"/>
  <c r="J51" i="9"/>
  <c r="G51" i="9"/>
  <c r="H51" i="9" s="1"/>
  <c r="E51" i="9"/>
  <c r="EE50" i="9"/>
  <c r="ED50" i="9"/>
  <c r="F50" i="9" s="1"/>
  <c r="EC50" i="9"/>
  <c r="DI50" i="9"/>
  <c r="DH50" i="9"/>
  <c r="DG50" i="9"/>
  <c r="BP50" i="9"/>
  <c r="BR50" i="9" s="1"/>
  <c r="BO50" i="9"/>
  <c r="BQ50" i="9" s="1"/>
  <c r="BN50" i="9"/>
  <c r="AR50" i="9"/>
  <c r="AQ50" i="9"/>
  <c r="AM50" i="9"/>
  <c r="AL50" i="9"/>
  <c r="AH50" i="9"/>
  <c r="AG50" i="9"/>
  <c r="AC50" i="9"/>
  <c r="AB50" i="9"/>
  <c r="X50" i="9"/>
  <c r="W50" i="9"/>
  <c r="Q50" i="9"/>
  <c r="R50" i="9" s="1"/>
  <c r="P50" i="9"/>
  <c r="O50" i="9"/>
  <c r="L50" i="9"/>
  <c r="N50" i="9" s="1"/>
  <c r="K50" i="9"/>
  <c r="M50" i="9" s="1"/>
  <c r="J50" i="9"/>
  <c r="G50" i="9"/>
  <c r="H50" i="9" s="1"/>
  <c r="E50" i="9"/>
  <c r="EE49" i="9"/>
  <c r="ED49" i="9"/>
  <c r="F49" i="9" s="1"/>
  <c r="EC49" i="9"/>
  <c r="DI49" i="9"/>
  <c r="DH49" i="9"/>
  <c r="DG49" i="9"/>
  <c r="BP49" i="9"/>
  <c r="BR49" i="9" s="1"/>
  <c r="BO49" i="9"/>
  <c r="BQ49" i="9" s="1"/>
  <c r="BN49" i="9"/>
  <c r="AR49" i="9"/>
  <c r="AQ49" i="9"/>
  <c r="AM49" i="9"/>
  <c r="AL49" i="9"/>
  <c r="AH49" i="9"/>
  <c r="AG49" i="9"/>
  <c r="AC49" i="9"/>
  <c r="AB49" i="9"/>
  <c r="X49" i="9"/>
  <c r="W49" i="9"/>
  <c r="Q49" i="9"/>
  <c r="R49" i="9" s="1"/>
  <c r="P49" i="9"/>
  <c r="O49" i="9"/>
  <c r="L49" i="9"/>
  <c r="N49" i="9" s="1"/>
  <c r="K49" i="9"/>
  <c r="M49" i="9" s="1"/>
  <c r="J49" i="9"/>
  <c r="G49" i="9"/>
  <c r="H49" i="9" s="1"/>
  <c r="E49" i="9"/>
  <c r="EE48" i="9"/>
  <c r="ED48" i="9"/>
  <c r="F48" i="9" s="1"/>
  <c r="EC48" i="9"/>
  <c r="DI48" i="9"/>
  <c r="DH48" i="9"/>
  <c r="DG48" i="9"/>
  <c r="BP48" i="9"/>
  <c r="BR48" i="9" s="1"/>
  <c r="BO48" i="9"/>
  <c r="BQ48" i="9" s="1"/>
  <c r="BN48" i="9"/>
  <c r="AR48" i="9"/>
  <c r="AQ48" i="9"/>
  <c r="AM48" i="9"/>
  <c r="AL48" i="9"/>
  <c r="AH48" i="9"/>
  <c r="AG48" i="9"/>
  <c r="AC48" i="9"/>
  <c r="AB48" i="9"/>
  <c r="X48" i="9"/>
  <c r="W48" i="9"/>
  <c r="Q48" i="9"/>
  <c r="R48" i="9" s="1"/>
  <c r="P48" i="9"/>
  <c r="O48" i="9"/>
  <c r="L48" i="9"/>
  <c r="N48" i="9" s="1"/>
  <c r="K48" i="9"/>
  <c r="M48" i="9" s="1"/>
  <c r="J48" i="9"/>
  <c r="G48" i="9"/>
  <c r="H48" i="9" s="1"/>
  <c r="E48" i="9"/>
  <c r="EE47" i="9"/>
  <c r="ED47" i="9"/>
  <c r="F47" i="9" s="1"/>
  <c r="EC47" i="9"/>
  <c r="DI47" i="9"/>
  <c r="DH47" i="9"/>
  <c r="DG47" i="9"/>
  <c r="BP47" i="9"/>
  <c r="BR47" i="9" s="1"/>
  <c r="BO47" i="9"/>
  <c r="BQ47" i="9" s="1"/>
  <c r="BN47" i="9"/>
  <c r="AR47" i="9"/>
  <c r="AQ47" i="9"/>
  <c r="AM47" i="9"/>
  <c r="AL47" i="9"/>
  <c r="AH47" i="9"/>
  <c r="AG47" i="9"/>
  <c r="AC47" i="9"/>
  <c r="AB47" i="9"/>
  <c r="X47" i="9"/>
  <c r="W47" i="9"/>
  <c r="Q47" i="9"/>
  <c r="R47" i="9" s="1"/>
  <c r="P47" i="9"/>
  <c r="O47" i="9"/>
  <c r="L47" i="9"/>
  <c r="N47" i="9" s="1"/>
  <c r="K47" i="9"/>
  <c r="M47" i="9" s="1"/>
  <c r="J47" i="9"/>
  <c r="G47" i="9"/>
  <c r="H47" i="9" s="1"/>
  <c r="E47" i="9"/>
  <c r="EE46" i="9"/>
  <c r="ED46" i="9"/>
  <c r="F46" i="9" s="1"/>
  <c r="EC46" i="9"/>
  <c r="DI46" i="9"/>
  <c r="DH46" i="9"/>
  <c r="DG46" i="9"/>
  <c r="BP46" i="9"/>
  <c r="BR46" i="9" s="1"/>
  <c r="BO46" i="9"/>
  <c r="BQ46" i="9" s="1"/>
  <c r="BN46" i="9"/>
  <c r="AR46" i="9"/>
  <c r="AQ46" i="9"/>
  <c r="AM46" i="9"/>
  <c r="AL46" i="9"/>
  <c r="AH46" i="9"/>
  <c r="AG46" i="9"/>
  <c r="AC46" i="9"/>
  <c r="AB46" i="9"/>
  <c r="X46" i="9"/>
  <c r="W46" i="9"/>
  <c r="Q46" i="9"/>
  <c r="R46" i="9" s="1"/>
  <c r="P46" i="9"/>
  <c r="O46" i="9"/>
  <c r="L46" i="9"/>
  <c r="N46" i="9" s="1"/>
  <c r="K46" i="9"/>
  <c r="M46" i="9" s="1"/>
  <c r="J46" i="9"/>
  <c r="G46" i="9"/>
  <c r="H46" i="9" s="1"/>
  <c r="E46" i="9"/>
  <c r="EE45" i="9"/>
  <c r="ED45" i="9"/>
  <c r="F45" i="9" s="1"/>
  <c r="EC45" i="9"/>
  <c r="DI45" i="9"/>
  <c r="DH45" i="9"/>
  <c r="DG45" i="9"/>
  <c r="BP45" i="9"/>
  <c r="BR45" i="9" s="1"/>
  <c r="BO45" i="9"/>
  <c r="BQ45" i="9" s="1"/>
  <c r="BN45" i="9"/>
  <c r="AR45" i="9"/>
  <c r="AQ45" i="9"/>
  <c r="AM45" i="9"/>
  <c r="AL45" i="9"/>
  <c r="AH45" i="9"/>
  <c r="AG45" i="9"/>
  <c r="AC45" i="9"/>
  <c r="AB45" i="9"/>
  <c r="X45" i="9"/>
  <c r="W45" i="9"/>
  <c r="Q45" i="9"/>
  <c r="R45" i="9" s="1"/>
  <c r="P45" i="9"/>
  <c r="O45" i="9"/>
  <c r="L45" i="9"/>
  <c r="N45" i="9" s="1"/>
  <c r="K45" i="9"/>
  <c r="M45" i="9" s="1"/>
  <c r="J45" i="9"/>
  <c r="G45" i="9"/>
  <c r="H45" i="9" s="1"/>
  <c r="E45" i="9"/>
  <c r="EE44" i="9"/>
  <c r="ED44" i="9"/>
  <c r="F44" i="9" s="1"/>
  <c r="EC44" i="9"/>
  <c r="DI44" i="9"/>
  <c r="DH44" i="9"/>
  <c r="DG44" i="9"/>
  <c r="BP44" i="9"/>
  <c r="BR44" i="9" s="1"/>
  <c r="BO44" i="9"/>
  <c r="BQ44" i="9" s="1"/>
  <c r="BN44" i="9"/>
  <c r="AR44" i="9"/>
  <c r="AQ44" i="9"/>
  <c r="AM44" i="9"/>
  <c r="AL44" i="9"/>
  <c r="AH44" i="9"/>
  <c r="AG44" i="9"/>
  <c r="AC44" i="9"/>
  <c r="AB44" i="9"/>
  <c r="X44" i="9"/>
  <c r="W44" i="9"/>
  <c r="Q44" i="9"/>
  <c r="R44" i="9" s="1"/>
  <c r="P44" i="9"/>
  <c r="O44" i="9"/>
  <c r="L44" i="9"/>
  <c r="N44" i="9" s="1"/>
  <c r="K44" i="9"/>
  <c r="M44" i="9" s="1"/>
  <c r="J44" i="9"/>
  <c r="G44" i="9"/>
  <c r="H44" i="9" s="1"/>
  <c r="E44" i="9"/>
  <c r="EE43" i="9"/>
  <c r="ED43" i="9"/>
  <c r="F43" i="9" s="1"/>
  <c r="EC43" i="9"/>
  <c r="DI43" i="9"/>
  <c r="DH43" i="9"/>
  <c r="DG43" i="9"/>
  <c r="BP43" i="9"/>
  <c r="BR43" i="9" s="1"/>
  <c r="BO43" i="9"/>
  <c r="BQ43" i="9" s="1"/>
  <c r="BN43" i="9"/>
  <c r="AR43" i="9"/>
  <c r="AQ43" i="9"/>
  <c r="AM43" i="9"/>
  <c r="AL43" i="9"/>
  <c r="AH43" i="9"/>
  <c r="AG43" i="9"/>
  <c r="AC43" i="9"/>
  <c r="AB43" i="9"/>
  <c r="X43" i="9"/>
  <c r="W43" i="9"/>
  <c r="Q43" i="9"/>
  <c r="R43" i="9" s="1"/>
  <c r="P43" i="9"/>
  <c r="O43" i="9"/>
  <c r="L43" i="9"/>
  <c r="N43" i="9" s="1"/>
  <c r="K43" i="9"/>
  <c r="M43" i="9" s="1"/>
  <c r="J43" i="9"/>
  <c r="G43" i="9"/>
  <c r="H43" i="9" s="1"/>
  <c r="E43" i="9"/>
  <c r="EE42" i="9"/>
  <c r="ED42" i="9"/>
  <c r="F42" i="9" s="1"/>
  <c r="EC42" i="9"/>
  <c r="DI42" i="9"/>
  <c r="DH42" i="9"/>
  <c r="DG42" i="9"/>
  <c r="BP42" i="9"/>
  <c r="BR42" i="9" s="1"/>
  <c r="BO42" i="9"/>
  <c r="BQ42" i="9" s="1"/>
  <c r="BN42" i="9"/>
  <c r="AR42" i="9"/>
  <c r="AQ42" i="9"/>
  <c r="AM42" i="9"/>
  <c r="AL42" i="9"/>
  <c r="AH42" i="9"/>
  <c r="AG42" i="9"/>
  <c r="AC42" i="9"/>
  <c r="AB42" i="9"/>
  <c r="X42" i="9"/>
  <c r="W42" i="9"/>
  <c r="Q42" i="9"/>
  <c r="R42" i="9" s="1"/>
  <c r="P42" i="9"/>
  <c r="O42" i="9"/>
  <c r="L42" i="9"/>
  <c r="N42" i="9" s="1"/>
  <c r="K42" i="9"/>
  <c r="M42" i="9" s="1"/>
  <c r="J42" i="9"/>
  <c r="G42" i="9"/>
  <c r="H42" i="9" s="1"/>
  <c r="E42" i="9"/>
  <c r="EE41" i="9"/>
  <c r="ED41" i="9"/>
  <c r="F41" i="9" s="1"/>
  <c r="EC41" i="9"/>
  <c r="DI41" i="9"/>
  <c r="DH41" i="9"/>
  <c r="DG41" i="9"/>
  <c r="BP41" i="9"/>
  <c r="BR41" i="9" s="1"/>
  <c r="BO41" i="9"/>
  <c r="BQ41" i="9" s="1"/>
  <c r="BN41" i="9"/>
  <c r="AR41" i="9"/>
  <c r="AQ41" i="9"/>
  <c r="AM41" i="9"/>
  <c r="AL41" i="9"/>
  <c r="AH41" i="9"/>
  <c r="AG41" i="9"/>
  <c r="AC41" i="9"/>
  <c r="AB41" i="9"/>
  <c r="X41" i="9"/>
  <c r="W41" i="9"/>
  <c r="Q41" i="9"/>
  <c r="R41" i="9" s="1"/>
  <c r="P41" i="9"/>
  <c r="O41" i="9"/>
  <c r="L41" i="9"/>
  <c r="N41" i="9" s="1"/>
  <c r="K41" i="9"/>
  <c r="M41" i="9" s="1"/>
  <c r="J41" i="9"/>
  <c r="G41" i="9"/>
  <c r="H41" i="9" s="1"/>
  <c r="E41" i="9"/>
  <c r="EE40" i="9"/>
  <c r="ED40" i="9"/>
  <c r="F40" i="9" s="1"/>
  <c r="EC40" i="9"/>
  <c r="DI40" i="9"/>
  <c r="DH40" i="9"/>
  <c r="DG40" i="9"/>
  <c r="BP40" i="9"/>
  <c r="BR40" i="9" s="1"/>
  <c r="BO40" i="9"/>
  <c r="BQ40" i="9" s="1"/>
  <c r="BN40" i="9"/>
  <c r="AR40" i="9"/>
  <c r="AQ40" i="9"/>
  <c r="AM40" i="9"/>
  <c r="AL40" i="9"/>
  <c r="AH40" i="9"/>
  <c r="AG40" i="9"/>
  <c r="AC40" i="9"/>
  <c r="AB40" i="9"/>
  <c r="X40" i="9"/>
  <c r="W40" i="9"/>
  <c r="Q40" i="9"/>
  <c r="R40" i="9" s="1"/>
  <c r="P40" i="9"/>
  <c r="O40" i="9"/>
  <c r="L40" i="9"/>
  <c r="N40" i="9" s="1"/>
  <c r="K40" i="9"/>
  <c r="M40" i="9" s="1"/>
  <c r="J40" i="9"/>
  <c r="G40" i="9"/>
  <c r="H40" i="9" s="1"/>
  <c r="E40" i="9"/>
  <c r="EE39" i="9"/>
  <c r="ED39" i="9"/>
  <c r="F39" i="9" s="1"/>
  <c r="EC39" i="9"/>
  <c r="DI39" i="9"/>
  <c r="DH39" i="9"/>
  <c r="DG39" i="9"/>
  <c r="BP39" i="9"/>
  <c r="BR39" i="9" s="1"/>
  <c r="BO39" i="9"/>
  <c r="BQ39" i="9" s="1"/>
  <c r="BN39" i="9"/>
  <c r="AR39" i="9"/>
  <c r="AQ39" i="9"/>
  <c r="AM39" i="9"/>
  <c r="AL39" i="9"/>
  <c r="AH39" i="9"/>
  <c r="AG39" i="9"/>
  <c r="AC39" i="9"/>
  <c r="AB39" i="9"/>
  <c r="X39" i="9"/>
  <c r="W39" i="9"/>
  <c r="Q39" i="9"/>
  <c r="R39" i="9" s="1"/>
  <c r="P39" i="9"/>
  <c r="O39" i="9"/>
  <c r="L39" i="9"/>
  <c r="N39" i="9" s="1"/>
  <c r="K39" i="9"/>
  <c r="M39" i="9" s="1"/>
  <c r="J39" i="9"/>
  <c r="G39" i="9"/>
  <c r="H39" i="9" s="1"/>
  <c r="E39" i="9"/>
  <c r="EE38" i="9"/>
  <c r="ED38" i="9"/>
  <c r="F38" i="9" s="1"/>
  <c r="EC38" i="9"/>
  <c r="DI38" i="9"/>
  <c r="DH38" i="9"/>
  <c r="DG38" i="9"/>
  <c r="BP38" i="9"/>
  <c r="BR38" i="9" s="1"/>
  <c r="BO38" i="9"/>
  <c r="BQ38" i="9" s="1"/>
  <c r="BN38" i="9"/>
  <c r="AR38" i="9"/>
  <c r="AQ38" i="9"/>
  <c r="AM38" i="9"/>
  <c r="AL38" i="9"/>
  <c r="AH38" i="9"/>
  <c r="AG38" i="9"/>
  <c r="AC38" i="9"/>
  <c r="AB38" i="9"/>
  <c r="X38" i="9"/>
  <c r="W38" i="9"/>
  <c r="Q38" i="9"/>
  <c r="R38" i="9" s="1"/>
  <c r="P38" i="9"/>
  <c r="O38" i="9"/>
  <c r="L38" i="9"/>
  <c r="N38" i="9" s="1"/>
  <c r="K38" i="9"/>
  <c r="M38" i="9" s="1"/>
  <c r="J38" i="9"/>
  <c r="G38" i="9"/>
  <c r="H38" i="9" s="1"/>
  <c r="E38" i="9"/>
  <c r="EE37" i="9"/>
  <c r="ED37" i="9"/>
  <c r="F37" i="9" s="1"/>
  <c r="EC37" i="9"/>
  <c r="DI37" i="9"/>
  <c r="DH37" i="9"/>
  <c r="DG37" i="9"/>
  <c r="BP37" i="9"/>
  <c r="BR37" i="9" s="1"/>
  <c r="BO37" i="9"/>
  <c r="BQ37" i="9" s="1"/>
  <c r="BN37" i="9"/>
  <c r="AR37" i="9"/>
  <c r="AQ37" i="9"/>
  <c r="AM37" i="9"/>
  <c r="AL37" i="9"/>
  <c r="AH37" i="9"/>
  <c r="AG37" i="9"/>
  <c r="AC37" i="9"/>
  <c r="AB37" i="9"/>
  <c r="X37" i="9"/>
  <c r="W37" i="9"/>
  <c r="Q37" i="9"/>
  <c r="R37" i="9" s="1"/>
  <c r="P37" i="9"/>
  <c r="O37" i="9"/>
  <c r="L37" i="9"/>
  <c r="N37" i="9" s="1"/>
  <c r="K37" i="9"/>
  <c r="M37" i="9" s="1"/>
  <c r="J37" i="9"/>
  <c r="G37" i="9"/>
  <c r="H37" i="9" s="1"/>
  <c r="E37" i="9"/>
  <c r="EE36" i="9"/>
  <c r="ED36" i="9"/>
  <c r="F36" i="9" s="1"/>
  <c r="EC36" i="9"/>
  <c r="DI36" i="9"/>
  <c r="DH36" i="9"/>
  <c r="DG36" i="9"/>
  <c r="BP36" i="9"/>
  <c r="BR36" i="9" s="1"/>
  <c r="BO36" i="9"/>
  <c r="BQ36" i="9" s="1"/>
  <c r="BN36" i="9"/>
  <c r="AR36" i="9"/>
  <c r="AQ36" i="9"/>
  <c r="AM36" i="9"/>
  <c r="AL36" i="9"/>
  <c r="AH36" i="9"/>
  <c r="AG36" i="9"/>
  <c r="AC36" i="9"/>
  <c r="AB36" i="9"/>
  <c r="X36" i="9"/>
  <c r="W36" i="9"/>
  <c r="S36" i="9"/>
  <c r="Q36" i="9"/>
  <c r="R36" i="9" s="1"/>
  <c r="P36" i="9"/>
  <c r="O36" i="9"/>
  <c r="L36" i="9"/>
  <c r="N36" i="9" s="1"/>
  <c r="K36" i="9"/>
  <c r="M36" i="9" s="1"/>
  <c r="J36" i="9"/>
  <c r="G36" i="9"/>
  <c r="H36" i="9" s="1"/>
  <c r="E36" i="9"/>
  <c r="I36" i="9" s="1"/>
  <c r="EE35" i="9"/>
  <c r="ED35" i="9"/>
  <c r="F35" i="9" s="1"/>
  <c r="EC35" i="9"/>
  <c r="DI35" i="9"/>
  <c r="DH35" i="9"/>
  <c r="DG35" i="9"/>
  <c r="E35" i="9" s="1"/>
  <c r="BP35" i="9"/>
  <c r="BR35" i="9" s="1"/>
  <c r="BO35" i="9"/>
  <c r="BQ35" i="9" s="1"/>
  <c r="BN35" i="9"/>
  <c r="AR35" i="9"/>
  <c r="AQ35" i="9"/>
  <c r="AM35" i="9"/>
  <c r="AL35" i="9"/>
  <c r="AH35" i="9"/>
  <c r="AG35" i="9"/>
  <c r="AC35" i="9"/>
  <c r="AB35" i="9"/>
  <c r="X35" i="9"/>
  <c r="W35" i="9"/>
  <c r="Q35" i="9"/>
  <c r="R35" i="9" s="1"/>
  <c r="P35" i="9"/>
  <c r="O35" i="9"/>
  <c r="L35" i="9"/>
  <c r="N35" i="9" s="1"/>
  <c r="K35" i="9"/>
  <c r="M35" i="9" s="1"/>
  <c r="J35" i="9"/>
  <c r="G35" i="9"/>
  <c r="H35" i="9" s="1"/>
  <c r="EE34" i="9"/>
  <c r="ED34" i="9"/>
  <c r="F34" i="9" s="1"/>
  <c r="EC34" i="9"/>
  <c r="DI34" i="9"/>
  <c r="DH34" i="9"/>
  <c r="DG34" i="9"/>
  <c r="BP34" i="9"/>
  <c r="BR34" i="9" s="1"/>
  <c r="BO34" i="9"/>
  <c r="BQ34" i="9" s="1"/>
  <c r="BN34" i="9"/>
  <c r="AR34" i="9"/>
  <c r="AQ34" i="9"/>
  <c r="AM34" i="9"/>
  <c r="AL34" i="9"/>
  <c r="AH34" i="9"/>
  <c r="AG34" i="9"/>
  <c r="AC34" i="9"/>
  <c r="AB34" i="9"/>
  <c r="X34" i="9"/>
  <c r="W34" i="9"/>
  <c r="S34" i="9"/>
  <c r="Q34" i="9"/>
  <c r="R34" i="9" s="1"/>
  <c r="P34" i="9"/>
  <c r="O34" i="9"/>
  <c r="L34" i="9"/>
  <c r="N34" i="9" s="1"/>
  <c r="K34" i="9"/>
  <c r="M34" i="9" s="1"/>
  <c r="J34" i="9"/>
  <c r="G34" i="9"/>
  <c r="H34" i="9" s="1"/>
  <c r="E34" i="9"/>
  <c r="I34" i="9" s="1"/>
  <c r="EE33" i="9"/>
  <c r="ED33" i="9"/>
  <c r="EC33" i="9"/>
  <c r="DI33" i="9"/>
  <c r="G33" i="9" s="1"/>
  <c r="DH33" i="9"/>
  <c r="DG33" i="9"/>
  <c r="E33" i="9" s="1"/>
  <c r="BP33" i="9"/>
  <c r="BQ33" i="9" s="1"/>
  <c r="BO33" i="9"/>
  <c r="BN33" i="9"/>
  <c r="AR33" i="9"/>
  <c r="AQ33" i="9"/>
  <c r="AM33" i="9"/>
  <c r="AL33" i="9"/>
  <c r="AH33" i="9"/>
  <c r="AG33" i="9"/>
  <c r="AC33" i="9"/>
  <c r="AB33" i="9"/>
  <c r="X33" i="9"/>
  <c r="W33" i="9"/>
  <c r="Q33" i="9"/>
  <c r="S33" i="9" s="1"/>
  <c r="P33" i="9"/>
  <c r="R33" i="9" s="1"/>
  <c r="O33" i="9"/>
  <c r="L33" i="9"/>
  <c r="N33" i="9" s="1"/>
  <c r="K33" i="9"/>
  <c r="J33" i="9"/>
  <c r="F33" i="9"/>
  <c r="EE32" i="9"/>
  <c r="G32" i="9" s="1"/>
  <c r="ED32" i="9"/>
  <c r="EC32" i="9"/>
  <c r="E32" i="9" s="1"/>
  <c r="DI32" i="9"/>
  <c r="DH32" i="9"/>
  <c r="DG32" i="9"/>
  <c r="BP32" i="9"/>
  <c r="BR32" i="9" s="1"/>
  <c r="BO32" i="9"/>
  <c r="BN32" i="9"/>
  <c r="AR32" i="9"/>
  <c r="AQ32" i="9"/>
  <c r="AM32" i="9"/>
  <c r="AL32" i="9"/>
  <c r="AH32" i="9"/>
  <c r="AG32" i="9"/>
  <c r="AC32" i="9"/>
  <c r="AB32" i="9"/>
  <c r="X32" i="9"/>
  <c r="W32" i="9"/>
  <c r="Q32" i="9"/>
  <c r="S32" i="9" s="1"/>
  <c r="P32" i="9"/>
  <c r="R32" i="9" s="1"/>
  <c r="O32" i="9"/>
  <c r="L32" i="9"/>
  <c r="N32" i="9" s="1"/>
  <c r="K32" i="9"/>
  <c r="J32" i="9"/>
  <c r="F32" i="9"/>
  <c r="EE31" i="9"/>
  <c r="G31" i="9" s="1"/>
  <c r="ED31" i="9"/>
  <c r="EC31" i="9"/>
  <c r="E31" i="9" s="1"/>
  <c r="DI31" i="9"/>
  <c r="DH31" i="9"/>
  <c r="DG31" i="9"/>
  <c r="BP31" i="9"/>
  <c r="BR31" i="9" s="1"/>
  <c r="BO31" i="9"/>
  <c r="BN31" i="9"/>
  <c r="AR31" i="9"/>
  <c r="AQ31" i="9"/>
  <c r="AM31" i="9"/>
  <c r="AL31" i="9"/>
  <c r="AH31" i="9"/>
  <c r="AG31" i="9"/>
  <c r="AC31" i="9"/>
  <c r="AB31" i="9"/>
  <c r="X31" i="9"/>
  <c r="W31" i="9"/>
  <c r="Q31" i="9"/>
  <c r="S31" i="9" s="1"/>
  <c r="P31" i="9"/>
  <c r="R31" i="9" s="1"/>
  <c r="O31" i="9"/>
  <c r="L31" i="9"/>
  <c r="N31" i="9" s="1"/>
  <c r="K31" i="9"/>
  <c r="J31" i="9"/>
  <c r="F31" i="9"/>
  <c r="EE30" i="9"/>
  <c r="G30" i="9" s="1"/>
  <c r="ED30" i="9"/>
  <c r="EC30" i="9"/>
  <c r="E30" i="9" s="1"/>
  <c r="DI30" i="9"/>
  <c r="DH30" i="9"/>
  <c r="DG30" i="9"/>
  <c r="BP30" i="9"/>
  <c r="BR30" i="9" s="1"/>
  <c r="BO30" i="9"/>
  <c r="BN30" i="9"/>
  <c r="AR30" i="9"/>
  <c r="AQ30" i="9"/>
  <c r="AM30" i="9"/>
  <c r="AL30" i="9"/>
  <c r="AH30" i="9"/>
  <c r="AG30" i="9"/>
  <c r="AC30" i="9"/>
  <c r="AB30" i="9"/>
  <c r="X30" i="9"/>
  <c r="W30" i="9"/>
  <c r="Q30" i="9"/>
  <c r="S30" i="9" s="1"/>
  <c r="P30" i="9"/>
  <c r="R30" i="9" s="1"/>
  <c r="O30" i="9"/>
  <c r="L30" i="9"/>
  <c r="N30" i="9" s="1"/>
  <c r="K30" i="9"/>
  <c r="J30" i="9"/>
  <c r="F30" i="9"/>
  <c r="EE29" i="9"/>
  <c r="G29" i="9" s="1"/>
  <c r="ED29" i="9"/>
  <c r="EC29" i="9"/>
  <c r="E29" i="9" s="1"/>
  <c r="DI29" i="9"/>
  <c r="DH29" i="9"/>
  <c r="DG29" i="9"/>
  <c r="BP29" i="9"/>
  <c r="BR29" i="9" s="1"/>
  <c r="BO29" i="9"/>
  <c r="BN29" i="9"/>
  <c r="AR29" i="9"/>
  <c r="AQ29" i="9"/>
  <c r="AM29" i="9"/>
  <c r="AL29" i="9"/>
  <c r="AH29" i="9"/>
  <c r="AG29" i="9"/>
  <c r="AC29" i="9"/>
  <c r="AB29" i="9"/>
  <c r="X29" i="9"/>
  <c r="W29" i="9"/>
  <c r="Q29" i="9"/>
  <c r="S29" i="9" s="1"/>
  <c r="P29" i="9"/>
  <c r="R29" i="9" s="1"/>
  <c r="O29" i="9"/>
  <c r="L29" i="9"/>
  <c r="N29" i="9" s="1"/>
  <c r="K29" i="9"/>
  <c r="J29" i="9"/>
  <c r="F29" i="9"/>
  <c r="EE28" i="9"/>
  <c r="G28" i="9" s="1"/>
  <c r="ED28" i="9"/>
  <c r="EC28" i="9"/>
  <c r="E28" i="9" s="1"/>
  <c r="DI28" i="9"/>
  <c r="DH28" i="9"/>
  <c r="DG28" i="9"/>
  <c r="BP28" i="9"/>
  <c r="BR28" i="9" s="1"/>
  <c r="BO28" i="9"/>
  <c r="BN28" i="9"/>
  <c r="AR28" i="9"/>
  <c r="AQ28" i="9"/>
  <c r="AM28" i="9"/>
  <c r="AL28" i="9"/>
  <c r="AH28" i="9"/>
  <c r="AG28" i="9"/>
  <c r="AC28" i="9"/>
  <c r="AB28" i="9"/>
  <c r="X28" i="9"/>
  <c r="W28" i="9"/>
  <c r="Q28" i="9"/>
  <c r="S28" i="9" s="1"/>
  <c r="P28" i="9"/>
  <c r="R28" i="9" s="1"/>
  <c r="O28" i="9"/>
  <c r="L28" i="9"/>
  <c r="N28" i="9" s="1"/>
  <c r="K28" i="9"/>
  <c r="J28" i="9"/>
  <c r="F28" i="9"/>
  <c r="EE27" i="9"/>
  <c r="G27" i="9" s="1"/>
  <c r="ED27" i="9"/>
  <c r="EC27" i="9"/>
  <c r="E27" i="9" s="1"/>
  <c r="DI27" i="9"/>
  <c r="DH27" i="9"/>
  <c r="DG27" i="9"/>
  <c r="BP27" i="9"/>
  <c r="BR27" i="9" s="1"/>
  <c r="BO27" i="9"/>
  <c r="BN27" i="9"/>
  <c r="AR27" i="9"/>
  <c r="AQ27" i="9"/>
  <c r="AM27" i="9"/>
  <c r="AL27" i="9"/>
  <c r="AH27" i="9"/>
  <c r="AG27" i="9"/>
  <c r="AC27" i="9"/>
  <c r="AB27" i="9"/>
  <c r="X27" i="9"/>
  <c r="W27" i="9"/>
  <c r="Q27" i="9"/>
  <c r="S27" i="9" s="1"/>
  <c r="P27" i="9"/>
  <c r="R27" i="9" s="1"/>
  <c r="O27" i="9"/>
  <c r="L27" i="9"/>
  <c r="N27" i="9" s="1"/>
  <c r="K27" i="9"/>
  <c r="J27" i="9"/>
  <c r="F27" i="9"/>
  <c r="EE26" i="9"/>
  <c r="ED26" i="9"/>
  <c r="EC26" i="9"/>
  <c r="E26" i="9" s="1"/>
  <c r="DI26" i="9"/>
  <c r="DH26" i="9"/>
  <c r="DG26" i="9"/>
  <c r="BP26" i="9"/>
  <c r="BR26" i="9" s="1"/>
  <c r="BO26" i="9"/>
  <c r="BN26" i="9"/>
  <c r="AR26" i="9"/>
  <c r="AQ26" i="9"/>
  <c r="AM26" i="9"/>
  <c r="AL26" i="9"/>
  <c r="AH26" i="9"/>
  <c r="AG26" i="9"/>
  <c r="AC26" i="9"/>
  <c r="AB26" i="9"/>
  <c r="X26" i="9"/>
  <c r="W26" i="9"/>
  <c r="Q26" i="9"/>
  <c r="S26" i="9" s="1"/>
  <c r="P26" i="9"/>
  <c r="R26" i="9" s="1"/>
  <c r="O26" i="9"/>
  <c r="L26" i="9"/>
  <c r="N26" i="9" s="1"/>
  <c r="K26" i="9"/>
  <c r="J26" i="9"/>
  <c r="G26" i="9"/>
  <c r="F26" i="9"/>
  <c r="H26" i="9" s="1"/>
  <c r="EE25" i="9"/>
  <c r="ED25" i="9"/>
  <c r="EC25" i="9"/>
  <c r="DI25" i="9"/>
  <c r="DH25" i="9"/>
  <c r="DG25" i="9"/>
  <c r="BP25" i="9"/>
  <c r="BR25" i="9" s="1"/>
  <c r="BO25" i="9"/>
  <c r="BN25" i="9"/>
  <c r="AR25" i="9"/>
  <c r="AQ25" i="9"/>
  <c r="AM25" i="9"/>
  <c r="AL25" i="9"/>
  <c r="AH25" i="9"/>
  <c r="AG25" i="9"/>
  <c r="AC25" i="9"/>
  <c r="AB25" i="9"/>
  <c r="X25" i="9"/>
  <c r="W25" i="9"/>
  <c r="Q25" i="9"/>
  <c r="S25" i="9" s="1"/>
  <c r="P25" i="9"/>
  <c r="R25" i="9" s="1"/>
  <c r="O25" i="9"/>
  <c r="L25" i="9"/>
  <c r="N25" i="9" s="1"/>
  <c r="K25" i="9"/>
  <c r="J25" i="9"/>
  <c r="G25" i="9"/>
  <c r="I25" i="9" s="1"/>
  <c r="F25" i="9"/>
  <c r="H25" i="9" s="1"/>
  <c r="E25" i="9"/>
  <c r="EE24" i="9"/>
  <c r="ED24" i="9"/>
  <c r="EC24" i="9"/>
  <c r="DI24" i="9"/>
  <c r="DH24" i="9"/>
  <c r="DG24" i="9"/>
  <c r="BP24" i="9"/>
  <c r="BR24" i="9" s="1"/>
  <c r="BO24" i="9"/>
  <c r="BN24" i="9"/>
  <c r="AR24" i="9"/>
  <c r="AQ24" i="9"/>
  <c r="AM24" i="9"/>
  <c r="AL24" i="9"/>
  <c r="AH24" i="9"/>
  <c r="AG24" i="9"/>
  <c r="AC24" i="9"/>
  <c r="AB24" i="9"/>
  <c r="X24" i="9"/>
  <c r="W24" i="9"/>
  <c r="Q24" i="9"/>
  <c r="S24" i="9" s="1"/>
  <c r="P24" i="9"/>
  <c r="R24" i="9" s="1"/>
  <c r="O24" i="9"/>
  <c r="L24" i="9"/>
  <c r="N24" i="9" s="1"/>
  <c r="K24" i="9"/>
  <c r="J24" i="9"/>
  <c r="G24" i="9"/>
  <c r="I24" i="9" s="1"/>
  <c r="F24" i="9"/>
  <c r="H24" i="9" s="1"/>
  <c r="E24" i="9"/>
  <c r="EE23" i="9"/>
  <c r="ED23" i="9"/>
  <c r="EC23" i="9"/>
  <c r="DI23" i="9"/>
  <c r="DH23" i="9"/>
  <c r="DG23" i="9"/>
  <c r="BP23" i="9"/>
  <c r="BR23" i="9" s="1"/>
  <c r="BO23" i="9"/>
  <c r="BN23" i="9"/>
  <c r="AR23" i="9"/>
  <c r="AQ23" i="9"/>
  <c r="AM23" i="9"/>
  <c r="AL23" i="9"/>
  <c r="AH23" i="9"/>
  <c r="AG23" i="9"/>
  <c r="AC23" i="9"/>
  <c r="AB23" i="9"/>
  <c r="X23" i="9"/>
  <c r="W23" i="9"/>
  <c r="Q23" i="9"/>
  <c r="S23" i="9" s="1"/>
  <c r="P23" i="9"/>
  <c r="R23" i="9" s="1"/>
  <c r="O23" i="9"/>
  <c r="L23" i="9"/>
  <c r="N23" i="9" s="1"/>
  <c r="K23" i="9"/>
  <c r="J23" i="9"/>
  <c r="G23" i="9"/>
  <c r="I23" i="9" s="1"/>
  <c r="F23" i="9"/>
  <c r="H23" i="9" s="1"/>
  <c r="E23" i="9"/>
  <c r="EE22" i="9"/>
  <c r="ED22" i="9"/>
  <c r="EC22" i="9"/>
  <c r="DI22" i="9"/>
  <c r="DH22" i="9"/>
  <c r="DG22" i="9"/>
  <c r="BP22" i="9"/>
  <c r="BR22" i="9" s="1"/>
  <c r="BO22" i="9"/>
  <c r="BN22" i="9"/>
  <c r="AR22" i="9"/>
  <c r="AQ22" i="9"/>
  <c r="AM22" i="9"/>
  <c r="AL22" i="9"/>
  <c r="AH22" i="9"/>
  <c r="AG22" i="9"/>
  <c r="AC22" i="9"/>
  <c r="AB22" i="9"/>
  <c r="X22" i="9"/>
  <c r="W22" i="9"/>
  <c r="Q22" i="9"/>
  <c r="S22" i="9" s="1"/>
  <c r="P22" i="9"/>
  <c r="R22" i="9" s="1"/>
  <c r="O22" i="9"/>
  <c r="L22" i="9"/>
  <c r="N22" i="9" s="1"/>
  <c r="K22" i="9"/>
  <c r="J22" i="9"/>
  <c r="G22" i="9"/>
  <c r="I22" i="9" s="1"/>
  <c r="F22" i="9"/>
  <c r="H22" i="9" s="1"/>
  <c r="E22" i="9"/>
  <c r="EE21" i="9"/>
  <c r="ED21" i="9"/>
  <c r="EC21" i="9"/>
  <c r="DI21" i="9"/>
  <c r="DH21" i="9"/>
  <c r="DG21" i="9"/>
  <c r="BP21" i="9"/>
  <c r="BR21" i="9" s="1"/>
  <c r="BO21" i="9"/>
  <c r="BN21" i="9"/>
  <c r="AR21" i="9"/>
  <c r="AQ21" i="9"/>
  <c r="AM21" i="9"/>
  <c r="AL21" i="9"/>
  <c r="AH21" i="9"/>
  <c r="AG21" i="9"/>
  <c r="AC21" i="9"/>
  <c r="AB21" i="9"/>
  <c r="X21" i="9"/>
  <c r="W21" i="9"/>
  <c r="Q21" i="9"/>
  <c r="S21" i="9" s="1"/>
  <c r="P21" i="9"/>
  <c r="R21" i="9" s="1"/>
  <c r="O21" i="9"/>
  <c r="L21" i="9"/>
  <c r="N21" i="9" s="1"/>
  <c r="K21" i="9"/>
  <c r="J21" i="9"/>
  <c r="G21" i="9"/>
  <c r="I21" i="9" s="1"/>
  <c r="F21" i="9"/>
  <c r="H21" i="9" s="1"/>
  <c r="E21" i="9"/>
  <c r="EE20" i="9"/>
  <c r="ED20" i="9"/>
  <c r="EC20" i="9"/>
  <c r="DI20" i="9"/>
  <c r="DH20" i="9"/>
  <c r="DG20" i="9"/>
  <c r="BP20" i="9"/>
  <c r="BR20" i="9" s="1"/>
  <c r="BO20" i="9"/>
  <c r="BN20" i="9"/>
  <c r="AR20" i="9"/>
  <c r="AQ20" i="9"/>
  <c r="AM20" i="9"/>
  <c r="AL20" i="9"/>
  <c r="AH20" i="9"/>
  <c r="AG20" i="9"/>
  <c r="AC20" i="9"/>
  <c r="AB20" i="9"/>
  <c r="X20" i="9"/>
  <c r="W20" i="9"/>
  <c r="Q20" i="9"/>
  <c r="R20" i="9" s="1"/>
  <c r="P20" i="9"/>
  <c r="O20" i="9"/>
  <c r="L20" i="9"/>
  <c r="N20" i="9" s="1"/>
  <c r="K20" i="9"/>
  <c r="J20" i="9"/>
  <c r="G20" i="9"/>
  <c r="I20" i="9" s="1"/>
  <c r="F20" i="9"/>
  <c r="H20" i="9" s="1"/>
  <c r="E20" i="9"/>
  <c r="EE19" i="9"/>
  <c r="ED19" i="9"/>
  <c r="EC19" i="9"/>
  <c r="DI19" i="9"/>
  <c r="DH19" i="9"/>
  <c r="DG19" i="9"/>
  <c r="BP19" i="9"/>
  <c r="BR19" i="9" s="1"/>
  <c r="BO19" i="9"/>
  <c r="BQ19" i="9" s="1"/>
  <c r="BN19" i="9"/>
  <c r="AR19" i="9"/>
  <c r="AQ19" i="9"/>
  <c r="AM19" i="9"/>
  <c r="AL19" i="9"/>
  <c r="AH19" i="9"/>
  <c r="AG19" i="9"/>
  <c r="AC19" i="9"/>
  <c r="AB19" i="9"/>
  <c r="X19" i="9"/>
  <c r="W19" i="9"/>
  <c r="Q19" i="9"/>
  <c r="R19" i="9" s="1"/>
  <c r="P19" i="9"/>
  <c r="O19" i="9"/>
  <c r="L19" i="9"/>
  <c r="N19" i="9" s="1"/>
  <c r="K19" i="9"/>
  <c r="J19" i="9"/>
  <c r="G19" i="9"/>
  <c r="H19" i="9" s="1"/>
  <c r="F19" i="9"/>
  <c r="E19" i="9"/>
  <c r="EE18" i="9"/>
  <c r="ED18" i="9"/>
  <c r="EC18" i="9"/>
  <c r="DI18" i="9"/>
  <c r="DH18" i="9"/>
  <c r="DG18" i="9"/>
  <c r="BP18" i="9"/>
  <c r="BR18" i="9" s="1"/>
  <c r="BO18" i="9"/>
  <c r="BQ18" i="9" s="1"/>
  <c r="BN18" i="9"/>
  <c r="AR18" i="9"/>
  <c r="AQ18" i="9"/>
  <c r="AM18" i="9"/>
  <c r="AL18" i="9"/>
  <c r="AH18" i="9"/>
  <c r="AG18" i="9"/>
  <c r="AC18" i="9"/>
  <c r="AB18" i="9"/>
  <c r="X18" i="9"/>
  <c r="W18" i="9"/>
  <c r="Q18" i="9"/>
  <c r="R18" i="9" s="1"/>
  <c r="P18" i="9"/>
  <c r="O18" i="9"/>
  <c r="L18" i="9"/>
  <c r="N18" i="9" s="1"/>
  <c r="K18" i="9"/>
  <c r="M18" i="9" s="1"/>
  <c r="J18" i="9"/>
  <c r="G18" i="9"/>
  <c r="H18" i="9" s="1"/>
  <c r="F18" i="9"/>
  <c r="E18" i="9"/>
  <c r="EE17" i="9"/>
  <c r="ED17" i="9"/>
  <c r="EC17" i="9"/>
  <c r="DI17" i="9"/>
  <c r="DH17" i="9"/>
  <c r="DG17" i="9"/>
  <c r="BP17" i="9"/>
  <c r="BR17" i="9" s="1"/>
  <c r="BO17" i="9"/>
  <c r="BQ17" i="9" s="1"/>
  <c r="BN17" i="9"/>
  <c r="AR17" i="9"/>
  <c r="AQ17" i="9"/>
  <c r="AM17" i="9"/>
  <c r="AL17" i="9"/>
  <c r="AH17" i="9"/>
  <c r="AG17" i="9"/>
  <c r="AC17" i="9"/>
  <c r="AB17" i="9"/>
  <c r="X17" i="9"/>
  <c r="W17" i="9"/>
  <c r="Q17" i="9"/>
  <c r="R17" i="9" s="1"/>
  <c r="P17" i="9"/>
  <c r="O17" i="9"/>
  <c r="L17" i="9"/>
  <c r="N17" i="9" s="1"/>
  <c r="K17" i="9"/>
  <c r="M17" i="9" s="1"/>
  <c r="J17" i="9"/>
  <c r="G17" i="9"/>
  <c r="H17" i="9" s="1"/>
  <c r="F17" i="9"/>
  <c r="E17" i="9"/>
  <c r="EE16" i="9"/>
  <c r="ED16" i="9"/>
  <c r="EC16" i="9"/>
  <c r="DI16" i="9"/>
  <c r="DH16" i="9"/>
  <c r="DG16" i="9"/>
  <c r="BP16" i="9"/>
  <c r="BR16" i="9" s="1"/>
  <c r="BO16" i="9"/>
  <c r="BQ16" i="9" s="1"/>
  <c r="BN16" i="9"/>
  <c r="AR16" i="9"/>
  <c r="AQ16" i="9"/>
  <c r="AM16" i="9"/>
  <c r="AL16" i="9"/>
  <c r="AH16" i="9"/>
  <c r="AG16" i="9"/>
  <c r="AC16" i="9"/>
  <c r="AB16" i="9"/>
  <c r="X16" i="9"/>
  <c r="W16" i="9"/>
  <c r="Q16" i="9"/>
  <c r="R16" i="9" s="1"/>
  <c r="P16" i="9"/>
  <c r="O16" i="9"/>
  <c r="L16" i="9"/>
  <c r="N16" i="9" s="1"/>
  <c r="K16" i="9"/>
  <c r="M16" i="9" s="1"/>
  <c r="J16" i="9"/>
  <c r="G16" i="9"/>
  <c r="H16" i="9" s="1"/>
  <c r="F16" i="9"/>
  <c r="E16" i="9"/>
  <c r="EE15" i="9"/>
  <c r="ED15" i="9"/>
  <c r="EC15" i="9"/>
  <c r="DI15" i="9"/>
  <c r="DH15" i="9"/>
  <c r="DG15" i="9"/>
  <c r="BP15" i="9"/>
  <c r="BR15" i="9" s="1"/>
  <c r="BO15" i="9"/>
  <c r="BQ15" i="9" s="1"/>
  <c r="BN15" i="9"/>
  <c r="AR15" i="9"/>
  <c r="AQ15" i="9"/>
  <c r="AM15" i="9"/>
  <c r="AL15" i="9"/>
  <c r="AH15" i="9"/>
  <c r="AG15" i="9"/>
  <c r="AC15" i="9"/>
  <c r="AB15" i="9"/>
  <c r="X15" i="9"/>
  <c r="W15" i="9"/>
  <c r="Q15" i="9"/>
  <c r="R15" i="9" s="1"/>
  <c r="P15" i="9"/>
  <c r="O15" i="9"/>
  <c r="L15" i="9"/>
  <c r="N15" i="9" s="1"/>
  <c r="K15" i="9"/>
  <c r="M15" i="9" s="1"/>
  <c r="J15" i="9"/>
  <c r="G15" i="9"/>
  <c r="H15" i="9" s="1"/>
  <c r="F15" i="9"/>
  <c r="E15" i="9"/>
  <c r="EE14" i="9"/>
  <c r="ED14" i="9"/>
  <c r="EC14" i="9"/>
  <c r="DI14" i="9"/>
  <c r="DH14" i="9"/>
  <c r="DG14" i="9"/>
  <c r="BP14" i="9"/>
  <c r="BR14" i="9" s="1"/>
  <c r="BO14" i="9"/>
  <c r="BQ14" i="9" s="1"/>
  <c r="BN14" i="9"/>
  <c r="AR14" i="9"/>
  <c r="AQ14" i="9"/>
  <c r="AM14" i="9"/>
  <c r="AL14" i="9"/>
  <c r="AH14" i="9"/>
  <c r="AG14" i="9"/>
  <c r="AC14" i="9"/>
  <c r="AB14" i="9"/>
  <c r="X14" i="9"/>
  <c r="W14" i="9"/>
  <c r="Q14" i="9"/>
  <c r="R14" i="9" s="1"/>
  <c r="P14" i="9"/>
  <c r="O14" i="9"/>
  <c r="L14" i="9"/>
  <c r="N14" i="9" s="1"/>
  <c r="K14" i="9"/>
  <c r="M14" i="9" s="1"/>
  <c r="J14" i="9"/>
  <c r="G14" i="9"/>
  <c r="H14" i="9" s="1"/>
  <c r="F14" i="9"/>
  <c r="E14" i="9"/>
  <c r="EE13" i="9"/>
  <c r="ED13" i="9"/>
  <c r="EC13" i="9"/>
  <c r="DI13" i="9"/>
  <c r="DH13" i="9"/>
  <c r="DG13" i="9"/>
  <c r="BP13" i="9"/>
  <c r="BR13" i="9" s="1"/>
  <c r="BO13" i="9"/>
  <c r="BQ13" i="9" s="1"/>
  <c r="BN13" i="9"/>
  <c r="AR13" i="9"/>
  <c r="AQ13" i="9"/>
  <c r="AM13" i="9"/>
  <c r="AL13" i="9"/>
  <c r="AH13" i="9"/>
  <c r="AG13" i="9"/>
  <c r="AC13" i="9"/>
  <c r="AB13" i="9"/>
  <c r="X13" i="9"/>
  <c r="W13" i="9"/>
  <c r="Q13" i="9"/>
  <c r="R13" i="9" s="1"/>
  <c r="P13" i="9"/>
  <c r="O13" i="9"/>
  <c r="L13" i="9"/>
  <c r="N13" i="9" s="1"/>
  <c r="K13" i="9"/>
  <c r="M13" i="9" s="1"/>
  <c r="J13" i="9"/>
  <c r="G13" i="9"/>
  <c r="H13" i="9" s="1"/>
  <c r="F13" i="9"/>
  <c r="E13" i="9"/>
  <c r="EE12" i="9"/>
  <c r="ED12" i="9"/>
  <c r="EC12" i="9"/>
  <c r="DI12" i="9"/>
  <c r="DH12" i="9"/>
  <c r="DG12" i="9"/>
  <c r="BP12" i="9"/>
  <c r="BR12" i="9" s="1"/>
  <c r="BO12" i="9"/>
  <c r="BQ12" i="9" s="1"/>
  <c r="BN12" i="9"/>
  <c r="AR12" i="9"/>
  <c r="AQ12" i="9"/>
  <c r="AM12" i="9"/>
  <c r="AL12" i="9"/>
  <c r="AH12" i="9"/>
  <c r="AG12" i="9"/>
  <c r="AC12" i="9"/>
  <c r="AB12" i="9"/>
  <c r="X12" i="9"/>
  <c r="W12" i="9"/>
  <c r="Q12" i="9"/>
  <c r="R12" i="9" s="1"/>
  <c r="P12" i="9"/>
  <c r="O12" i="9"/>
  <c r="L12" i="9"/>
  <c r="N12" i="9" s="1"/>
  <c r="K12" i="9"/>
  <c r="M12" i="9" s="1"/>
  <c r="J12" i="9"/>
  <c r="G12" i="9"/>
  <c r="H12" i="9" s="1"/>
  <c r="F12" i="9"/>
  <c r="E12" i="9"/>
  <c r="EE11" i="9"/>
  <c r="ED11" i="9"/>
  <c r="F11" i="9" s="1"/>
  <c r="EC11" i="9"/>
  <c r="DI11" i="9"/>
  <c r="DH11" i="9"/>
  <c r="DG11" i="9"/>
  <c r="BP11" i="9"/>
  <c r="BR11" i="9" s="1"/>
  <c r="BO11" i="9"/>
  <c r="BQ11" i="9" s="1"/>
  <c r="BN11" i="9"/>
  <c r="AR11" i="9"/>
  <c r="AQ11" i="9"/>
  <c r="AM11" i="9"/>
  <c r="AL11" i="9"/>
  <c r="AH11" i="9"/>
  <c r="AG11" i="9"/>
  <c r="AC11" i="9"/>
  <c r="AB11" i="9"/>
  <c r="X11" i="9"/>
  <c r="W11" i="9"/>
  <c r="Q11" i="9"/>
  <c r="R11" i="9" s="1"/>
  <c r="P11" i="9"/>
  <c r="O11" i="9"/>
  <c r="L11" i="9"/>
  <c r="N11" i="9" s="1"/>
  <c r="K11" i="9"/>
  <c r="M11" i="9" s="1"/>
  <c r="J11" i="9"/>
  <c r="G11" i="9"/>
  <c r="H11" i="9" s="1"/>
  <c r="E11" i="9"/>
  <c r="EE10" i="9"/>
  <c r="EE107" i="9" s="1"/>
  <c r="ED10" i="9"/>
  <c r="ED107" i="9" s="1"/>
  <c r="EC10" i="9"/>
  <c r="EC107" i="9" s="1"/>
  <c r="DI10" i="9"/>
  <c r="DI107" i="9" s="1"/>
  <c r="DH10" i="9"/>
  <c r="DH107" i="9" s="1"/>
  <c r="DG10" i="9"/>
  <c r="DG107" i="9" s="1"/>
  <c r="BP10" i="9"/>
  <c r="BP107" i="9" s="1"/>
  <c r="BO10" i="9"/>
  <c r="BO107" i="9" s="1"/>
  <c r="BN10" i="9"/>
  <c r="BN107" i="9" s="1"/>
  <c r="AR10" i="9"/>
  <c r="AQ10" i="9"/>
  <c r="AM10" i="9"/>
  <c r="AL10" i="9"/>
  <c r="AH10" i="9"/>
  <c r="AG10" i="9"/>
  <c r="AC10" i="9"/>
  <c r="AB10" i="9"/>
  <c r="X10" i="9"/>
  <c r="W10" i="9"/>
  <c r="Q10" i="9"/>
  <c r="Q107" i="9" s="1"/>
  <c r="P10" i="9"/>
  <c r="P107" i="9" s="1"/>
  <c r="O10" i="9"/>
  <c r="O107" i="9" s="1"/>
  <c r="L10" i="9"/>
  <c r="L107" i="9" s="1"/>
  <c r="K10" i="9"/>
  <c r="K107" i="9" s="1"/>
  <c r="J10" i="9"/>
  <c r="J107" i="9" s="1"/>
  <c r="G10" i="9"/>
  <c r="F10" i="9"/>
  <c r="E10" i="9"/>
  <c r="H27" i="9" l="1"/>
  <c r="I27" i="9"/>
  <c r="H28" i="9"/>
  <c r="I28" i="9"/>
  <c r="H29" i="9"/>
  <c r="I29" i="9"/>
  <c r="H30" i="9"/>
  <c r="I30" i="9"/>
  <c r="H31" i="9"/>
  <c r="I31" i="9"/>
  <c r="H32" i="9"/>
  <c r="I32" i="9"/>
  <c r="I26" i="9"/>
  <c r="H33" i="9"/>
  <c r="I33" i="9"/>
  <c r="E107" i="9"/>
  <c r="G107" i="9"/>
  <c r="I10" i="9"/>
  <c r="M10" i="9"/>
  <c r="S107" i="9"/>
  <c r="R107" i="9"/>
  <c r="S10" i="9"/>
  <c r="BQ10" i="9"/>
  <c r="I11" i="9"/>
  <c r="S11" i="9"/>
  <c r="I12" i="9"/>
  <c r="S12" i="9"/>
  <c r="I13" i="9"/>
  <c r="S13" i="9"/>
  <c r="I14" i="9"/>
  <c r="S14" i="9"/>
  <c r="I15" i="9"/>
  <c r="S15" i="9"/>
  <c r="I16" i="9"/>
  <c r="S16" i="9"/>
  <c r="I17" i="9"/>
  <c r="S17" i="9"/>
  <c r="I18" i="9"/>
  <c r="S18" i="9"/>
  <c r="I19" i="9"/>
  <c r="M19" i="9"/>
  <c r="S19" i="9"/>
  <c r="M20" i="9"/>
  <c r="S20" i="9"/>
  <c r="BQ20" i="9"/>
  <c r="M21" i="9"/>
  <c r="BQ21" i="9"/>
  <c r="M22" i="9"/>
  <c r="BQ22" i="9"/>
  <c r="M23" i="9"/>
  <c r="BQ23" i="9"/>
  <c r="M24" i="9"/>
  <c r="BQ24" i="9"/>
  <c r="M25" i="9"/>
  <c r="BQ25" i="9"/>
  <c r="M26" i="9"/>
  <c r="BQ26" i="9"/>
  <c r="M27" i="9"/>
  <c r="BQ27" i="9"/>
  <c r="M28" i="9"/>
  <c r="BQ28" i="9"/>
  <c r="M29" i="9"/>
  <c r="BQ29" i="9"/>
  <c r="M30" i="9"/>
  <c r="BQ30" i="9"/>
  <c r="M31" i="9"/>
  <c r="BQ31" i="9"/>
  <c r="M32" i="9"/>
  <c r="BQ32" i="9"/>
  <c r="M33" i="9"/>
  <c r="I35" i="9"/>
  <c r="S35" i="9"/>
  <c r="I37" i="9"/>
  <c r="F107" i="9"/>
  <c r="H10" i="9"/>
  <c r="M107" i="9"/>
  <c r="N107" i="9"/>
  <c r="N10" i="9"/>
  <c r="R10" i="9"/>
  <c r="BQ107" i="9"/>
  <c r="BR107" i="9"/>
  <c r="BR10" i="9"/>
  <c r="BR33" i="9"/>
  <c r="S37" i="9"/>
  <c r="I38" i="9"/>
  <c r="S38" i="9"/>
  <c r="I39" i="9"/>
  <c r="S39" i="9"/>
  <c r="I40" i="9"/>
  <c r="S40" i="9"/>
  <c r="I41" i="9"/>
  <c r="S41" i="9"/>
  <c r="I42" i="9"/>
  <c r="S42" i="9"/>
  <c r="I43" i="9"/>
  <c r="S43" i="9"/>
  <c r="I44" i="9"/>
  <c r="S44" i="9"/>
  <c r="I45" i="9"/>
  <c r="S45" i="9"/>
  <c r="I46" i="9"/>
  <c r="S46" i="9"/>
  <c r="I47" i="9"/>
  <c r="S47" i="9"/>
  <c r="I48" i="9"/>
  <c r="S48" i="9"/>
  <c r="I49" i="9"/>
  <c r="S49" i="9"/>
  <c r="I50" i="9"/>
  <c r="S50" i="9"/>
  <c r="I51" i="9"/>
  <c r="S51" i="9"/>
  <c r="I52" i="9"/>
  <c r="S52" i="9"/>
  <c r="I53" i="9"/>
  <c r="S53" i="9"/>
  <c r="I54" i="9"/>
  <c r="S54" i="9"/>
  <c r="I55" i="9"/>
  <c r="S55" i="9"/>
  <c r="I56" i="9"/>
  <c r="S56" i="9"/>
  <c r="I57" i="9"/>
  <c r="S57" i="9"/>
  <c r="I58" i="9"/>
  <c r="S58" i="9"/>
  <c r="I59" i="9"/>
  <c r="S59" i="9"/>
  <c r="I60" i="9"/>
  <c r="S60" i="9"/>
  <c r="I61" i="9"/>
  <c r="S61" i="9"/>
  <c r="I62" i="9"/>
  <c r="S62" i="9"/>
  <c r="I63" i="9"/>
  <c r="S63" i="9"/>
  <c r="I64" i="9"/>
  <c r="S64" i="9"/>
  <c r="I65" i="9"/>
  <c r="S65" i="9"/>
  <c r="I66" i="9"/>
  <c r="M66" i="9"/>
  <c r="S66" i="9"/>
  <c r="M67" i="9"/>
  <c r="BQ67" i="9"/>
  <c r="M68" i="9"/>
  <c r="BQ68" i="9"/>
  <c r="M69" i="9"/>
  <c r="BQ69" i="9"/>
  <c r="I70" i="9"/>
  <c r="S70" i="9"/>
  <c r="I72" i="9"/>
  <c r="S72" i="9"/>
  <c r="I73" i="9"/>
  <c r="S73" i="9"/>
  <c r="I74" i="9"/>
  <c r="S74" i="9"/>
  <c r="I75" i="9"/>
  <c r="S75" i="9"/>
  <c r="I76" i="9"/>
  <c r="S76" i="9"/>
  <c r="I77" i="9"/>
  <c r="S77" i="9"/>
  <c r="I78" i="9"/>
  <c r="S78" i="9"/>
  <c r="I79" i="9"/>
  <c r="S79" i="9"/>
  <c r="I80" i="9"/>
  <c r="S80" i="9"/>
  <c r="I81" i="9"/>
  <c r="S81" i="9"/>
  <c r="I82" i="9"/>
  <c r="S82" i="9"/>
  <c r="I83" i="9"/>
  <c r="S83" i="9"/>
  <c r="I84" i="9"/>
  <c r="S84" i="9"/>
  <c r="M85" i="9"/>
  <c r="S85" i="9"/>
  <c r="BQ85" i="9"/>
  <c r="M86" i="9"/>
  <c r="BQ86" i="9"/>
  <c r="M87" i="9"/>
  <c r="BQ87" i="9"/>
  <c r="M88" i="9"/>
  <c r="BQ88" i="9"/>
  <c r="M89" i="9"/>
  <c r="BQ89" i="9"/>
  <c r="H90" i="9"/>
  <c r="H91" i="9"/>
  <c r="R91" i="9"/>
  <c r="H92" i="9"/>
  <c r="R92" i="9"/>
  <c r="H93" i="9"/>
  <c r="R93" i="9"/>
  <c r="H94" i="9"/>
  <c r="R94" i="9"/>
  <c r="H95" i="9"/>
  <c r="R95" i="9"/>
  <c r="H96" i="9"/>
  <c r="R96" i="9"/>
  <c r="H97" i="9"/>
  <c r="R97" i="9"/>
  <c r="H98" i="9"/>
  <c r="R98" i="9"/>
  <c r="H99" i="9"/>
  <c r="R99" i="9"/>
  <c r="H100" i="9"/>
  <c r="R100" i="9"/>
  <c r="H101" i="9"/>
  <c r="R101" i="9"/>
  <c r="H102" i="9"/>
  <c r="R102" i="9"/>
  <c r="H103" i="9"/>
  <c r="R103" i="9"/>
  <c r="H104" i="9"/>
  <c r="N104" i="9"/>
  <c r="R104" i="9"/>
  <c r="H105" i="9"/>
  <c r="N105" i="9"/>
  <c r="R105" i="9"/>
  <c r="H106" i="9"/>
  <c r="N106" i="9"/>
  <c r="R106" i="9"/>
  <c r="X107" i="9"/>
  <c r="AB107" i="9"/>
  <c r="AH107" i="9"/>
  <c r="AL107" i="9"/>
  <c r="AR107" i="9"/>
  <c r="I107" i="9" l="1"/>
  <c r="H107" i="9"/>
</calcChain>
</file>

<file path=xl/sharedStrings.xml><?xml version="1.0" encoding="utf-8"?>
<sst xmlns="http://schemas.openxmlformats.org/spreadsheetml/2006/main" count="318" uniqueCount="158">
  <si>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</si>
  <si>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</si>
  <si>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</si>
  <si>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</si>
  <si>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</si>
  <si>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</si>
  <si>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</si>
  <si>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</si>
  <si>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</si>
  <si>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</si>
  <si>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</si>
  <si>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</si>
  <si>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</si>
  <si>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</si>
  <si>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</si>
  <si>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</si>
  <si>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</si>
  <si>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</si>
  <si>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</si>
  <si>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</si>
  <si>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</si>
  <si>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</si>
  <si>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</si>
  <si>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</si>
  <si>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</si>
  <si>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</si>
  <si>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</si>
  <si>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</si>
  <si>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</si>
  <si>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</si>
  <si>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</si>
  <si>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</si>
  <si>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</si>
  <si>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</si>
  <si>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</si>
  <si>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</si>
  <si>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</si>
  <si>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</si>
  <si>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</si>
  <si>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</si>
  <si>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</si>
  <si>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</si>
  <si>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</si>
  <si>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Ընդամենը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</si>
  <si>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</si>
  <si>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</si>
  <si>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</si>
  <si>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</si>
  <si>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</si>
  <si>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</si>
  <si>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</si>
  <si>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</si>
  <si>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</si>
  <si>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</si>
  <si>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</si>
  <si>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</si>
  <si>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</si>
  <si>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</si>
  <si>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</si>
  <si>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</si>
  <si>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</si>
  <si>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</si>
  <si>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</si>
  <si>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</si>
  <si>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</si>
  <si>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</si>
  <si>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</si>
  <si>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</si>
  <si>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</si>
  <si>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</si>
  <si>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</si>
  <si>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</si>
  <si>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</si>
  <si>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</si>
  <si>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</si>
  <si>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</si>
  <si>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</si>
  <si>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</si>
  <si>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</si>
  <si>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</si>
  <si>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</si>
  <si>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</si>
  <si>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</si>
  <si>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</si>
  <si>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</si>
  <si>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</si>
  <si>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</si>
  <si>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</si>
  <si>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</si>
  <si>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</si>
  <si>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</si>
  <si>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</si>
  <si>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</si>
  <si>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</si>
  <si>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</si>
  <si>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</si>
  <si>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</si>
  <si>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</si>
  <si>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</si>
  <si>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</si>
  <si>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</si>
  <si>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</si>
  <si>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</si>
  <si>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</si>
  <si>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</si>
  <si>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</si>
  <si>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</si>
  <si>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</si>
  <si>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</si>
  <si>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</si>
  <si>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</si>
  <si>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</si>
  <si>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</si>
  <si>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</si>
  <si>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</si>
  <si>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</si>
  <si>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</si>
  <si>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</si>
  <si>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</si>
  <si>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</si>
  <si>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</si>
  <si>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</si>
  <si>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</si>
  <si>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</si>
  <si>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</si>
  <si>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</si>
  <si>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</si>
  <si>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</si>
  <si>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</si>
  <si>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</si>
  <si>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</si>
  <si>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</si>
  <si>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</si>
  <si>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</si>
  <si>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</si>
  <si>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</si>
  <si>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</si>
  <si>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</si>
  <si>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</si>
  <si>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</si>
  <si>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</si>
  <si>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</si>
  <si>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</si>
  <si>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</si>
  <si>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</si>
  <si>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</si>
  <si>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</si>
  <si>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</si>
  <si>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</si>
  <si>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</si>
  <si>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</si>
  <si>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</si>
  <si>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</si>
  <si>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կատ. %-ը տարեկան ծրագրի նկատմամբ</t>
  </si>
  <si>
    <t>Այգեշատ (էջմ.)</t>
  </si>
  <si>
    <r>
      <t xml:space="preserve"> ՀՀ ԱՐՄԱՎԻՐԻ  ՄԱՐԶԻ  ՀԱՄԱՅՆՔՆԵՐԻ   ԲՅՈՒՋԵՏԱՅԻՆ   ԵԿԱՄՈՒՏՆԵՐԻ   ՎԵՐԱԲԵՐՅԱԼ  (աճողական)  2019թ. դեկտեմբերի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</si>
  <si>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(12 ամիս)                                                                           </t>
  </si>
  <si>
    <t xml:space="preserve">փաստ                   (11 ամիս)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</si>
</sst>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159">
    <xf numFmtId="0" fontId="0" fillId="0" borderId="0" xfId="0"/>
    <xf numFmtId="165" fontId="1" fillId="5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" fillId="2" borderId="0" xfId="0" applyFont="1" applyFill="1" applyProtection="1"/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12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164" fontId="1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left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left" wrapText="1"/>
      <protection locked="0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6" borderId="11" xfId="0" applyNumberFormat="1" applyFont="1" applyFill="1" applyBorder="1" applyAlignment="1" applyProtection="1">
      <alignment horizontal="center" vertical="center" wrapText="1"/>
    </xf>
    <xf numFmtId="4" fontId="1" fillId="6" borderId="13" xfId="0" applyNumberFormat="1" applyFont="1" applyFill="1" applyBorder="1" applyAlignment="1" applyProtection="1">
      <alignment horizontal="center" vertical="center" wrapText="1"/>
    </xf>
    <xf numFmtId="4" fontId="1" fillId="6" borderId="12" xfId="0" applyNumberFormat="1" applyFont="1" applyFill="1" applyBorder="1" applyAlignment="1" applyProtection="1">
      <alignment horizontal="center" vertical="center" wrapText="1"/>
    </xf>
    <xf numFmtId="4" fontId="1" fillId="6" borderId="14" xfId="0" applyNumberFormat="1" applyFont="1" applyFill="1" applyBorder="1" applyAlignment="1" applyProtection="1">
      <alignment horizontal="center" vertical="center" wrapText="1"/>
    </xf>
    <xf numFmtId="4" fontId="1" fillId="6" borderId="0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4" fontId="1" fillId="6" borderId="9" xfId="0" applyNumberFormat="1" applyFont="1" applyFill="1" applyBorder="1" applyAlignment="1" applyProtection="1">
      <alignment horizontal="center" vertical="center" wrapText="1"/>
    </xf>
    <xf numFmtId="4" fontId="1" fillId="6" borderId="4" xfId="0" applyNumberFormat="1" applyFont="1" applyFill="1" applyBorder="1" applyAlignment="1" applyProtection="1">
      <alignment horizontal="center" vertical="center" wrapText="1"/>
    </xf>
    <xf numFmtId="4" fontId="1" fillId="6" borderId="10" xfId="0" applyNumberFormat="1" applyFont="1" applyFill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4" fontId="6" fillId="6" borderId="11" xfId="0" applyNumberFormat="1" applyFont="1" applyFill="1" applyBorder="1" applyAlignment="1" applyProtection="1">
      <alignment horizontal="center" vertical="center" wrapText="1"/>
    </xf>
    <xf numFmtId="4" fontId="6" fillId="6" borderId="13" xfId="0" applyNumberFormat="1" applyFont="1" applyFill="1" applyBorder="1" applyAlignment="1" applyProtection="1">
      <alignment horizontal="center" vertical="center" wrapText="1"/>
    </xf>
    <xf numFmtId="4" fontId="6" fillId="6" borderId="12" xfId="0" applyNumberFormat="1" applyFont="1" applyFill="1" applyBorder="1" applyAlignment="1" applyProtection="1">
      <alignment horizontal="center" vertical="center" wrapText="1"/>
    </xf>
    <xf numFmtId="4" fontId="6" fillId="6" borderId="14" xfId="0" applyNumberFormat="1" applyFont="1" applyFill="1" applyBorder="1" applyAlignment="1" applyProtection="1">
      <alignment horizontal="center" vertical="center" wrapText="1"/>
    </xf>
    <xf numFmtId="4" fontId="6" fillId="6" borderId="0" xfId="0" applyNumberFormat="1" applyFont="1" applyFill="1" applyBorder="1" applyAlignment="1" applyProtection="1">
      <alignment horizontal="center" vertical="center" wrapText="1"/>
    </xf>
    <xf numFmtId="4" fontId="6" fillId="6" borderId="15" xfId="0" applyNumberFormat="1" applyFont="1" applyFill="1" applyBorder="1" applyAlignment="1" applyProtection="1">
      <alignment horizontal="center" vertical="center" wrapText="1"/>
    </xf>
    <xf numFmtId="4" fontId="6" fillId="6" borderId="9" xfId="0" applyNumberFormat="1" applyFont="1" applyFill="1" applyBorder="1" applyAlignment="1" applyProtection="1">
      <alignment horizontal="center" vertical="center" wrapText="1"/>
    </xf>
    <xf numFmtId="4" fontId="6" fillId="6" borderId="4" xfId="0" applyNumberFormat="1" applyFont="1" applyFill="1" applyBorder="1" applyAlignment="1" applyProtection="1">
      <alignment horizontal="center" vertical="center" wrapText="1"/>
    </xf>
    <xf numFmtId="4" fontId="6" fillId="6" borderId="10" xfId="0" applyNumberFormat="1" applyFont="1" applyFill="1" applyBorder="1" applyAlignment="1" applyProtection="1">
      <alignment horizontal="center" vertical="center" wrapText="1"/>
    </xf>
    <xf numFmtId="0" fontId="6" fillId="6" borderId="11" xfId="0" applyNumberFormat="1" applyFont="1" applyFill="1" applyBorder="1" applyAlignment="1" applyProtection="1">
      <alignment horizontal="center" vertical="center" wrapText="1"/>
    </xf>
    <xf numFmtId="0" fontId="6" fillId="6" borderId="13" xfId="0" applyNumberFormat="1" applyFont="1" applyFill="1" applyBorder="1" applyAlignment="1" applyProtection="1">
      <alignment horizontal="center" vertical="center" wrapText="1"/>
    </xf>
    <xf numFmtId="0" fontId="6" fillId="6" borderId="12" xfId="0" applyNumberFormat="1" applyFont="1" applyFill="1" applyBorder="1" applyAlignment="1" applyProtection="1">
      <alignment horizontal="center" vertical="center" wrapText="1"/>
    </xf>
    <xf numFmtId="0" fontId="6" fillId="6" borderId="14" xfId="0" applyNumberFormat="1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6" fillId="6" borderId="9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10" xfId="0" applyNumberFormat="1" applyFont="1" applyFill="1" applyBorder="1" applyAlignment="1" applyProtection="1">
      <alignment horizontal="center" vertical="center" wrapText="1"/>
    </xf>
    <xf numFmtId="4" fontId="1" fillId="3" borderId="11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horizontal="center" vertical="center" wrapText="1"/>
    </xf>
    <xf numFmtId="4" fontId="1" fillId="3" borderId="12" xfId="0" applyNumberFormat="1" applyFont="1" applyFill="1" applyBorder="1" applyAlignment="1" applyProtection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0" applyNumberFormat="1" applyFont="1" applyFill="1" applyBorder="1" applyAlignment="1" applyProtection="1">
      <alignment horizontal="center" vertical="center" wrapText="1"/>
    </xf>
  </cellXfs>
  <cellStyles count="4">
    <cellStyle name="Normal 2" xfId="1"/>
    <cellStyle name="Normal 2 2" xfId="3"/>
    <cellStyle name="Normal_Sheet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workbookViewId="0">
      <pane xSplit="2" ySplit="9" topLeftCell="DQ106" activePane="bottomRight" state="frozen"/>
      <selection pane="topRight" activeCell="C1" sqref="C1"/>
      <selection pane="bottomLeft" activeCell="A10" sqref="A10"/>
      <selection pane="bottomRight" activeCell="DW108" sqref="DW108"/>
    </sheetView>
  </sheetViews>
  <sheetFormatPr defaultColWidth="8.85546875" defaultRowHeight="17.25"/>
  <cols>
    <col min="1" max="1" width="5.28515625" style="2" customWidth="1"/>
    <col min="2" max="2" width="24.7109375" style="44" customWidth="1"/>
    <col min="3" max="3" width="15.42578125" style="2" customWidth="1"/>
    <col min="4" max="4" width="12.7109375" style="2" customWidth="1"/>
    <col min="5" max="5" width="16.42578125" style="2" customWidth="1"/>
    <col min="6" max="6" width="17.5703125" style="43" customWidth="1"/>
    <col min="7" max="7" width="15.5703125" style="2" customWidth="1"/>
    <col min="8" max="8" width="14.28515625" style="2" customWidth="1"/>
    <col min="9" max="9" width="12" style="2" customWidth="1"/>
    <col min="10" max="10" width="15.42578125" style="2" customWidth="1"/>
    <col min="11" max="12" width="15.85546875" style="2" customWidth="1"/>
    <col min="13" max="13" width="15.5703125" style="2" customWidth="1"/>
    <col min="14" max="14" width="11.42578125" style="2" customWidth="1"/>
    <col min="15" max="16" width="15.5703125" style="2" customWidth="1"/>
    <col min="17" max="18" width="15.7109375" style="2" customWidth="1"/>
    <col min="19" max="19" width="10.7109375" style="2" customWidth="1"/>
    <col min="20" max="21" width="15.140625" style="2" customWidth="1"/>
    <col min="22" max="23" width="14.28515625" style="2" customWidth="1"/>
    <col min="24" max="24" width="14.42578125" style="2" customWidth="1"/>
    <col min="25" max="26" width="14.7109375" style="2" customWidth="1"/>
    <col min="27" max="27" width="13.28515625" style="2" customWidth="1"/>
    <col min="28" max="28" width="12.28515625" style="2" customWidth="1"/>
    <col min="29" max="29" width="13.85546875" style="2" customWidth="1"/>
    <col min="30" max="31" width="14" style="2" customWidth="1"/>
    <col min="32" max="32" width="14.85546875" style="2" customWidth="1"/>
    <col min="33" max="34" width="13.28515625" style="2" customWidth="1"/>
    <col min="35" max="36" width="14" style="2" customWidth="1"/>
    <col min="37" max="37" width="11.7109375" style="2" customWidth="1"/>
    <col min="38" max="38" width="13.85546875" style="2" customWidth="1"/>
    <col min="39" max="39" width="13" style="2" customWidth="1"/>
    <col min="40" max="41" width="12.7109375" style="2" customWidth="1"/>
    <col min="42" max="42" width="12" style="2" customWidth="1"/>
    <col min="43" max="43" width="13" style="2" customWidth="1"/>
    <col min="44" max="44" width="11.7109375" style="2" customWidth="1"/>
    <col min="45" max="46" width="10" style="2" customWidth="1"/>
    <col min="47" max="47" width="8.85546875" style="2" customWidth="1"/>
    <col min="48" max="49" width="10.85546875" style="2" customWidth="1"/>
    <col min="50" max="50" width="9.5703125" style="2" customWidth="1"/>
    <col min="51" max="51" width="17" style="2" customWidth="1"/>
    <col min="52" max="52" width="16" style="2" customWidth="1"/>
    <col min="53" max="53" width="15.5703125" style="2" customWidth="1"/>
    <col min="54" max="56" width="10" style="2" customWidth="1"/>
    <col min="57" max="58" width="12" style="2" customWidth="1"/>
    <col min="59" max="59" width="11.28515625" style="2" customWidth="1"/>
    <col min="60" max="61" width="9.7109375" style="2" customWidth="1"/>
    <col min="62" max="62" width="8.85546875" style="2" customWidth="1"/>
    <col min="63" max="64" width="9.85546875" style="2" customWidth="1"/>
    <col min="65" max="65" width="7.85546875" style="2" customWidth="1"/>
    <col min="66" max="72" width="13" style="2" customWidth="1"/>
    <col min="73" max="73" width="12.85546875" style="2" customWidth="1"/>
    <col min="74" max="75" width="10.140625" style="2" customWidth="1"/>
    <col min="76" max="76" width="11.7109375" style="2" customWidth="1"/>
    <col min="77" max="78" width="10" style="2" customWidth="1"/>
    <col min="79" max="79" width="10.7109375" style="2" customWidth="1"/>
    <col min="80" max="81" width="13.85546875" style="2" customWidth="1"/>
    <col min="82" max="82" width="13" style="2" customWidth="1"/>
    <col min="83" max="84" width="9.85546875" style="2" customWidth="1"/>
    <col min="85" max="85" width="9.5703125" style="2" customWidth="1"/>
    <col min="86" max="87" width="12" style="2" customWidth="1"/>
    <col min="88" max="88" width="11.7109375" style="2" customWidth="1"/>
    <col min="89" max="89" width="13" style="2" customWidth="1"/>
    <col min="90" max="90" width="12.7109375" style="2" customWidth="1"/>
    <col min="91" max="91" width="12" style="2" customWidth="1"/>
    <col min="92" max="93" width="14.28515625" style="2" customWidth="1"/>
    <col min="94" max="94" width="15" style="2" customWidth="1"/>
    <col min="95" max="96" width="13.28515625" style="2" customWidth="1"/>
    <col min="97" max="97" width="13" style="2" customWidth="1"/>
    <col min="98" max="99" width="12" style="2" customWidth="1"/>
    <col min="100" max="100" width="11.7109375" style="2" customWidth="1"/>
    <col min="101" max="101" width="10.7109375" style="2" customWidth="1"/>
    <col min="102" max="102" width="11" style="2" customWidth="1"/>
    <col min="103" max="103" width="10.5703125" style="2" customWidth="1"/>
    <col min="104" max="105" width="9.7109375" style="2" customWidth="1"/>
    <col min="106" max="106" width="8.140625" style="2" customWidth="1"/>
    <col min="107" max="108" width="12" style="2" customWidth="1"/>
    <col min="109" max="109" width="12.7109375" style="2" customWidth="1"/>
    <col min="110" max="110" width="12" style="2" customWidth="1"/>
    <col min="111" max="112" width="15.85546875" style="2" customWidth="1"/>
    <col min="113" max="113" width="17.42578125" style="2" customWidth="1"/>
    <col min="114" max="115" width="10.140625" style="2" customWidth="1"/>
    <col min="116" max="116" width="10.85546875" style="2" customWidth="1"/>
    <col min="117" max="117" width="12.140625" style="2" customWidth="1"/>
    <col min="118" max="118" width="11.85546875" style="2" customWidth="1"/>
    <col min="119" max="119" width="12.28515625" style="2" customWidth="1"/>
    <col min="120" max="121" width="9.7109375" style="2" customWidth="1"/>
    <col min="122" max="122" width="8.85546875" style="2" customWidth="1"/>
    <col min="123" max="124" width="10.42578125" style="2" customWidth="1"/>
    <col min="125" max="125" width="10.140625" style="2" customWidth="1"/>
    <col min="126" max="127" width="9.85546875" style="2" customWidth="1"/>
    <col min="128" max="128" width="9.140625" style="2" customWidth="1"/>
    <col min="129" max="130" width="14.42578125" style="2" customWidth="1"/>
    <col min="131" max="131" width="12.7109375" style="2" customWidth="1"/>
    <col min="132" max="132" width="8.28515625" style="2" customWidth="1"/>
    <col min="133" max="134" width="13" style="2" customWidth="1"/>
    <col min="135" max="135" width="14.85546875" style="2" customWidth="1"/>
    <col min="136" max="136" width="15.85546875" style="2" customWidth="1"/>
    <col min="137" max="137" width="15.28515625" style="2" customWidth="1"/>
    <col min="138" max="138" width="14" style="2" customWidth="1"/>
    <col min="139" max="139" width="8.85546875" style="2"/>
    <col min="140" max="140" width="14" style="2" customWidth="1"/>
    <col min="141" max="256" width="8.85546875" style="2"/>
    <col min="257" max="257" width="5.28515625" style="2" customWidth="1"/>
    <col min="258" max="258" width="24.7109375" style="2" customWidth="1"/>
    <col min="259" max="259" width="15.42578125" style="2" customWidth="1"/>
    <col min="260" max="260" width="12.7109375" style="2" customWidth="1"/>
    <col min="261" max="261" width="16.42578125" style="2" customWidth="1"/>
    <col min="262" max="262" width="17.5703125" style="2" customWidth="1"/>
    <col min="263" max="263" width="15.5703125" style="2" customWidth="1"/>
    <col min="264" max="264" width="14.28515625" style="2" customWidth="1"/>
    <col min="265" max="265" width="12" style="2" customWidth="1"/>
    <col min="266" max="266" width="15.42578125" style="2" customWidth="1"/>
    <col min="267" max="268" width="15.85546875" style="2" customWidth="1"/>
    <col min="269" max="269" width="15.5703125" style="2" customWidth="1"/>
    <col min="270" max="270" width="11.42578125" style="2" customWidth="1"/>
    <col min="271" max="272" width="15.5703125" style="2" customWidth="1"/>
    <col min="273" max="274" width="15.7109375" style="2" customWidth="1"/>
    <col min="275" max="275" width="10.7109375" style="2" customWidth="1"/>
    <col min="276" max="277" width="15.140625" style="2" customWidth="1"/>
    <col min="278" max="279" width="14.28515625" style="2" customWidth="1"/>
    <col min="280" max="280" width="14.42578125" style="2" customWidth="1"/>
    <col min="281" max="282" width="14.7109375" style="2" customWidth="1"/>
    <col min="283" max="283" width="13.28515625" style="2" customWidth="1"/>
    <col min="284" max="284" width="12.28515625" style="2" customWidth="1"/>
    <col min="285" max="285" width="13.85546875" style="2" customWidth="1"/>
    <col min="286" max="287" width="14" style="2" customWidth="1"/>
    <col min="288" max="288" width="14.85546875" style="2" customWidth="1"/>
    <col min="289" max="290" width="13.28515625" style="2" customWidth="1"/>
    <col min="291" max="292" width="14" style="2" customWidth="1"/>
    <col min="293" max="293" width="11.7109375" style="2" customWidth="1"/>
    <col min="294" max="294" width="13.85546875" style="2" customWidth="1"/>
    <col min="295" max="295" width="13" style="2" customWidth="1"/>
    <col min="296" max="297" width="12.7109375" style="2" customWidth="1"/>
    <col min="298" max="298" width="12" style="2" customWidth="1"/>
    <col min="299" max="299" width="13" style="2" customWidth="1"/>
    <col min="300" max="300" width="11.7109375" style="2" customWidth="1"/>
    <col min="301" max="302" width="10" style="2" customWidth="1"/>
    <col min="303" max="303" width="8.85546875" style="2" customWidth="1"/>
    <col min="304" max="305" width="10.85546875" style="2" customWidth="1"/>
    <col min="306" max="306" width="9.5703125" style="2" customWidth="1"/>
    <col min="307" max="307" width="17" style="2" customWidth="1"/>
    <col min="308" max="308" width="16" style="2" customWidth="1"/>
    <col min="309" max="309" width="15.5703125" style="2" customWidth="1"/>
    <col min="310" max="312" width="10" style="2" customWidth="1"/>
    <col min="313" max="314" width="12" style="2" customWidth="1"/>
    <col min="315" max="315" width="11.28515625" style="2" customWidth="1"/>
    <col min="316" max="317" width="9.7109375" style="2" customWidth="1"/>
    <col min="318" max="318" width="8.85546875" style="2" customWidth="1"/>
    <col min="319" max="320" width="9.85546875" style="2" customWidth="1"/>
    <col min="321" max="321" width="7.85546875" style="2" customWidth="1"/>
    <col min="322" max="328" width="13" style="2" customWidth="1"/>
    <col min="329" max="329" width="12.85546875" style="2" customWidth="1"/>
    <col min="330" max="331" width="10.140625" style="2" customWidth="1"/>
    <col min="332" max="332" width="11.7109375" style="2" customWidth="1"/>
    <col min="333" max="334" width="10" style="2" customWidth="1"/>
    <col min="335" max="335" width="10.7109375" style="2" customWidth="1"/>
    <col min="336" max="337" width="13.85546875" style="2" customWidth="1"/>
    <col min="338" max="338" width="13" style="2" customWidth="1"/>
    <col min="339" max="340" width="9.85546875" style="2" customWidth="1"/>
    <col min="341" max="341" width="9.5703125" style="2" customWidth="1"/>
    <col min="342" max="343" width="12" style="2" customWidth="1"/>
    <col min="344" max="344" width="11.7109375" style="2" customWidth="1"/>
    <col min="345" max="345" width="13" style="2" customWidth="1"/>
    <col min="346" max="346" width="12.7109375" style="2" customWidth="1"/>
    <col min="347" max="347" width="12" style="2" customWidth="1"/>
    <col min="348" max="349" width="14.28515625" style="2" customWidth="1"/>
    <col min="350" max="350" width="15" style="2" customWidth="1"/>
    <col min="351" max="352" width="13.28515625" style="2" customWidth="1"/>
    <col min="353" max="353" width="13" style="2" customWidth="1"/>
    <col min="354" max="355" width="12" style="2" customWidth="1"/>
    <col min="356" max="356" width="11.7109375" style="2" customWidth="1"/>
    <col min="357" max="357" width="10.7109375" style="2" customWidth="1"/>
    <col min="358" max="358" width="11" style="2" customWidth="1"/>
    <col min="359" max="359" width="10.5703125" style="2" customWidth="1"/>
    <col min="360" max="361" width="9.7109375" style="2" customWidth="1"/>
    <col min="362" max="362" width="8.140625" style="2" customWidth="1"/>
    <col min="363" max="364" width="12" style="2" customWidth="1"/>
    <col min="365" max="365" width="12.7109375" style="2" customWidth="1"/>
    <col min="366" max="366" width="12" style="2" customWidth="1"/>
    <col min="367" max="368" width="15.85546875" style="2" customWidth="1"/>
    <col min="369" max="369" width="17.42578125" style="2" customWidth="1"/>
    <col min="370" max="371" width="10.140625" style="2" customWidth="1"/>
    <col min="372" max="372" width="10.85546875" style="2" customWidth="1"/>
    <col min="373" max="373" width="12.140625" style="2" customWidth="1"/>
    <col min="374" max="374" width="11.85546875" style="2" customWidth="1"/>
    <col min="375" max="375" width="12.28515625" style="2" customWidth="1"/>
    <col min="376" max="377" width="9.7109375" style="2" customWidth="1"/>
    <col min="378" max="378" width="8.85546875" style="2" customWidth="1"/>
    <col min="379" max="380" width="10.42578125" style="2" customWidth="1"/>
    <col min="381" max="381" width="10.140625" style="2" customWidth="1"/>
    <col min="382" max="383" width="9.85546875" style="2" customWidth="1"/>
    <col min="384" max="384" width="9.140625" style="2" customWidth="1"/>
    <col min="385" max="386" width="14.42578125" style="2" customWidth="1"/>
    <col min="387" max="387" width="12.7109375" style="2" customWidth="1"/>
    <col min="388" max="388" width="8.28515625" style="2" customWidth="1"/>
    <col min="389" max="390" width="13" style="2" customWidth="1"/>
    <col min="391" max="391" width="14.85546875" style="2" customWidth="1"/>
    <col min="392" max="392" width="15.85546875" style="2" customWidth="1"/>
    <col min="393" max="393" width="15.28515625" style="2" customWidth="1"/>
    <col min="394" max="394" width="14" style="2" customWidth="1"/>
    <col min="395" max="395" width="8.85546875" style="2"/>
    <col min="396" max="396" width="14" style="2" customWidth="1"/>
    <col min="397" max="512" width="8.85546875" style="2"/>
    <col min="513" max="513" width="5.28515625" style="2" customWidth="1"/>
    <col min="514" max="514" width="24.7109375" style="2" customWidth="1"/>
    <col min="515" max="515" width="15.42578125" style="2" customWidth="1"/>
    <col min="516" max="516" width="12.7109375" style="2" customWidth="1"/>
    <col min="517" max="517" width="16.42578125" style="2" customWidth="1"/>
    <col min="518" max="518" width="17.5703125" style="2" customWidth="1"/>
    <col min="519" max="519" width="15.5703125" style="2" customWidth="1"/>
    <col min="520" max="520" width="14.28515625" style="2" customWidth="1"/>
    <col min="521" max="521" width="12" style="2" customWidth="1"/>
    <col min="522" max="522" width="15.42578125" style="2" customWidth="1"/>
    <col min="523" max="524" width="15.85546875" style="2" customWidth="1"/>
    <col min="525" max="525" width="15.5703125" style="2" customWidth="1"/>
    <col min="526" max="526" width="11.42578125" style="2" customWidth="1"/>
    <col min="527" max="528" width="15.5703125" style="2" customWidth="1"/>
    <col min="529" max="530" width="15.7109375" style="2" customWidth="1"/>
    <col min="531" max="531" width="10.7109375" style="2" customWidth="1"/>
    <col min="532" max="533" width="15.140625" style="2" customWidth="1"/>
    <col min="534" max="535" width="14.28515625" style="2" customWidth="1"/>
    <col min="536" max="536" width="14.42578125" style="2" customWidth="1"/>
    <col min="537" max="538" width="14.7109375" style="2" customWidth="1"/>
    <col min="539" max="539" width="13.28515625" style="2" customWidth="1"/>
    <col min="540" max="540" width="12.28515625" style="2" customWidth="1"/>
    <col min="541" max="541" width="13.85546875" style="2" customWidth="1"/>
    <col min="542" max="543" width="14" style="2" customWidth="1"/>
    <col min="544" max="544" width="14.85546875" style="2" customWidth="1"/>
    <col min="545" max="546" width="13.28515625" style="2" customWidth="1"/>
    <col min="547" max="548" width="14" style="2" customWidth="1"/>
    <col min="549" max="549" width="11.7109375" style="2" customWidth="1"/>
    <col min="550" max="550" width="13.85546875" style="2" customWidth="1"/>
    <col min="551" max="551" width="13" style="2" customWidth="1"/>
    <col min="552" max="553" width="12.7109375" style="2" customWidth="1"/>
    <col min="554" max="554" width="12" style="2" customWidth="1"/>
    <col min="555" max="555" width="13" style="2" customWidth="1"/>
    <col min="556" max="556" width="11.7109375" style="2" customWidth="1"/>
    <col min="557" max="558" width="10" style="2" customWidth="1"/>
    <col min="559" max="559" width="8.85546875" style="2" customWidth="1"/>
    <col min="560" max="561" width="10.85546875" style="2" customWidth="1"/>
    <col min="562" max="562" width="9.5703125" style="2" customWidth="1"/>
    <col min="563" max="563" width="17" style="2" customWidth="1"/>
    <col min="564" max="564" width="16" style="2" customWidth="1"/>
    <col min="565" max="565" width="15.5703125" style="2" customWidth="1"/>
    <col min="566" max="568" width="10" style="2" customWidth="1"/>
    <col min="569" max="570" width="12" style="2" customWidth="1"/>
    <col min="571" max="571" width="11.28515625" style="2" customWidth="1"/>
    <col min="572" max="573" width="9.7109375" style="2" customWidth="1"/>
    <col min="574" max="574" width="8.85546875" style="2" customWidth="1"/>
    <col min="575" max="576" width="9.85546875" style="2" customWidth="1"/>
    <col min="577" max="577" width="7.85546875" style="2" customWidth="1"/>
    <col min="578" max="584" width="13" style="2" customWidth="1"/>
    <col min="585" max="585" width="12.85546875" style="2" customWidth="1"/>
    <col min="586" max="587" width="10.140625" style="2" customWidth="1"/>
    <col min="588" max="588" width="11.7109375" style="2" customWidth="1"/>
    <col min="589" max="590" width="10" style="2" customWidth="1"/>
    <col min="591" max="591" width="10.7109375" style="2" customWidth="1"/>
    <col min="592" max="593" width="13.85546875" style="2" customWidth="1"/>
    <col min="594" max="594" width="13" style="2" customWidth="1"/>
    <col min="595" max="596" width="9.85546875" style="2" customWidth="1"/>
    <col min="597" max="597" width="9.5703125" style="2" customWidth="1"/>
    <col min="598" max="599" width="12" style="2" customWidth="1"/>
    <col min="600" max="600" width="11.7109375" style="2" customWidth="1"/>
    <col min="601" max="601" width="13" style="2" customWidth="1"/>
    <col min="602" max="602" width="12.7109375" style="2" customWidth="1"/>
    <col min="603" max="603" width="12" style="2" customWidth="1"/>
    <col min="604" max="605" width="14.28515625" style="2" customWidth="1"/>
    <col min="606" max="606" width="15" style="2" customWidth="1"/>
    <col min="607" max="608" width="13.28515625" style="2" customWidth="1"/>
    <col min="609" max="609" width="13" style="2" customWidth="1"/>
    <col min="610" max="611" width="12" style="2" customWidth="1"/>
    <col min="612" max="612" width="11.7109375" style="2" customWidth="1"/>
    <col min="613" max="613" width="10.7109375" style="2" customWidth="1"/>
    <col min="614" max="614" width="11" style="2" customWidth="1"/>
    <col min="615" max="615" width="10.5703125" style="2" customWidth="1"/>
    <col min="616" max="617" width="9.7109375" style="2" customWidth="1"/>
    <col min="618" max="618" width="8.140625" style="2" customWidth="1"/>
    <col min="619" max="620" width="12" style="2" customWidth="1"/>
    <col min="621" max="621" width="12.7109375" style="2" customWidth="1"/>
    <col min="622" max="622" width="12" style="2" customWidth="1"/>
    <col min="623" max="624" width="15.85546875" style="2" customWidth="1"/>
    <col min="625" max="625" width="17.42578125" style="2" customWidth="1"/>
    <col min="626" max="627" width="10.140625" style="2" customWidth="1"/>
    <col min="628" max="628" width="10.85546875" style="2" customWidth="1"/>
    <col min="629" max="629" width="12.140625" style="2" customWidth="1"/>
    <col min="630" max="630" width="11.85546875" style="2" customWidth="1"/>
    <col min="631" max="631" width="12.28515625" style="2" customWidth="1"/>
    <col min="632" max="633" width="9.7109375" style="2" customWidth="1"/>
    <col min="634" max="634" width="8.85546875" style="2" customWidth="1"/>
    <col min="635" max="636" width="10.42578125" style="2" customWidth="1"/>
    <col min="637" max="637" width="10.140625" style="2" customWidth="1"/>
    <col min="638" max="639" width="9.85546875" style="2" customWidth="1"/>
    <col min="640" max="640" width="9.140625" style="2" customWidth="1"/>
    <col min="641" max="642" width="14.42578125" style="2" customWidth="1"/>
    <col min="643" max="643" width="12.7109375" style="2" customWidth="1"/>
    <col min="644" max="644" width="8.28515625" style="2" customWidth="1"/>
    <col min="645" max="646" width="13" style="2" customWidth="1"/>
    <col min="647" max="647" width="14.85546875" style="2" customWidth="1"/>
    <col min="648" max="648" width="15.85546875" style="2" customWidth="1"/>
    <col min="649" max="649" width="15.28515625" style="2" customWidth="1"/>
    <col min="650" max="650" width="14" style="2" customWidth="1"/>
    <col min="651" max="651" width="8.85546875" style="2"/>
    <col min="652" max="652" width="14" style="2" customWidth="1"/>
    <col min="653" max="768" width="8.85546875" style="2"/>
    <col min="769" max="769" width="5.28515625" style="2" customWidth="1"/>
    <col min="770" max="770" width="24.7109375" style="2" customWidth="1"/>
    <col min="771" max="771" width="15.42578125" style="2" customWidth="1"/>
    <col min="772" max="772" width="12.7109375" style="2" customWidth="1"/>
    <col min="773" max="773" width="16.42578125" style="2" customWidth="1"/>
    <col min="774" max="774" width="17.5703125" style="2" customWidth="1"/>
    <col min="775" max="775" width="15.5703125" style="2" customWidth="1"/>
    <col min="776" max="776" width="14.28515625" style="2" customWidth="1"/>
    <col min="777" max="777" width="12" style="2" customWidth="1"/>
    <col min="778" max="778" width="15.42578125" style="2" customWidth="1"/>
    <col min="779" max="780" width="15.85546875" style="2" customWidth="1"/>
    <col min="781" max="781" width="15.5703125" style="2" customWidth="1"/>
    <col min="782" max="782" width="11.42578125" style="2" customWidth="1"/>
    <col min="783" max="784" width="15.5703125" style="2" customWidth="1"/>
    <col min="785" max="786" width="15.7109375" style="2" customWidth="1"/>
    <col min="787" max="787" width="10.7109375" style="2" customWidth="1"/>
    <col min="788" max="789" width="15.140625" style="2" customWidth="1"/>
    <col min="790" max="791" width="14.28515625" style="2" customWidth="1"/>
    <col min="792" max="792" width="14.42578125" style="2" customWidth="1"/>
    <col min="793" max="794" width="14.7109375" style="2" customWidth="1"/>
    <col min="795" max="795" width="13.28515625" style="2" customWidth="1"/>
    <col min="796" max="796" width="12.28515625" style="2" customWidth="1"/>
    <col min="797" max="797" width="13.85546875" style="2" customWidth="1"/>
    <col min="798" max="799" width="14" style="2" customWidth="1"/>
    <col min="800" max="800" width="14.85546875" style="2" customWidth="1"/>
    <col min="801" max="802" width="13.28515625" style="2" customWidth="1"/>
    <col min="803" max="804" width="14" style="2" customWidth="1"/>
    <col min="805" max="805" width="11.7109375" style="2" customWidth="1"/>
    <col min="806" max="806" width="13.85546875" style="2" customWidth="1"/>
    <col min="807" max="807" width="13" style="2" customWidth="1"/>
    <col min="808" max="809" width="12.7109375" style="2" customWidth="1"/>
    <col min="810" max="810" width="12" style="2" customWidth="1"/>
    <col min="811" max="811" width="13" style="2" customWidth="1"/>
    <col min="812" max="812" width="11.7109375" style="2" customWidth="1"/>
    <col min="813" max="814" width="10" style="2" customWidth="1"/>
    <col min="815" max="815" width="8.85546875" style="2" customWidth="1"/>
    <col min="816" max="817" width="10.85546875" style="2" customWidth="1"/>
    <col min="818" max="818" width="9.5703125" style="2" customWidth="1"/>
    <col min="819" max="819" width="17" style="2" customWidth="1"/>
    <col min="820" max="820" width="16" style="2" customWidth="1"/>
    <col min="821" max="821" width="15.5703125" style="2" customWidth="1"/>
    <col min="822" max="824" width="10" style="2" customWidth="1"/>
    <col min="825" max="826" width="12" style="2" customWidth="1"/>
    <col min="827" max="827" width="11.28515625" style="2" customWidth="1"/>
    <col min="828" max="829" width="9.7109375" style="2" customWidth="1"/>
    <col min="830" max="830" width="8.85546875" style="2" customWidth="1"/>
    <col min="831" max="832" width="9.85546875" style="2" customWidth="1"/>
    <col min="833" max="833" width="7.85546875" style="2" customWidth="1"/>
    <col min="834" max="840" width="13" style="2" customWidth="1"/>
    <col min="841" max="841" width="12.85546875" style="2" customWidth="1"/>
    <col min="842" max="843" width="10.140625" style="2" customWidth="1"/>
    <col min="844" max="844" width="11.7109375" style="2" customWidth="1"/>
    <col min="845" max="846" width="10" style="2" customWidth="1"/>
    <col min="847" max="847" width="10.7109375" style="2" customWidth="1"/>
    <col min="848" max="849" width="13.85546875" style="2" customWidth="1"/>
    <col min="850" max="850" width="13" style="2" customWidth="1"/>
    <col min="851" max="852" width="9.85546875" style="2" customWidth="1"/>
    <col min="853" max="853" width="9.5703125" style="2" customWidth="1"/>
    <col min="854" max="855" width="12" style="2" customWidth="1"/>
    <col min="856" max="856" width="11.7109375" style="2" customWidth="1"/>
    <col min="857" max="857" width="13" style="2" customWidth="1"/>
    <col min="858" max="858" width="12.7109375" style="2" customWidth="1"/>
    <col min="859" max="859" width="12" style="2" customWidth="1"/>
    <col min="860" max="861" width="14.28515625" style="2" customWidth="1"/>
    <col min="862" max="862" width="15" style="2" customWidth="1"/>
    <col min="863" max="864" width="13.28515625" style="2" customWidth="1"/>
    <col min="865" max="865" width="13" style="2" customWidth="1"/>
    <col min="866" max="867" width="12" style="2" customWidth="1"/>
    <col min="868" max="868" width="11.7109375" style="2" customWidth="1"/>
    <col min="869" max="869" width="10.7109375" style="2" customWidth="1"/>
    <col min="870" max="870" width="11" style="2" customWidth="1"/>
    <col min="871" max="871" width="10.5703125" style="2" customWidth="1"/>
    <col min="872" max="873" width="9.7109375" style="2" customWidth="1"/>
    <col min="874" max="874" width="8.140625" style="2" customWidth="1"/>
    <col min="875" max="876" width="12" style="2" customWidth="1"/>
    <col min="877" max="877" width="12.7109375" style="2" customWidth="1"/>
    <col min="878" max="878" width="12" style="2" customWidth="1"/>
    <col min="879" max="880" width="15.85546875" style="2" customWidth="1"/>
    <col min="881" max="881" width="17.42578125" style="2" customWidth="1"/>
    <col min="882" max="883" width="10.140625" style="2" customWidth="1"/>
    <col min="884" max="884" width="10.85546875" style="2" customWidth="1"/>
    <col min="885" max="885" width="12.140625" style="2" customWidth="1"/>
    <col min="886" max="886" width="11.85546875" style="2" customWidth="1"/>
    <col min="887" max="887" width="12.28515625" style="2" customWidth="1"/>
    <col min="888" max="889" width="9.7109375" style="2" customWidth="1"/>
    <col min="890" max="890" width="8.85546875" style="2" customWidth="1"/>
    <col min="891" max="892" width="10.42578125" style="2" customWidth="1"/>
    <col min="893" max="893" width="10.140625" style="2" customWidth="1"/>
    <col min="894" max="895" width="9.85546875" style="2" customWidth="1"/>
    <col min="896" max="896" width="9.140625" style="2" customWidth="1"/>
    <col min="897" max="898" width="14.42578125" style="2" customWidth="1"/>
    <col min="899" max="899" width="12.7109375" style="2" customWidth="1"/>
    <col min="900" max="900" width="8.28515625" style="2" customWidth="1"/>
    <col min="901" max="902" width="13" style="2" customWidth="1"/>
    <col min="903" max="903" width="14.85546875" style="2" customWidth="1"/>
    <col min="904" max="904" width="15.85546875" style="2" customWidth="1"/>
    <col min="905" max="905" width="15.28515625" style="2" customWidth="1"/>
    <col min="906" max="906" width="14" style="2" customWidth="1"/>
    <col min="907" max="907" width="8.85546875" style="2"/>
    <col min="908" max="908" width="14" style="2" customWidth="1"/>
    <col min="909" max="1024" width="8.85546875" style="2"/>
    <col min="1025" max="1025" width="5.28515625" style="2" customWidth="1"/>
    <col min="1026" max="1026" width="24.7109375" style="2" customWidth="1"/>
    <col min="1027" max="1027" width="15.42578125" style="2" customWidth="1"/>
    <col min="1028" max="1028" width="12.7109375" style="2" customWidth="1"/>
    <col min="1029" max="1029" width="16.42578125" style="2" customWidth="1"/>
    <col min="1030" max="1030" width="17.5703125" style="2" customWidth="1"/>
    <col min="1031" max="1031" width="15.5703125" style="2" customWidth="1"/>
    <col min="1032" max="1032" width="14.28515625" style="2" customWidth="1"/>
    <col min="1033" max="1033" width="12" style="2" customWidth="1"/>
    <col min="1034" max="1034" width="15.42578125" style="2" customWidth="1"/>
    <col min="1035" max="1036" width="15.85546875" style="2" customWidth="1"/>
    <col min="1037" max="1037" width="15.5703125" style="2" customWidth="1"/>
    <col min="1038" max="1038" width="11.42578125" style="2" customWidth="1"/>
    <col min="1039" max="1040" width="15.5703125" style="2" customWidth="1"/>
    <col min="1041" max="1042" width="15.7109375" style="2" customWidth="1"/>
    <col min="1043" max="1043" width="10.7109375" style="2" customWidth="1"/>
    <col min="1044" max="1045" width="15.140625" style="2" customWidth="1"/>
    <col min="1046" max="1047" width="14.28515625" style="2" customWidth="1"/>
    <col min="1048" max="1048" width="14.42578125" style="2" customWidth="1"/>
    <col min="1049" max="1050" width="14.7109375" style="2" customWidth="1"/>
    <col min="1051" max="1051" width="13.28515625" style="2" customWidth="1"/>
    <col min="1052" max="1052" width="12.28515625" style="2" customWidth="1"/>
    <col min="1053" max="1053" width="13.85546875" style="2" customWidth="1"/>
    <col min="1054" max="1055" width="14" style="2" customWidth="1"/>
    <col min="1056" max="1056" width="14.85546875" style="2" customWidth="1"/>
    <col min="1057" max="1058" width="13.28515625" style="2" customWidth="1"/>
    <col min="1059" max="1060" width="14" style="2" customWidth="1"/>
    <col min="1061" max="1061" width="11.7109375" style="2" customWidth="1"/>
    <col min="1062" max="1062" width="13.85546875" style="2" customWidth="1"/>
    <col min="1063" max="1063" width="13" style="2" customWidth="1"/>
    <col min="1064" max="1065" width="12.7109375" style="2" customWidth="1"/>
    <col min="1066" max="1066" width="12" style="2" customWidth="1"/>
    <col min="1067" max="1067" width="13" style="2" customWidth="1"/>
    <col min="1068" max="1068" width="11.7109375" style="2" customWidth="1"/>
    <col min="1069" max="1070" width="10" style="2" customWidth="1"/>
    <col min="1071" max="1071" width="8.85546875" style="2" customWidth="1"/>
    <col min="1072" max="1073" width="10.85546875" style="2" customWidth="1"/>
    <col min="1074" max="1074" width="9.5703125" style="2" customWidth="1"/>
    <col min="1075" max="1075" width="17" style="2" customWidth="1"/>
    <col min="1076" max="1076" width="16" style="2" customWidth="1"/>
    <col min="1077" max="1077" width="15.5703125" style="2" customWidth="1"/>
    <col min="1078" max="1080" width="10" style="2" customWidth="1"/>
    <col min="1081" max="1082" width="12" style="2" customWidth="1"/>
    <col min="1083" max="1083" width="11.28515625" style="2" customWidth="1"/>
    <col min="1084" max="1085" width="9.7109375" style="2" customWidth="1"/>
    <col min="1086" max="1086" width="8.85546875" style="2" customWidth="1"/>
    <col min="1087" max="1088" width="9.85546875" style="2" customWidth="1"/>
    <col min="1089" max="1089" width="7.85546875" style="2" customWidth="1"/>
    <col min="1090" max="1096" width="13" style="2" customWidth="1"/>
    <col min="1097" max="1097" width="12.85546875" style="2" customWidth="1"/>
    <col min="1098" max="1099" width="10.140625" style="2" customWidth="1"/>
    <col min="1100" max="1100" width="11.7109375" style="2" customWidth="1"/>
    <col min="1101" max="1102" width="10" style="2" customWidth="1"/>
    <col min="1103" max="1103" width="10.7109375" style="2" customWidth="1"/>
    <col min="1104" max="1105" width="13.85546875" style="2" customWidth="1"/>
    <col min="1106" max="1106" width="13" style="2" customWidth="1"/>
    <col min="1107" max="1108" width="9.85546875" style="2" customWidth="1"/>
    <col min="1109" max="1109" width="9.5703125" style="2" customWidth="1"/>
    <col min="1110" max="1111" width="12" style="2" customWidth="1"/>
    <col min="1112" max="1112" width="11.7109375" style="2" customWidth="1"/>
    <col min="1113" max="1113" width="13" style="2" customWidth="1"/>
    <col min="1114" max="1114" width="12.7109375" style="2" customWidth="1"/>
    <col min="1115" max="1115" width="12" style="2" customWidth="1"/>
    <col min="1116" max="1117" width="14.28515625" style="2" customWidth="1"/>
    <col min="1118" max="1118" width="15" style="2" customWidth="1"/>
    <col min="1119" max="1120" width="13.28515625" style="2" customWidth="1"/>
    <col min="1121" max="1121" width="13" style="2" customWidth="1"/>
    <col min="1122" max="1123" width="12" style="2" customWidth="1"/>
    <col min="1124" max="1124" width="11.7109375" style="2" customWidth="1"/>
    <col min="1125" max="1125" width="10.7109375" style="2" customWidth="1"/>
    <col min="1126" max="1126" width="11" style="2" customWidth="1"/>
    <col min="1127" max="1127" width="10.5703125" style="2" customWidth="1"/>
    <col min="1128" max="1129" width="9.7109375" style="2" customWidth="1"/>
    <col min="1130" max="1130" width="8.140625" style="2" customWidth="1"/>
    <col min="1131" max="1132" width="12" style="2" customWidth="1"/>
    <col min="1133" max="1133" width="12.7109375" style="2" customWidth="1"/>
    <col min="1134" max="1134" width="12" style="2" customWidth="1"/>
    <col min="1135" max="1136" width="15.85546875" style="2" customWidth="1"/>
    <col min="1137" max="1137" width="17.42578125" style="2" customWidth="1"/>
    <col min="1138" max="1139" width="10.140625" style="2" customWidth="1"/>
    <col min="1140" max="1140" width="10.85546875" style="2" customWidth="1"/>
    <col min="1141" max="1141" width="12.140625" style="2" customWidth="1"/>
    <col min="1142" max="1142" width="11.85546875" style="2" customWidth="1"/>
    <col min="1143" max="1143" width="12.28515625" style="2" customWidth="1"/>
    <col min="1144" max="1145" width="9.7109375" style="2" customWidth="1"/>
    <col min="1146" max="1146" width="8.85546875" style="2" customWidth="1"/>
    <col min="1147" max="1148" width="10.42578125" style="2" customWidth="1"/>
    <col min="1149" max="1149" width="10.140625" style="2" customWidth="1"/>
    <col min="1150" max="1151" width="9.85546875" style="2" customWidth="1"/>
    <col min="1152" max="1152" width="9.140625" style="2" customWidth="1"/>
    <col min="1153" max="1154" width="14.42578125" style="2" customWidth="1"/>
    <col min="1155" max="1155" width="12.7109375" style="2" customWidth="1"/>
    <col min="1156" max="1156" width="8.28515625" style="2" customWidth="1"/>
    <col min="1157" max="1158" width="13" style="2" customWidth="1"/>
    <col min="1159" max="1159" width="14.85546875" style="2" customWidth="1"/>
    <col min="1160" max="1160" width="15.85546875" style="2" customWidth="1"/>
    <col min="1161" max="1161" width="15.28515625" style="2" customWidth="1"/>
    <col min="1162" max="1162" width="14" style="2" customWidth="1"/>
    <col min="1163" max="1163" width="8.85546875" style="2"/>
    <col min="1164" max="1164" width="14" style="2" customWidth="1"/>
    <col min="1165" max="1280" width="8.85546875" style="2"/>
    <col min="1281" max="1281" width="5.28515625" style="2" customWidth="1"/>
    <col min="1282" max="1282" width="24.7109375" style="2" customWidth="1"/>
    <col min="1283" max="1283" width="15.42578125" style="2" customWidth="1"/>
    <col min="1284" max="1284" width="12.7109375" style="2" customWidth="1"/>
    <col min="1285" max="1285" width="16.42578125" style="2" customWidth="1"/>
    <col min="1286" max="1286" width="17.5703125" style="2" customWidth="1"/>
    <col min="1287" max="1287" width="15.5703125" style="2" customWidth="1"/>
    <col min="1288" max="1288" width="14.28515625" style="2" customWidth="1"/>
    <col min="1289" max="1289" width="12" style="2" customWidth="1"/>
    <col min="1290" max="1290" width="15.42578125" style="2" customWidth="1"/>
    <col min="1291" max="1292" width="15.85546875" style="2" customWidth="1"/>
    <col min="1293" max="1293" width="15.5703125" style="2" customWidth="1"/>
    <col min="1294" max="1294" width="11.42578125" style="2" customWidth="1"/>
    <col min="1295" max="1296" width="15.5703125" style="2" customWidth="1"/>
    <col min="1297" max="1298" width="15.7109375" style="2" customWidth="1"/>
    <col min="1299" max="1299" width="10.7109375" style="2" customWidth="1"/>
    <col min="1300" max="1301" width="15.140625" style="2" customWidth="1"/>
    <col min="1302" max="1303" width="14.28515625" style="2" customWidth="1"/>
    <col min="1304" max="1304" width="14.42578125" style="2" customWidth="1"/>
    <col min="1305" max="1306" width="14.7109375" style="2" customWidth="1"/>
    <col min="1307" max="1307" width="13.28515625" style="2" customWidth="1"/>
    <col min="1308" max="1308" width="12.28515625" style="2" customWidth="1"/>
    <col min="1309" max="1309" width="13.85546875" style="2" customWidth="1"/>
    <col min="1310" max="1311" width="14" style="2" customWidth="1"/>
    <col min="1312" max="1312" width="14.85546875" style="2" customWidth="1"/>
    <col min="1313" max="1314" width="13.28515625" style="2" customWidth="1"/>
    <col min="1315" max="1316" width="14" style="2" customWidth="1"/>
    <col min="1317" max="1317" width="11.7109375" style="2" customWidth="1"/>
    <col min="1318" max="1318" width="13.85546875" style="2" customWidth="1"/>
    <col min="1319" max="1319" width="13" style="2" customWidth="1"/>
    <col min="1320" max="1321" width="12.7109375" style="2" customWidth="1"/>
    <col min="1322" max="1322" width="12" style="2" customWidth="1"/>
    <col min="1323" max="1323" width="13" style="2" customWidth="1"/>
    <col min="1324" max="1324" width="11.7109375" style="2" customWidth="1"/>
    <col min="1325" max="1326" width="10" style="2" customWidth="1"/>
    <col min="1327" max="1327" width="8.85546875" style="2" customWidth="1"/>
    <col min="1328" max="1329" width="10.85546875" style="2" customWidth="1"/>
    <col min="1330" max="1330" width="9.5703125" style="2" customWidth="1"/>
    <col min="1331" max="1331" width="17" style="2" customWidth="1"/>
    <col min="1332" max="1332" width="16" style="2" customWidth="1"/>
    <col min="1333" max="1333" width="15.5703125" style="2" customWidth="1"/>
    <col min="1334" max="1336" width="10" style="2" customWidth="1"/>
    <col min="1337" max="1338" width="12" style="2" customWidth="1"/>
    <col min="1339" max="1339" width="11.28515625" style="2" customWidth="1"/>
    <col min="1340" max="1341" width="9.7109375" style="2" customWidth="1"/>
    <col min="1342" max="1342" width="8.85546875" style="2" customWidth="1"/>
    <col min="1343" max="1344" width="9.85546875" style="2" customWidth="1"/>
    <col min="1345" max="1345" width="7.85546875" style="2" customWidth="1"/>
    <col min="1346" max="1352" width="13" style="2" customWidth="1"/>
    <col min="1353" max="1353" width="12.85546875" style="2" customWidth="1"/>
    <col min="1354" max="1355" width="10.140625" style="2" customWidth="1"/>
    <col min="1356" max="1356" width="11.7109375" style="2" customWidth="1"/>
    <col min="1357" max="1358" width="10" style="2" customWidth="1"/>
    <col min="1359" max="1359" width="10.7109375" style="2" customWidth="1"/>
    <col min="1360" max="1361" width="13.85546875" style="2" customWidth="1"/>
    <col min="1362" max="1362" width="13" style="2" customWidth="1"/>
    <col min="1363" max="1364" width="9.85546875" style="2" customWidth="1"/>
    <col min="1365" max="1365" width="9.5703125" style="2" customWidth="1"/>
    <col min="1366" max="1367" width="12" style="2" customWidth="1"/>
    <col min="1368" max="1368" width="11.7109375" style="2" customWidth="1"/>
    <col min="1369" max="1369" width="13" style="2" customWidth="1"/>
    <col min="1370" max="1370" width="12.7109375" style="2" customWidth="1"/>
    <col min="1371" max="1371" width="12" style="2" customWidth="1"/>
    <col min="1372" max="1373" width="14.28515625" style="2" customWidth="1"/>
    <col min="1374" max="1374" width="15" style="2" customWidth="1"/>
    <col min="1375" max="1376" width="13.28515625" style="2" customWidth="1"/>
    <col min="1377" max="1377" width="13" style="2" customWidth="1"/>
    <col min="1378" max="1379" width="12" style="2" customWidth="1"/>
    <col min="1380" max="1380" width="11.7109375" style="2" customWidth="1"/>
    <col min="1381" max="1381" width="10.7109375" style="2" customWidth="1"/>
    <col min="1382" max="1382" width="11" style="2" customWidth="1"/>
    <col min="1383" max="1383" width="10.5703125" style="2" customWidth="1"/>
    <col min="1384" max="1385" width="9.7109375" style="2" customWidth="1"/>
    <col min="1386" max="1386" width="8.140625" style="2" customWidth="1"/>
    <col min="1387" max="1388" width="12" style="2" customWidth="1"/>
    <col min="1389" max="1389" width="12.7109375" style="2" customWidth="1"/>
    <col min="1390" max="1390" width="12" style="2" customWidth="1"/>
    <col min="1391" max="1392" width="15.85546875" style="2" customWidth="1"/>
    <col min="1393" max="1393" width="17.42578125" style="2" customWidth="1"/>
    <col min="1394" max="1395" width="10.140625" style="2" customWidth="1"/>
    <col min="1396" max="1396" width="10.85546875" style="2" customWidth="1"/>
    <col min="1397" max="1397" width="12.140625" style="2" customWidth="1"/>
    <col min="1398" max="1398" width="11.85546875" style="2" customWidth="1"/>
    <col min="1399" max="1399" width="12.28515625" style="2" customWidth="1"/>
    <col min="1400" max="1401" width="9.7109375" style="2" customWidth="1"/>
    <col min="1402" max="1402" width="8.85546875" style="2" customWidth="1"/>
    <col min="1403" max="1404" width="10.42578125" style="2" customWidth="1"/>
    <col min="1405" max="1405" width="10.140625" style="2" customWidth="1"/>
    <col min="1406" max="1407" width="9.85546875" style="2" customWidth="1"/>
    <col min="1408" max="1408" width="9.140625" style="2" customWidth="1"/>
    <col min="1409" max="1410" width="14.42578125" style="2" customWidth="1"/>
    <col min="1411" max="1411" width="12.7109375" style="2" customWidth="1"/>
    <col min="1412" max="1412" width="8.28515625" style="2" customWidth="1"/>
    <col min="1413" max="1414" width="13" style="2" customWidth="1"/>
    <col min="1415" max="1415" width="14.85546875" style="2" customWidth="1"/>
    <col min="1416" max="1416" width="15.85546875" style="2" customWidth="1"/>
    <col min="1417" max="1417" width="15.28515625" style="2" customWidth="1"/>
    <col min="1418" max="1418" width="14" style="2" customWidth="1"/>
    <col min="1419" max="1419" width="8.85546875" style="2"/>
    <col min="1420" max="1420" width="14" style="2" customWidth="1"/>
    <col min="1421" max="1536" width="8.85546875" style="2"/>
    <col min="1537" max="1537" width="5.28515625" style="2" customWidth="1"/>
    <col min="1538" max="1538" width="24.7109375" style="2" customWidth="1"/>
    <col min="1539" max="1539" width="15.42578125" style="2" customWidth="1"/>
    <col min="1540" max="1540" width="12.7109375" style="2" customWidth="1"/>
    <col min="1541" max="1541" width="16.42578125" style="2" customWidth="1"/>
    <col min="1542" max="1542" width="17.5703125" style="2" customWidth="1"/>
    <col min="1543" max="1543" width="15.5703125" style="2" customWidth="1"/>
    <col min="1544" max="1544" width="14.28515625" style="2" customWidth="1"/>
    <col min="1545" max="1545" width="12" style="2" customWidth="1"/>
    <col min="1546" max="1546" width="15.42578125" style="2" customWidth="1"/>
    <col min="1547" max="1548" width="15.85546875" style="2" customWidth="1"/>
    <col min="1549" max="1549" width="15.5703125" style="2" customWidth="1"/>
    <col min="1550" max="1550" width="11.42578125" style="2" customWidth="1"/>
    <col min="1551" max="1552" width="15.5703125" style="2" customWidth="1"/>
    <col min="1553" max="1554" width="15.7109375" style="2" customWidth="1"/>
    <col min="1555" max="1555" width="10.7109375" style="2" customWidth="1"/>
    <col min="1556" max="1557" width="15.140625" style="2" customWidth="1"/>
    <col min="1558" max="1559" width="14.28515625" style="2" customWidth="1"/>
    <col min="1560" max="1560" width="14.42578125" style="2" customWidth="1"/>
    <col min="1561" max="1562" width="14.7109375" style="2" customWidth="1"/>
    <col min="1563" max="1563" width="13.28515625" style="2" customWidth="1"/>
    <col min="1564" max="1564" width="12.28515625" style="2" customWidth="1"/>
    <col min="1565" max="1565" width="13.85546875" style="2" customWidth="1"/>
    <col min="1566" max="1567" width="14" style="2" customWidth="1"/>
    <col min="1568" max="1568" width="14.85546875" style="2" customWidth="1"/>
    <col min="1569" max="1570" width="13.28515625" style="2" customWidth="1"/>
    <col min="1571" max="1572" width="14" style="2" customWidth="1"/>
    <col min="1573" max="1573" width="11.7109375" style="2" customWidth="1"/>
    <col min="1574" max="1574" width="13.85546875" style="2" customWidth="1"/>
    <col min="1575" max="1575" width="13" style="2" customWidth="1"/>
    <col min="1576" max="1577" width="12.7109375" style="2" customWidth="1"/>
    <col min="1578" max="1578" width="12" style="2" customWidth="1"/>
    <col min="1579" max="1579" width="13" style="2" customWidth="1"/>
    <col min="1580" max="1580" width="11.7109375" style="2" customWidth="1"/>
    <col min="1581" max="1582" width="10" style="2" customWidth="1"/>
    <col min="1583" max="1583" width="8.85546875" style="2" customWidth="1"/>
    <col min="1584" max="1585" width="10.85546875" style="2" customWidth="1"/>
    <col min="1586" max="1586" width="9.5703125" style="2" customWidth="1"/>
    <col min="1587" max="1587" width="17" style="2" customWidth="1"/>
    <col min="1588" max="1588" width="16" style="2" customWidth="1"/>
    <col min="1589" max="1589" width="15.5703125" style="2" customWidth="1"/>
    <col min="1590" max="1592" width="10" style="2" customWidth="1"/>
    <col min="1593" max="1594" width="12" style="2" customWidth="1"/>
    <col min="1595" max="1595" width="11.28515625" style="2" customWidth="1"/>
    <col min="1596" max="1597" width="9.7109375" style="2" customWidth="1"/>
    <col min="1598" max="1598" width="8.85546875" style="2" customWidth="1"/>
    <col min="1599" max="1600" width="9.85546875" style="2" customWidth="1"/>
    <col min="1601" max="1601" width="7.85546875" style="2" customWidth="1"/>
    <col min="1602" max="1608" width="13" style="2" customWidth="1"/>
    <col min="1609" max="1609" width="12.85546875" style="2" customWidth="1"/>
    <col min="1610" max="1611" width="10.140625" style="2" customWidth="1"/>
    <col min="1612" max="1612" width="11.7109375" style="2" customWidth="1"/>
    <col min="1613" max="1614" width="10" style="2" customWidth="1"/>
    <col min="1615" max="1615" width="10.7109375" style="2" customWidth="1"/>
    <col min="1616" max="1617" width="13.85546875" style="2" customWidth="1"/>
    <col min="1618" max="1618" width="13" style="2" customWidth="1"/>
    <col min="1619" max="1620" width="9.85546875" style="2" customWidth="1"/>
    <col min="1621" max="1621" width="9.5703125" style="2" customWidth="1"/>
    <col min="1622" max="1623" width="12" style="2" customWidth="1"/>
    <col min="1624" max="1624" width="11.7109375" style="2" customWidth="1"/>
    <col min="1625" max="1625" width="13" style="2" customWidth="1"/>
    <col min="1626" max="1626" width="12.7109375" style="2" customWidth="1"/>
    <col min="1627" max="1627" width="12" style="2" customWidth="1"/>
    <col min="1628" max="1629" width="14.28515625" style="2" customWidth="1"/>
    <col min="1630" max="1630" width="15" style="2" customWidth="1"/>
    <col min="1631" max="1632" width="13.28515625" style="2" customWidth="1"/>
    <col min="1633" max="1633" width="13" style="2" customWidth="1"/>
    <col min="1634" max="1635" width="12" style="2" customWidth="1"/>
    <col min="1636" max="1636" width="11.7109375" style="2" customWidth="1"/>
    <col min="1637" max="1637" width="10.7109375" style="2" customWidth="1"/>
    <col min="1638" max="1638" width="11" style="2" customWidth="1"/>
    <col min="1639" max="1639" width="10.5703125" style="2" customWidth="1"/>
    <col min="1640" max="1641" width="9.7109375" style="2" customWidth="1"/>
    <col min="1642" max="1642" width="8.140625" style="2" customWidth="1"/>
    <col min="1643" max="1644" width="12" style="2" customWidth="1"/>
    <col min="1645" max="1645" width="12.7109375" style="2" customWidth="1"/>
    <col min="1646" max="1646" width="12" style="2" customWidth="1"/>
    <col min="1647" max="1648" width="15.85546875" style="2" customWidth="1"/>
    <col min="1649" max="1649" width="17.42578125" style="2" customWidth="1"/>
    <col min="1650" max="1651" width="10.140625" style="2" customWidth="1"/>
    <col min="1652" max="1652" width="10.85546875" style="2" customWidth="1"/>
    <col min="1653" max="1653" width="12.140625" style="2" customWidth="1"/>
    <col min="1654" max="1654" width="11.85546875" style="2" customWidth="1"/>
    <col min="1655" max="1655" width="12.28515625" style="2" customWidth="1"/>
    <col min="1656" max="1657" width="9.7109375" style="2" customWidth="1"/>
    <col min="1658" max="1658" width="8.85546875" style="2" customWidth="1"/>
    <col min="1659" max="1660" width="10.42578125" style="2" customWidth="1"/>
    <col min="1661" max="1661" width="10.140625" style="2" customWidth="1"/>
    <col min="1662" max="1663" width="9.85546875" style="2" customWidth="1"/>
    <col min="1664" max="1664" width="9.140625" style="2" customWidth="1"/>
    <col min="1665" max="1666" width="14.42578125" style="2" customWidth="1"/>
    <col min="1667" max="1667" width="12.7109375" style="2" customWidth="1"/>
    <col min="1668" max="1668" width="8.28515625" style="2" customWidth="1"/>
    <col min="1669" max="1670" width="13" style="2" customWidth="1"/>
    <col min="1671" max="1671" width="14.85546875" style="2" customWidth="1"/>
    <col min="1672" max="1672" width="15.85546875" style="2" customWidth="1"/>
    <col min="1673" max="1673" width="15.28515625" style="2" customWidth="1"/>
    <col min="1674" max="1674" width="14" style="2" customWidth="1"/>
    <col min="1675" max="1675" width="8.85546875" style="2"/>
    <col min="1676" max="1676" width="14" style="2" customWidth="1"/>
    <col min="1677" max="1792" width="8.85546875" style="2"/>
    <col min="1793" max="1793" width="5.28515625" style="2" customWidth="1"/>
    <col min="1794" max="1794" width="24.7109375" style="2" customWidth="1"/>
    <col min="1795" max="1795" width="15.42578125" style="2" customWidth="1"/>
    <col min="1796" max="1796" width="12.7109375" style="2" customWidth="1"/>
    <col min="1797" max="1797" width="16.42578125" style="2" customWidth="1"/>
    <col min="1798" max="1798" width="17.5703125" style="2" customWidth="1"/>
    <col min="1799" max="1799" width="15.5703125" style="2" customWidth="1"/>
    <col min="1800" max="1800" width="14.28515625" style="2" customWidth="1"/>
    <col min="1801" max="1801" width="12" style="2" customWidth="1"/>
    <col min="1802" max="1802" width="15.42578125" style="2" customWidth="1"/>
    <col min="1803" max="1804" width="15.85546875" style="2" customWidth="1"/>
    <col min="1805" max="1805" width="15.5703125" style="2" customWidth="1"/>
    <col min="1806" max="1806" width="11.42578125" style="2" customWidth="1"/>
    <col min="1807" max="1808" width="15.5703125" style="2" customWidth="1"/>
    <col min="1809" max="1810" width="15.7109375" style="2" customWidth="1"/>
    <col min="1811" max="1811" width="10.7109375" style="2" customWidth="1"/>
    <col min="1812" max="1813" width="15.140625" style="2" customWidth="1"/>
    <col min="1814" max="1815" width="14.28515625" style="2" customWidth="1"/>
    <col min="1816" max="1816" width="14.42578125" style="2" customWidth="1"/>
    <col min="1817" max="1818" width="14.7109375" style="2" customWidth="1"/>
    <col min="1819" max="1819" width="13.28515625" style="2" customWidth="1"/>
    <col min="1820" max="1820" width="12.28515625" style="2" customWidth="1"/>
    <col min="1821" max="1821" width="13.85546875" style="2" customWidth="1"/>
    <col min="1822" max="1823" width="14" style="2" customWidth="1"/>
    <col min="1824" max="1824" width="14.85546875" style="2" customWidth="1"/>
    <col min="1825" max="1826" width="13.28515625" style="2" customWidth="1"/>
    <col min="1827" max="1828" width="14" style="2" customWidth="1"/>
    <col min="1829" max="1829" width="11.7109375" style="2" customWidth="1"/>
    <col min="1830" max="1830" width="13.85546875" style="2" customWidth="1"/>
    <col min="1831" max="1831" width="13" style="2" customWidth="1"/>
    <col min="1832" max="1833" width="12.7109375" style="2" customWidth="1"/>
    <col min="1834" max="1834" width="12" style="2" customWidth="1"/>
    <col min="1835" max="1835" width="13" style="2" customWidth="1"/>
    <col min="1836" max="1836" width="11.7109375" style="2" customWidth="1"/>
    <col min="1837" max="1838" width="10" style="2" customWidth="1"/>
    <col min="1839" max="1839" width="8.85546875" style="2" customWidth="1"/>
    <col min="1840" max="1841" width="10.85546875" style="2" customWidth="1"/>
    <col min="1842" max="1842" width="9.5703125" style="2" customWidth="1"/>
    <col min="1843" max="1843" width="17" style="2" customWidth="1"/>
    <col min="1844" max="1844" width="16" style="2" customWidth="1"/>
    <col min="1845" max="1845" width="15.5703125" style="2" customWidth="1"/>
    <col min="1846" max="1848" width="10" style="2" customWidth="1"/>
    <col min="1849" max="1850" width="12" style="2" customWidth="1"/>
    <col min="1851" max="1851" width="11.28515625" style="2" customWidth="1"/>
    <col min="1852" max="1853" width="9.7109375" style="2" customWidth="1"/>
    <col min="1854" max="1854" width="8.85546875" style="2" customWidth="1"/>
    <col min="1855" max="1856" width="9.85546875" style="2" customWidth="1"/>
    <col min="1857" max="1857" width="7.85546875" style="2" customWidth="1"/>
    <col min="1858" max="1864" width="13" style="2" customWidth="1"/>
    <col min="1865" max="1865" width="12.85546875" style="2" customWidth="1"/>
    <col min="1866" max="1867" width="10.140625" style="2" customWidth="1"/>
    <col min="1868" max="1868" width="11.7109375" style="2" customWidth="1"/>
    <col min="1869" max="1870" width="10" style="2" customWidth="1"/>
    <col min="1871" max="1871" width="10.7109375" style="2" customWidth="1"/>
    <col min="1872" max="1873" width="13.85546875" style="2" customWidth="1"/>
    <col min="1874" max="1874" width="13" style="2" customWidth="1"/>
    <col min="1875" max="1876" width="9.85546875" style="2" customWidth="1"/>
    <col min="1877" max="1877" width="9.5703125" style="2" customWidth="1"/>
    <col min="1878" max="1879" width="12" style="2" customWidth="1"/>
    <col min="1880" max="1880" width="11.7109375" style="2" customWidth="1"/>
    <col min="1881" max="1881" width="13" style="2" customWidth="1"/>
    <col min="1882" max="1882" width="12.7109375" style="2" customWidth="1"/>
    <col min="1883" max="1883" width="12" style="2" customWidth="1"/>
    <col min="1884" max="1885" width="14.28515625" style="2" customWidth="1"/>
    <col min="1886" max="1886" width="15" style="2" customWidth="1"/>
    <col min="1887" max="1888" width="13.28515625" style="2" customWidth="1"/>
    <col min="1889" max="1889" width="13" style="2" customWidth="1"/>
    <col min="1890" max="1891" width="12" style="2" customWidth="1"/>
    <col min="1892" max="1892" width="11.7109375" style="2" customWidth="1"/>
    <col min="1893" max="1893" width="10.7109375" style="2" customWidth="1"/>
    <col min="1894" max="1894" width="11" style="2" customWidth="1"/>
    <col min="1895" max="1895" width="10.5703125" style="2" customWidth="1"/>
    <col min="1896" max="1897" width="9.7109375" style="2" customWidth="1"/>
    <col min="1898" max="1898" width="8.140625" style="2" customWidth="1"/>
    <col min="1899" max="1900" width="12" style="2" customWidth="1"/>
    <col min="1901" max="1901" width="12.7109375" style="2" customWidth="1"/>
    <col min="1902" max="1902" width="12" style="2" customWidth="1"/>
    <col min="1903" max="1904" width="15.85546875" style="2" customWidth="1"/>
    <col min="1905" max="1905" width="17.42578125" style="2" customWidth="1"/>
    <col min="1906" max="1907" width="10.140625" style="2" customWidth="1"/>
    <col min="1908" max="1908" width="10.85546875" style="2" customWidth="1"/>
    <col min="1909" max="1909" width="12.140625" style="2" customWidth="1"/>
    <col min="1910" max="1910" width="11.85546875" style="2" customWidth="1"/>
    <col min="1911" max="1911" width="12.28515625" style="2" customWidth="1"/>
    <col min="1912" max="1913" width="9.7109375" style="2" customWidth="1"/>
    <col min="1914" max="1914" width="8.85546875" style="2" customWidth="1"/>
    <col min="1915" max="1916" width="10.42578125" style="2" customWidth="1"/>
    <col min="1917" max="1917" width="10.140625" style="2" customWidth="1"/>
    <col min="1918" max="1919" width="9.85546875" style="2" customWidth="1"/>
    <col min="1920" max="1920" width="9.140625" style="2" customWidth="1"/>
    <col min="1921" max="1922" width="14.42578125" style="2" customWidth="1"/>
    <col min="1923" max="1923" width="12.7109375" style="2" customWidth="1"/>
    <col min="1924" max="1924" width="8.28515625" style="2" customWidth="1"/>
    <col min="1925" max="1926" width="13" style="2" customWidth="1"/>
    <col min="1927" max="1927" width="14.85546875" style="2" customWidth="1"/>
    <col min="1928" max="1928" width="15.85546875" style="2" customWidth="1"/>
    <col min="1929" max="1929" width="15.28515625" style="2" customWidth="1"/>
    <col min="1930" max="1930" width="14" style="2" customWidth="1"/>
    <col min="1931" max="1931" width="8.85546875" style="2"/>
    <col min="1932" max="1932" width="14" style="2" customWidth="1"/>
    <col min="1933" max="2048" width="8.85546875" style="2"/>
    <col min="2049" max="2049" width="5.28515625" style="2" customWidth="1"/>
    <col min="2050" max="2050" width="24.7109375" style="2" customWidth="1"/>
    <col min="2051" max="2051" width="15.42578125" style="2" customWidth="1"/>
    <col min="2052" max="2052" width="12.7109375" style="2" customWidth="1"/>
    <col min="2053" max="2053" width="16.42578125" style="2" customWidth="1"/>
    <col min="2054" max="2054" width="17.5703125" style="2" customWidth="1"/>
    <col min="2055" max="2055" width="15.5703125" style="2" customWidth="1"/>
    <col min="2056" max="2056" width="14.28515625" style="2" customWidth="1"/>
    <col min="2057" max="2057" width="12" style="2" customWidth="1"/>
    <col min="2058" max="2058" width="15.42578125" style="2" customWidth="1"/>
    <col min="2059" max="2060" width="15.85546875" style="2" customWidth="1"/>
    <col min="2061" max="2061" width="15.5703125" style="2" customWidth="1"/>
    <col min="2062" max="2062" width="11.42578125" style="2" customWidth="1"/>
    <col min="2063" max="2064" width="15.5703125" style="2" customWidth="1"/>
    <col min="2065" max="2066" width="15.7109375" style="2" customWidth="1"/>
    <col min="2067" max="2067" width="10.7109375" style="2" customWidth="1"/>
    <col min="2068" max="2069" width="15.140625" style="2" customWidth="1"/>
    <col min="2070" max="2071" width="14.28515625" style="2" customWidth="1"/>
    <col min="2072" max="2072" width="14.42578125" style="2" customWidth="1"/>
    <col min="2073" max="2074" width="14.7109375" style="2" customWidth="1"/>
    <col min="2075" max="2075" width="13.28515625" style="2" customWidth="1"/>
    <col min="2076" max="2076" width="12.28515625" style="2" customWidth="1"/>
    <col min="2077" max="2077" width="13.85546875" style="2" customWidth="1"/>
    <col min="2078" max="2079" width="14" style="2" customWidth="1"/>
    <col min="2080" max="2080" width="14.85546875" style="2" customWidth="1"/>
    <col min="2081" max="2082" width="13.28515625" style="2" customWidth="1"/>
    <col min="2083" max="2084" width="14" style="2" customWidth="1"/>
    <col min="2085" max="2085" width="11.7109375" style="2" customWidth="1"/>
    <col min="2086" max="2086" width="13.85546875" style="2" customWidth="1"/>
    <col min="2087" max="2087" width="13" style="2" customWidth="1"/>
    <col min="2088" max="2089" width="12.7109375" style="2" customWidth="1"/>
    <col min="2090" max="2090" width="12" style="2" customWidth="1"/>
    <col min="2091" max="2091" width="13" style="2" customWidth="1"/>
    <col min="2092" max="2092" width="11.7109375" style="2" customWidth="1"/>
    <col min="2093" max="2094" width="10" style="2" customWidth="1"/>
    <col min="2095" max="2095" width="8.85546875" style="2" customWidth="1"/>
    <col min="2096" max="2097" width="10.85546875" style="2" customWidth="1"/>
    <col min="2098" max="2098" width="9.5703125" style="2" customWidth="1"/>
    <col min="2099" max="2099" width="17" style="2" customWidth="1"/>
    <col min="2100" max="2100" width="16" style="2" customWidth="1"/>
    <col min="2101" max="2101" width="15.5703125" style="2" customWidth="1"/>
    <col min="2102" max="2104" width="10" style="2" customWidth="1"/>
    <col min="2105" max="2106" width="12" style="2" customWidth="1"/>
    <col min="2107" max="2107" width="11.28515625" style="2" customWidth="1"/>
    <col min="2108" max="2109" width="9.7109375" style="2" customWidth="1"/>
    <col min="2110" max="2110" width="8.85546875" style="2" customWidth="1"/>
    <col min="2111" max="2112" width="9.85546875" style="2" customWidth="1"/>
    <col min="2113" max="2113" width="7.85546875" style="2" customWidth="1"/>
    <col min="2114" max="2120" width="13" style="2" customWidth="1"/>
    <col min="2121" max="2121" width="12.85546875" style="2" customWidth="1"/>
    <col min="2122" max="2123" width="10.140625" style="2" customWidth="1"/>
    <col min="2124" max="2124" width="11.7109375" style="2" customWidth="1"/>
    <col min="2125" max="2126" width="10" style="2" customWidth="1"/>
    <col min="2127" max="2127" width="10.7109375" style="2" customWidth="1"/>
    <col min="2128" max="2129" width="13.85546875" style="2" customWidth="1"/>
    <col min="2130" max="2130" width="13" style="2" customWidth="1"/>
    <col min="2131" max="2132" width="9.85546875" style="2" customWidth="1"/>
    <col min="2133" max="2133" width="9.5703125" style="2" customWidth="1"/>
    <col min="2134" max="2135" width="12" style="2" customWidth="1"/>
    <col min="2136" max="2136" width="11.7109375" style="2" customWidth="1"/>
    <col min="2137" max="2137" width="13" style="2" customWidth="1"/>
    <col min="2138" max="2138" width="12.7109375" style="2" customWidth="1"/>
    <col min="2139" max="2139" width="12" style="2" customWidth="1"/>
    <col min="2140" max="2141" width="14.28515625" style="2" customWidth="1"/>
    <col min="2142" max="2142" width="15" style="2" customWidth="1"/>
    <col min="2143" max="2144" width="13.28515625" style="2" customWidth="1"/>
    <col min="2145" max="2145" width="13" style="2" customWidth="1"/>
    <col min="2146" max="2147" width="12" style="2" customWidth="1"/>
    <col min="2148" max="2148" width="11.7109375" style="2" customWidth="1"/>
    <col min="2149" max="2149" width="10.7109375" style="2" customWidth="1"/>
    <col min="2150" max="2150" width="11" style="2" customWidth="1"/>
    <col min="2151" max="2151" width="10.5703125" style="2" customWidth="1"/>
    <col min="2152" max="2153" width="9.7109375" style="2" customWidth="1"/>
    <col min="2154" max="2154" width="8.140625" style="2" customWidth="1"/>
    <col min="2155" max="2156" width="12" style="2" customWidth="1"/>
    <col min="2157" max="2157" width="12.7109375" style="2" customWidth="1"/>
    <col min="2158" max="2158" width="12" style="2" customWidth="1"/>
    <col min="2159" max="2160" width="15.85546875" style="2" customWidth="1"/>
    <col min="2161" max="2161" width="17.42578125" style="2" customWidth="1"/>
    <col min="2162" max="2163" width="10.140625" style="2" customWidth="1"/>
    <col min="2164" max="2164" width="10.85546875" style="2" customWidth="1"/>
    <col min="2165" max="2165" width="12.140625" style="2" customWidth="1"/>
    <col min="2166" max="2166" width="11.85546875" style="2" customWidth="1"/>
    <col min="2167" max="2167" width="12.28515625" style="2" customWidth="1"/>
    <col min="2168" max="2169" width="9.7109375" style="2" customWidth="1"/>
    <col min="2170" max="2170" width="8.85546875" style="2" customWidth="1"/>
    <col min="2171" max="2172" width="10.42578125" style="2" customWidth="1"/>
    <col min="2173" max="2173" width="10.140625" style="2" customWidth="1"/>
    <col min="2174" max="2175" width="9.85546875" style="2" customWidth="1"/>
    <col min="2176" max="2176" width="9.140625" style="2" customWidth="1"/>
    <col min="2177" max="2178" width="14.42578125" style="2" customWidth="1"/>
    <col min="2179" max="2179" width="12.7109375" style="2" customWidth="1"/>
    <col min="2180" max="2180" width="8.28515625" style="2" customWidth="1"/>
    <col min="2181" max="2182" width="13" style="2" customWidth="1"/>
    <col min="2183" max="2183" width="14.85546875" style="2" customWidth="1"/>
    <col min="2184" max="2184" width="15.85546875" style="2" customWidth="1"/>
    <col min="2185" max="2185" width="15.28515625" style="2" customWidth="1"/>
    <col min="2186" max="2186" width="14" style="2" customWidth="1"/>
    <col min="2187" max="2187" width="8.85546875" style="2"/>
    <col min="2188" max="2188" width="14" style="2" customWidth="1"/>
    <col min="2189" max="2304" width="8.85546875" style="2"/>
    <col min="2305" max="2305" width="5.28515625" style="2" customWidth="1"/>
    <col min="2306" max="2306" width="24.7109375" style="2" customWidth="1"/>
    <col min="2307" max="2307" width="15.42578125" style="2" customWidth="1"/>
    <col min="2308" max="2308" width="12.7109375" style="2" customWidth="1"/>
    <col min="2309" max="2309" width="16.42578125" style="2" customWidth="1"/>
    <col min="2310" max="2310" width="17.5703125" style="2" customWidth="1"/>
    <col min="2311" max="2311" width="15.5703125" style="2" customWidth="1"/>
    <col min="2312" max="2312" width="14.28515625" style="2" customWidth="1"/>
    <col min="2313" max="2313" width="12" style="2" customWidth="1"/>
    <col min="2314" max="2314" width="15.42578125" style="2" customWidth="1"/>
    <col min="2315" max="2316" width="15.85546875" style="2" customWidth="1"/>
    <col min="2317" max="2317" width="15.5703125" style="2" customWidth="1"/>
    <col min="2318" max="2318" width="11.42578125" style="2" customWidth="1"/>
    <col min="2319" max="2320" width="15.5703125" style="2" customWidth="1"/>
    <col min="2321" max="2322" width="15.7109375" style="2" customWidth="1"/>
    <col min="2323" max="2323" width="10.7109375" style="2" customWidth="1"/>
    <col min="2324" max="2325" width="15.140625" style="2" customWidth="1"/>
    <col min="2326" max="2327" width="14.28515625" style="2" customWidth="1"/>
    <col min="2328" max="2328" width="14.42578125" style="2" customWidth="1"/>
    <col min="2329" max="2330" width="14.7109375" style="2" customWidth="1"/>
    <col min="2331" max="2331" width="13.28515625" style="2" customWidth="1"/>
    <col min="2332" max="2332" width="12.28515625" style="2" customWidth="1"/>
    <col min="2333" max="2333" width="13.85546875" style="2" customWidth="1"/>
    <col min="2334" max="2335" width="14" style="2" customWidth="1"/>
    <col min="2336" max="2336" width="14.85546875" style="2" customWidth="1"/>
    <col min="2337" max="2338" width="13.28515625" style="2" customWidth="1"/>
    <col min="2339" max="2340" width="14" style="2" customWidth="1"/>
    <col min="2341" max="2341" width="11.7109375" style="2" customWidth="1"/>
    <col min="2342" max="2342" width="13.85546875" style="2" customWidth="1"/>
    <col min="2343" max="2343" width="13" style="2" customWidth="1"/>
    <col min="2344" max="2345" width="12.7109375" style="2" customWidth="1"/>
    <col min="2346" max="2346" width="12" style="2" customWidth="1"/>
    <col min="2347" max="2347" width="13" style="2" customWidth="1"/>
    <col min="2348" max="2348" width="11.7109375" style="2" customWidth="1"/>
    <col min="2349" max="2350" width="10" style="2" customWidth="1"/>
    <col min="2351" max="2351" width="8.85546875" style="2" customWidth="1"/>
    <col min="2352" max="2353" width="10.85546875" style="2" customWidth="1"/>
    <col min="2354" max="2354" width="9.5703125" style="2" customWidth="1"/>
    <col min="2355" max="2355" width="17" style="2" customWidth="1"/>
    <col min="2356" max="2356" width="16" style="2" customWidth="1"/>
    <col min="2357" max="2357" width="15.5703125" style="2" customWidth="1"/>
    <col min="2358" max="2360" width="10" style="2" customWidth="1"/>
    <col min="2361" max="2362" width="12" style="2" customWidth="1"/>
    <col min="2363" max="2363" width="11.28515625" style="2" customWidth="1"/>
    <col min="2364" max="2365" width="9.7109375" style="2" customWidth="1"/>
    <col min="2366" max="2366" width="8.85546875" style="2" customWidth="1"/>
    <col min="2367" max="2368" width="9.85546875" style="2" customWidth="1"/>
    <col min="2369" max="2369" width="7.85546875" style="2" customWidth="1"/>
    <col min="2370" max="2376" width="13" style="2" customWidth="1"/>
    <col min="2377" max="2377" width="12.85546875" style="2" customWidth="1"/>
    <col min="2378" max="2379" width="10.140625" style="2" customWidth="1"/>
    <col min="2380" max="2380" width="11.7109375" style="2" customWidth="1"/>
    <col min="2381" max="2382" width="10" style="2" customWidth="1"/>
    <col min="2383" max="2383" width="10.7109375" style="2" customWidth="1"/>
    <col min="2384" max="2385" width="13.85546875" style="2" customWidth="1"/>
    <col min="2386" max="2386" width="13" style="2" customWidth="1"/>
    <col min="2387" max="2388" width="9.85546875" style="2" customWidth="1"/>
    <col min="2389" max="2389" width="9.5703125" style="2" customWidth="1"/>
    <col min="2390" max="2391" width="12" style="2" customWidth="1"/>
    <col min="2392" max="2392" width="11.7109375" style="2" customWidth="1"/>
    <col min="2393" max="2393" width="13" style="2" customWidth="1"/>
    <col min="2394" max="2394" width="12.7109375" style="2" customWidth="1"/>
    <col min="2395" max="2395" width="12" style="2" customWidth="1"/>
    <col min="2396" max="2397" width="14.28515625" style="2" customWidth="1"/>
    <col min="2398" max="2398" width="15" style="2" customWidth="1"/>
    <col min="2399" max="2400" width="13.28515625" style="2" customWidth="1"/>
    <col min="2401" max="2401" width="13" style="2" customWidth="1"/>
    <col min="2402" max="2403" width="12" style="2" customWidth="1"/>
    <col min="2404" max="2404" width="11.7109375" style="2" customWidth="1"/>
    <col min="2405" max="2405" width="10.7109375" style="2" customWidth="1"/>
    <col min="2406" max="2406" width="11" style="2" customWidth="1"/>
    <col min="2407" max="2407" width="10.5703125" style="2" customWidth="1"/>
    <col min="2408" max="2409" width="9.7109375" style="2" customWidth="1"/>
    <col min="2410" max="2410" width="8.140625" style="2" customWidth="1"/>
    <col min="2411" max="2412" width="12" style="2" customWidth="1"/>
    <col min="2413" max="2413" width="12.7109375" style="2" customWidth="1"/>
    <col min="2414" max="2414" width="12" style="2" customWidth="1"/>
    <col min="2415" max="2416" width="15.85546875" style="2" customWidth="1"/>
    <col min="2417" max="2417" width="17.42578125" style="2" customWidth="1"/>
    <col min="2418" max="2419" width="10.140625" style="2" customWidth="1"/>
    <col min="2420" max="2420" width="10.85546875" style="2" customWidth="1"/>
    <col min="2421" max="2421" width="12.140625" style="2" customWidth="1"/>
    <col min="2422" max="2422" width="11.85546875" style="2" customWidth="1"/>
    <col min="2423" max="2423" width="12.28515625" style="2" customWidth="1"/>
    <col min="2424" max="2425" width="9.7109375" style="2" customWidth="1"/>
    <col min="2426" max="2426" width="8.85546875" style="2" customWidth="1"/>
    <col min="2427" max="2428" width="10.42578125" style="2" customWidth="1"/>
    <col min="2429" max="2429" width="10.140625" style="2" customWidth="1"/>
    <col min="2430" max="2431" width="9.85546875" style="2" customWidth="1"/>
    <col min="2432" max="2432" width="9.140625" style="2" customWidth="1"/>
    <col min="2433" max="2434" width="14.42578125" style="2" customWidth="1"/>
    <col min="2435" max="2435" width="12.7109375" style="2" customWidth="1"/>
    <col min="2436" max="2436" width="8.28515625" style="2" customWidth="1"/>
    <col min="2437" max="2438" width="13" style="2" customWidth="1"/>
    <col min="2439" max="2439" width="14.85546875" style="2" customWidth="1"/>
    <col min="2440" max="2440" width="15.85546875" style="2" customWidth="1"/>
    <col min="2441" max="2441" width="15.28515625" style="2" customWidth="1"/>
    <col min="2442" max="2442" width="14" style="2" customWidth="1"/>
    <col min="2443" max="2443" width="8.85546875" style="2"/>
    <col min="2444" max="2444" width="14" style="2" customWidth="1"/>
    <col min="2445" max="2560" width="8.85546875" style="2"/>
    <col min="2561" max="2561" width="5.28515625" style="2" customWidth="1"/>
    <col min="2562" max="2562" width="24.7109375" style="2" customWidth="1"/>
    <col min="2563" max="2563" width="15.42578125" style="2" customWidth="1"/>
    <col min="2564" max="2564" width="12.7109375" style="2" customWidth="1"/>
    <col min="2565" max="2565" width="16.42578125" style="2" customWidth="1"/>
    <col min="2566" max="2566" width="17.5703125" style="2" customWidth="1"/>
    <col min="2567" max="2567" width="15.5703125" style="2" customWidth="1"/>
    <col min="2568" max="2568" width="14.28515625" style="2" customWidth="1"/>
    <col min="2569" max="2569" width="12" style="2" customWidth="1"/>
    <col min="2570" max="2570" width="15.42578125" style="2" customWidth="1"/>
    <col min="2571" max="2572" width="15.85546875" style="2" customWidth="1"/>
    <col min="2573" max="2573" width="15.5703125" style="2" customWidth="1"/>
    <col min="2574" max="2574" width="11.42578125" style="2" customWidth="1"/>
    <col min="2575" max="2576" width="15.5703125" style="2" customWidth="1"/>
    <col min="2577" max="2578" width="15.7109375" style="2" customWidth="1"/>
    <col min="2579" max="2579" width="10.7109375" style="2" customWidth="1"/>
    <col min="2580" max="2581" width="15.140625" style="2" customWidth="1"/>
    <col min="2582" max="2583" width="14.28515625" style="2" customWidth="1"/>
    <col min="2584" max="2584" width="14.42578125" style="2" customWidth="1"/>
    <col min="2585" max="2586" width="14.7109375" style="2" customWidth="1"/>
    <col min="2587" max="2587" width="13.28515625" style="2" customWidth="1"/>
    <col min="2588" max="2588" width="12.28515625" style="2" customWidth="1"/>
    <col min="2589" max="2589" width="13.85546875" style="2" customWidth="1"/>
    <col min="2590" max="2591" width="14" style="2" customWidth="1"/>
    <col min="2592" max="2592" width="14.85546875" style="2" customWidth="1"/>
    <col min="2593" max="2594" width="13.28515625" style="2" customWidth="1"/>
    <col min="2595" max="2596" width="14" style="2" customWidth="1"/>
    <col min="2597" max="2597" width="11.7109375" style="2" customWidth="1"/>
    <col min="2598" max="2598" width="13.85546875" style="2" customWidth="1"/>
    <col min="2599" max="2599" width="13" style="2" customWidth="1"/>
    <col min="2600" max="2601" width="12.7109375" style="2" customWidth="1"/>
    <col min="2602" max="2602" width="12" style="2" customWidth="1"/>
    <col min="2603" max="2603" width="13" style="2" customWidth="1"/>
    <col min="2604" max="2604" width="11.7109375" style="2" customWidth="1"/>
    <col min="2605" max="2606" width="10" style="2" customWidth="1"/>
    <col min="2607" max="2607" width="8.85546875" style="2" customWidth="1"/>
    <col min="2608" max="2609" width="10.85546875" style="2" customWidth="1"/>
    <col min="2610" max="2610" width="9.5703125" style="2" customWidth="1"/>
    <col min="2611" max="2611" width="17" style="2" customWidth="1"/>
    <col min="2612" max="2612" width="16" style="2" customWidth="1"/>
    <col min="2613" max="2613" width="15.5703125" style="2" customWidth="1"/>
    <col min="2614" max="2616" width="10" style="2" customWidth="1"/>
    <col min="2617" max="2618" width="12" style="2" customWidth="1"/>
    <col min="2619" max="2619" width="11.28515625" style="2" customWidth="1"/>
    <col min="2620" max="2621" width="9.7109375" style="2" customWidth="1"/>
    <col min="2622" max="2622" width="8.85546875" style="2" customWidth="1"/>
    <col min="2623" max="2624" width="9.85546875" style="2" customWidth="1"/>
    <col min="2625" max="2625" width="7.85546875" style="2" customWidth="1"/>
    <col min="2626" max="2632" width="13" style="2" customWidth="1"/>
    <col min="2633" max="2633" width="12.85546875" style="2" customWidth="1"/>
    <col min="2634" max="2635" width="10.140625" style="2" customWidth="1"/>
    <col min="2636" max="2636" width="11.7109375" style="2" customWidth="1"/>
    <col min="2637" max="2638" width="10" style="2" customWidth="1"/>
    <col min="2639" max="2639" width="10.7109375" style="2" customWidth="1"/>
    <col min="2640" max="2641" width="13.85546875" style="2" customWidth="1"/>
    <col min="2642" max="2642" width="13" style="2" customWidth="1"/>
    <col min="2643" max="2644" width="9.85546875" style="2" customWidth="1"/>
    <col min="2645" max="2645" width="9.5703125" style="2" customWidth="1"/>
    <col min="2646" max="2647" width="12" style="2" customWidth="1"/>
    <col min="2648" max="2648" width="11.7109375" style="2" customWidth="1"/>
    <col min="2649" max="2649" width="13" style="2" customWidth="1"/>
    <col min="2650" max="2650" width="12.7109375" style="2" customWidth="1"/>
    <col min="2651" max="2651" width="12" style="2" customWidth="1"/>
    <col min="2652" max="2653" width="14.28515625" style="2" customWidth="1"/>
    <col min="2654" max="2654" width="15" style="2" customWidth="1"/>
    <col min="2655" max="2656" width="13.28515625" style="2" customWidth="1"/>
    <col min="2657" max="2657" width="13" style="2" customWidth="1"/>
    <col min="2658" max="2659" width="12" style="2" customWidth="1"/>
    <col min="2660" max="2660" width="11.7109375" style="2" customWidth="1"/>
    <col min="2661" max="2661" width="10.7109375" style="2" customWidth="1"/>
    <col min="2662" max="2662" width="11" style="2" customWidth="1"/>
    <col min="2663" max="2663" width="10.5703125" style="2" customWidth="1"/>
    <col min="2664" max="2665" width="9.7109375" style="2" customWidth="1"/>
    <col min="2666" max="2666" width="8.140625" style="2" customWidth="1"/>
    <col min="2667" max="2668" width="12" style="2" customWidth="1"/>
    <col min="2669" max="2669" width="12.7109375" style="2" customWidth="1"/>
    <col min="2670" max="2670" width="12" style="2" customWidth="1"/>
    <col min="2671" max="2672" width="15.85546875" style="2" customWidth="1"/>
    <col min="2673" max="2673" width="17.42578125" style="2" customWidth="1"/>
    <col min="2674" max="2675" width="10.140625" style="2" customWidth="1"/>
    <col min="2676" max="2676" width="10.85546875" style="2" customWidth="1"/>
    <col min="2677" max="2677" width="12.140625" style="2" customWidth="1"/>
    <col min="2678" max="2678" width="11.85546875" style="2" customWidth="1"/>
    <col min="2679" max="2679" width="12.28515625" style="2" customWidth="1"/>
    <col min="2680" max="2681" width="9.7109375" style="2" customWidth="1"/>
    <col min="2682" max="2682" width="8.85546875" style="2" customWidth="1"/>
    <col min="2683" max="2684" width="10.42578125" style="2" customWidth="1"/>
    <col min="2685" max="2685" width="10.140625" style="2" customWidth="1"/>
    <col min="2686" max="2687" width="9.85546875" style="2" customWidth="1"/>
    <col min="2688" max="2688" width="9.140625" style="2" customWidth="1"/>
    <col min="2689" max="2690" width="14.42578125" style="2" customWidth="1"/>
    <col min="2691" max="2691" width="12.7109375" style="2" customWidth="1"/>
    <col min="2692" max="2692" width="8.28515625" style="2" customWidth="1"/>
    <col min="2693" max="2694" width="13" style="2" customWidth="1"/>
    <col min="2695" max="2695" width="14.85546875" style="2" customWidth="1"/>
    <col min="2696" max="2696" width="15.85546875" style="2" customWidth="1"/>
    <col min="2697" max="2697" width="15.28515625" style="2" customWidth="1"/>
    <col min="2698" max="2698" width="14" style="2" customWidth="1"/>
    <col min="2699" max="2699" width="8.85546875" style="2"/>
    <col min="2700" max="2700" width="14" style="2" customWidth="1"/>
    <col min="2701" max="2816" width="8.85546875" style="2"/>
    <col min="2817" max="2817" width="5.28515625" style="2" customWidth="1"/>
    <col min="2818" max="2818" width="24.7109375" style="2" customWidth="1"/>
    <col min="2819" max="2819" width="15.42578125" style="2" customWidth="1"/>
    <col min="2820" max="2820" width="12.7109375" style="2" customWidth="1"/>
    <col min="2821" max="2821" width="16.42578125" style="2" customWidth="1"/>
    <col min="2822" max="2822" width="17.5703125" style="2" customWidth="1"/>
    <col min="2823" max="2823" width="15.5703125" style="2" customWidth="1"/>
    <col min="2824" max="2824" width="14.28515625" style="2" customWidth="1"/>
    <col min="2825" max="2825" width="12" style="2" customWidth="1"/>
    <col min="2826" max="2826" width="15.42578125" style="2" customWidth="1"/>
    <col min="2827" max="2828" width="15.85546875" style="2" customWidth="1"/>
    <col min="2829" max="2829" width="15.5703125" style="2" customWidth="1"/>
    <col min="2830" max="2830" width="11.42578125" style="2" customWidth="1"/>
    <col min="2831" max="2832" width="15.5703125" style="2" customWidth="1"/>
    <col min="2833" max="2834" width="15.7109375" style="2" customWidth="1"/>
    <col min="2835" max="2835" width="10.7109375" style="2" customWidth="1"/>
    <col min="2836" max="2837" width="15.140625" style="2" customWidth="1"/>
    <col min="2838" max="2839" width="14.28515625" style="2" customWidth="1"/>
    <col min="2840" max="2840" width="14.42578125" style="2" customWidth="1"/>
    <col min="2841" max="2842" width="14.7109375" style="2" customWidth="1"/>
    <col min="2843" max="2843" width="13.28515625" style="2" customWidth="1"/>
    <col min="2844" max="2844" width="12.28515625" style="2" customWidth="1"/>
    <col min="2845" max="2845" width="13.85546875" style="2" customWidth="1"/>
    <col min="2846" max="2847" width="14" style="2" customWidth="1"/>
    <col min="2848" max="2848" width="14.85546875" style="2" customWidth="1"/>
    <col min="2849" max="2850" width="13.28515625" style="2" customWidth="1"/>
    <col min="2851" max="2852" width="14" style="2" customWidth="1"/>
    <col min="2853" max="2853" width="11.7109375" style="2" customWidth="1"/>
    <col min="2854" max="2854" width="13.85546875" style="2" customWidth="1"/>
    <col min="2855" max="2855" width="13" style="2" customWidth="1"/>
    <col min="2856" max="2857" width="12.7109375" style="2" customWidth="1"/>
    <col min="2858" max="2858" width="12" style="2" customWidth="1"/>
    <col min="2859" max="2859" width="13" style="2" customWidth="1"/>
    <col min="2860" max="2860" width="11.7109375" style="2" customWidth="1"/>
    <col min="2861" max="2862" width="10" style="2" customWidth="1"/>
    <col min="2863" max="2863" width="8.85546875" style="2" customWidth="1"/>
    <col min="2864" max="2865" width="10.85546875" style="2" customWidth="1"/>
    <col min="2866" max="2866" width="9.5703125" style="2" customWidth="1"/>
    <col min="2867" max="2867" width="17" style="2" customWidth="1"/>
    <col min="2868" max="2868" width="16" style="2" customWidth="1"/>
    <col min="2869" max="2869" width="15.5703125" style="2" customWidth="1"/>
    <col min="2870" max="2872" width="10" style="2" customWidth="1"/>
    <col min="2873" max="2874" width="12" style="2" customWidth="1"/>
    <col min="2875" max="2875" width="11.28515625" style="2" customWidth="1"/>
    <col min="2876" max="2877" width="9.7109375" style="2" customWidth="1"/>
    <col min="2878" max="2878" width="8.85546875" style="2" customWidth="1"/>
    <col min="2879" max="2880" width="9.85546875" style="2" customWidth="1"/>
    <col min="2881" max="2881" width="7.85546875" style="2" customWidth="1"/>
    <col min="2882" max="2888" width="13" style="2" customWidth="1"/>
    <col min="2889" max="2889" width="12.85546875" style="2" customWidth="1"/>
    <col min="2890" max="2891" width="10.140625" style="2" customWidth="1"/>
    <col min="2892" max="2892" width="11.7109375" style="2" customWidth="1"/>
    <col min="2893" max="2894" width="10" style="2" customWidth="1"/>
    <col min="2895" max="2895" width="10.7109375" style="2" customWidth="1"/>
    <col min="2896" max="2897" width="13.85546875" style="2" customWidth="1"/>
    <col min="2898" max="2898" width="13" style="2" customWidth="1"/>
    <col min="2899" max="2900" width="9.85546875" style="2" customWidth="1"/>
    <col min="2901" max="2901" width="9.5703125" style="2" customWidth="1"/>
    <col min="2902" max="2903" width="12" style="2" customWidth="1"/>
    <col min="2904" max="2904" width="11.7109375" style="2" customWidth="1"/>
    <col min="2905" max="2905" width="13" style="2" customWidth="1"/>
    <col min="2906" max="2906" width="12.7109375" style="2" customWidth="1"/>
    <col min="2907" max="2907" width="12" style="2" customWidth="1"/>
    <col min="2908" max="2909" width="14.28515625" style="2" customWidth="1"/>
    <col min="2910" max="2910" width="15" style="2" customWidth="1"/>
    <col min="2911" max="2912" width="13.28515625" style="2" customWidth="1"/>
    <col min="2913" max="2913" width="13" style="2" customWidth="1"/>
    <col min="2914" max="2915" width="12" style="2" customWidth="1"/>
    <col min="2916" max="2916" width="11.7109375" style="2" customWidth="1"/>
    <col min="2917" max="2917" width="10.7109375" style="2" customWidth="1"/>
    <col min="2918" max="2918" width="11" style="2" customWidth="1"/>
    <col min="2919" max="2919" width="10.5703125" style="2" customWidth="1"/>
    <col min="2920" max="2921" width="9.7109375" style="2" customWidth="1"/>
    <col min="2922" max="2922" width="8.140625" style="2" customWidth="1"/>
    <col min="2923" max="2924" width="12" style="2" customWidth="1"/>
    <col min="2925" max="2925" width="12.7109375" style="2" customWidth="1"/>
    <col min="2926" max="2926" width="12" style="2" customWidth="1"/>
    <col min="2927" max="2928" width="15.85546875" style="2" customWidth="1"/>
    <col min="2929" max="2929" width="17.42578125" style="2" customWidth="1"/>
    <col min="2930" max="2931" width="10.140625" style="2" customWidth="1"/>
    <col min="2932" max="2932" width="10.85546875" style="2" customWidth="1"/>
    <col min="2933" max="2933" width="12.140625" style="2" customWidth="1"/>
    <col min="2934" max="2934" width="11.85546875" style="2" customWidth="1"/>
    <col min="2935" max="2935" width="12.28515625" style="2" customWidth="1"/>
    <col min="2936" max="2937" width="9.7109375" style="2" customWidth="1"/>
    <col min="2938" max="2938" width="8.85546875" style="2" customWidth="1"/>
    <col min="2939" max="2940" width="10.42578125" style="2" customWidth="1"/>
    <col min="2941" max="2941" width="10.140625" style="2" customWidth="1"/>
    <col min="2942" max="2943" width="9.85546875" style="2" customWidth="1"/>
    <col min="2944" max="2944" width="9.140625" style="2" customWidth="1"/>
    <col min="2945" max="2946" width="14.42578125" style="2" customWidth="1"/>
    <col min="2947" max="2947" width="12.7109375" style="2" customWidth="1"/>
    <col min="2948" max="2948" width="8.28515625" style="2" customWidth="1"/>
    <col min="2949" max="2950" width="13" style="2" customWidth="1"/>
    <col min="2951" max="2951" width="14.85546875" style="2" customWidth="1"/>
    <col min="2952" max="2952" width="15.85546875" style="2" customWidth="1"/>
    <col min="2953" max="2953" width="15.28515625" style="2" customWidth="1"/>
    <col min="2954" max="2954" width="14" style="2" customWidth="1"/>
    <col min="2955" max="2955" width="8.85546875" style="2"/>
    <col min="2956" max="2956" width="14" style="2" customWidth="1"/>
    <col min="2957" max="3072" width="8.85546875" style="2"/>
    <col min="3073" max="3073" width="5.28515625" style="2" customWidth="1"/>
    <col min="3074" max="3074" width="24.7109375" style="2" customWidth="1"/>
    <col min="3075" max="3075" width="15.42578125" style="2" customWidth="1"/>
    <col min="3076" max="3076" width="12.7109375" style="2" customWidth="1"/>
    <col min="3077" max="3077" width="16.42578125" style="2" customWidth="1"/>
    <col min="3078" max="3078" width="17.5703125" style="2" customWidth="1"/>
    <col min="3079" max="3079" width="15.5703125" style="2" customWidth="1"/>
    <col min="3080" max="3080" width="14.28515625" style="2" customWidth="1"/>
    <col min="3081" max="3081" width="12" style="2" customWidth="1"/>
    <col min="3082" max="3082" width="15.42578125" style="2" customWidth="1"/>
    <col min="3083" max="3084" width="15.85546875" style="2" customWidth="1"/>
    <col min="3085" max="3085" width="15.5703125" style="2" customWidth="1"/>
    <col min="3086" max="3086" width="11.42578125" style="2" customWidth="1"/>
    <col min="3087" max="3088" width="15.5703125" style="2" customWidth="1"/>
    <col min="3089" max="3090" width="15.7109375" style="2" customWidth="1"/>
    <col min="3091" max="3091" width="10.7109375" style="2" customWidth="1"/>
    <col min="3092" max="3093" width="15.140625" style="2" customWidth="1"/>
    <col min="3094" max="3095" width="14.28515625" style="2" customWidth="1"/>
    <col min="3096" max="3096" width="14.42578125" style="2" customWidth="1"/>
    <col min="3097" max="3098" width="14.7109375" style="2" customWidth="1"/>
    <col min="3099" max="3099" width="13.28515625" style="2" customWidth="1"/>
    <col min="3100" max="3100" width="12.28515625" style="2" customWidth="1"/>
    <col min="3101" max="3101" width="13.85546875" style="2" customWidth="1"/>
    <col min="3102" max="3103" width="14" style="2" customWidth="1"/>
    <col min="3104" max="3104" width="14.85546875" style="2" customWidth="1"/>
    <col min="3105" max="3106" width="13.28515625" style="2" customWidth="1"/>
    <col min="3107" max="3108" width="14" style="2" customWidth="1"/>
    <col min="3109" max="3109" width="11.7109375" style="2" customWidth="1"/>
    <col min="3110" max="3110" width="13.85546875" style="2" customWidth="1"/>
    <col min="3111" max="3111" width="13" style="2" customWidth="1"/>
    <col min="3112" max="3113" width="12.7109375" style="2" customWidth="1"/>
    <col min="3114" max="3114" width="12" style="2" customWidth="1"/>
    <col min="3115" max="3115" width="13" style="2" customWidth="1"/>
    <col min="3116" max="3116" width="11.7109375" style="2" customWidth="1"/>
    <col min="3117" max="3118" width="10" style="2" customWidth="1"/>
    <col min="3119" max="3119" width="8.85546875" style="2" customWidth="1"/>
    <col min="3120" max="3121" width="10.85546875" style="2" customWidth="1"/>
    <col min="3122" max="3122" width="9.5703125" style="2" customWidth="1"/>
    <col min="3123" max="3123" width="17" style="2" customWidth="1"/>
    <col min="3124" max="3124" width="16" style="2" customWidth="1"/>
    <col min="3125" max="3125" width="15.5703125" style="2" customWidth="1"/>
    <col min="3126" max="3128" width="10" style="2" customWidth="1"/>
    <col min="3129" max="3130" width="12" style="2" customWidth="1"/>
    <col min="3131" max="3131" width="11.28515625" style="2" customWidth="1"/>
    <col min="3132" max="3133" width="9.7109375" style="2" customWidth="1"/>
    <col min="3134" max="3134" width="8.85546875" style="2" customWidth="1"/>
    <col min="3135" max="3136" width="9.85546875" style="2" customWidth="1"/>
    <col min="3137" max="3137" width="7.85546875" style="2" customWidth="1"/>
    <col min="3138" max="3144" width="13" style="2" customWidth="1"/>
    <col min="3145" max="3145" width="12.85546875" style="2" customWidth="1"/>
    <col min="3146" max="3147" width="10.140625" style="2" customWidth="1"/>
    <col min="3148" max="3148" width="11.7109375" style="2" customWidth="1"/>
    <col min="3149" max="3150" width="10" style="2" customWidth="1"/>
    <col min="3151" max="3151" width="10.7109375" style="2" customWidth="1"/>
    <col min="3152" max="3153" width="13.85546875" style="2" customWidth="1"/>
    <col min="3154" max="3154" width="13" style="2" customWidth="1"/>
    <col min="3155" max="3156" width="9.85546875" style="2" customWidth="1"/>
    <col min="3157" max="3157" width="9.5703125" style="2" customWidth="1"/>
    <col min="3158" max="3159" width="12" style="2" customWidth="1"/>
    <col min="3160" max="3160" width="11.7109375" style="2" customWidth="1"/>
    <col min="3161" max="3161" width="13" style="2" customWidth="1"/>
    <col min="3162" max="3162" width="12.7109375" style="2" customWidth="1"/>
    <col min="3163" max="3163" width="12" style="2" customWidth="1"/>
    <col min="3164" max="3165" width="14.28515625" style="2" customWidth="1"/>
    <col min="3166" max="3166" width="15" style="2" customWidth="1"/>
    <col min="3167" max="3168" width="13.28515625" style="2" customWidth="1"/>
    <col min="3169" max="3169" width="13" style="2" customWidth="1"/>
    <col min="3170" max="3171" width="12" style="2" customWidth="1"/>
    <col min="3172" max="3172" width="11.7109375" style="2" customWidth="1"/>
    <col min="3173" max="3173" width="10.7109375" style="2" customWidth="1"/>
    <col min="3174" max="3174" width="11" style="2" customWidth="1"/>
    <col min="3175" max="3175" width="10.5703125" style="2" customWidth="1"/>
    <col min="3176" max="3177" width="9.7109375" style="2" customWidth="1"/>
    <col min="3178" max="3178" width="8.140625" style="2" customWidth="1"/>
    <col min="3179" max="3180" width="12" style="2" customWidth="1"/>
    <col min="3181" max="3181" width="12.7109375" style="2" customWidth="1"/>
    <col min="3182" max="3182" width="12" style="2" customWidth="1"/>
    <col min="3183" max="3184" width="15.85546875" style="2" customWidth="1"/>
    <col min="3185" max="3185" width="17.42578125" style="2" customWidth="1"/>
    <col min="3186" max="3187" width="10.140625" style="2" customWidth="1"/>
    <col min="3188" max="3188" width="10.85546875" style="2" customWidth="1"/>
    <col min="3189" max="3189" width="12.140625" style="2" customWidth="1"/>
    <col min="3190" max="3190" width="11.85546875" style="2" customWidth="1"/>
    <col min="3191" max="3191" width="12.28515625" style="2" customWidth="1"/>
    <col min="3192" max="3193" width="9.7109375" style="2" customWidth="1"/>
    <col min="3194" max="3194" width="8.85546875" style="2" customWidth="1"/>
    <col min="3195" max="3196" width="10.42578125" style="2" customWidth="1"/>
    <col min="3197" max="3197" width="10.140625" style="2" customWidth="1"/>
    <col min="3198" max="3199" width="9.85546875" style="2" customWidth="1"/>
    <col min="3200" max="3200" width="9.140625" style="2" customWidth="1"/>
    <col min="3201" max="3202" width="14.42578125" style="2" customWidth="1"/>
    <col min="3203" max="3203" width="12.7109375" style="2" customWidth="1"/>
    <col min="3204" max="3204" width="8.28515625" style="2" customWidth="1"/>
    <col min="3205" max="3206" width="13" style="2" customWidth="1"/>
    <col min="3207" max="3207" width="14.85546875" style="2" customWidth="1"/>
    <col min="3208" max="3208" width="15.85546875" style="2" customWidth="1"/>
    <col min="3209" max="3209" width="15.28515625" style="2" customWidth="1"/>
    <col min="3210" max="3210" width="14" style="2" customWidth="1"/>
    <col min="3211" max="3211" width="8.85546875" style="2"/>
    <col min="3212" max="3212" width="14" style="2" customWidth="1"/>
    <col min="3213" max="3328" width="8.85546875" style="2"/>
    <col min="3329" max="3329" width="5.28515625" style="2" customWidth="1"/>
    <col min="3330" max="3330" width="24.7109375" style="2" customWidth="1"/>
    <col min="3331" max="3331" width="15.42578125" style="2" customWidth="1"/>
    <col min="3332" max="3332" width="12.7109375" style="2" customWidth="1"/>
    <col min="3333" max="3333" width="16.42578125" style="2" customWidth="1"/>
    <col min="3334" max="3334" width="17.5703125" style="2" customWidth="1"/>
    <col min="3335" max="3335" width="15.5703125" style="2" customWidth="1"/>
    <col min="3336" max="3336" width="14.28515625" style="2" customWidth="1"/>
    <col min="3337" max="3337" width="12" style="2" customWidth="1"/>
    <col min="3338" max="3338" width="15.42578125" style="2" customWidth="1"/>
    <col min="3339" max="3340" width="15.85546875" style="2" customWidth="1"/>
    <col min="3341" max="3341" width="15.5703125" style="2" customWidth="1"/>
    <col min="3342" max="3342" width="11.42578125" style="2" customWidth="1"/>
    <col min="3343" max="3344" width="15.5703125" style="2" customWidth="1"/>
    <col min="3345" max="3346" width="15.7109375" style="2" customWidth="1"/>
    <col min="3347" max="3347" width="10.7109375" style="2" customWidth="1"/>
    <col min="3348" max="3349" width="15.140625" style="2" customWidth="1"/>
    <col min="3350" max="3351" width="14.28515625" style="2" customWidth="1"/>
    <col min="3352" max="3352" width="14.42578125" style="2" customWidth="1"/>
    <col min="3353" max="3354" width="14.7109375" style="2" customWidth="1"/>
    <col min="3355" max="3355" width="13.28515625" style="2" customWidth="1"/>
    <col min="3356" max="3356" width="12.28515625" style="2" customWidth="1"/>
    <col min="3357" max="3357" width="13.85546875" style="2" customWidth="1"/>
    <col min="3358" max="3359" width="14" style="2" customWidth="1"/>
    <col min="3360" max="3360" width="14.85546875" style="2" customWidth="1"/>
    <col min="3361" max="3362" width="13.28515625" style="2" customWidth="1"/>
    <col min="3363" max="3364" width="14" style="2" customWidth="1"/>
    <col min="3365" max="3365" width="11.7109375" style="2" customWidth="1"/>
    <col min="3366" max="3366" width="13.85546875" style="2" customWidth="1"/>
    <col min="3367" max="3367" width="13" style="2" customWidth="1"/>
    <col min="3368" max="3369" width="12.7109375" style="2" customWidth="1"/>
    <col min="3370" max="3370" width="12" style="2" customWidth="1"/>
    <col min="3371" max="3371" width="13" style="2" customWidth="1"/>
    <col min="3372" max="3372" width="11.7109375" style="2" customWidth="1"/>
    <col min="3373" max="3374" width="10" style="2" customWidth="1"/>
    <col min="3375" max="3375" width="8.85546875" style="2" customWidth="1"/>
    <col min="3376" max="3377" width="10.85546875" style="2" customWidth="1"/>
    <col min="3378" max="3378" width="9.5703125" style="2" customWidth="1"/>
    <col min="3379" max="3379" width="17" style="2" customWidth="1"/>
    <col min="3380" max="3380" width="16" style="2" customWidth="1"/>
    <col min="3381" max="3381" width="15.5703125" style="2" customWidth="1"/>
    <col min="3382" max="3384" width="10" style="2" customWidth="1"/>
    <col min="3385" max="3386" width="12" style="2" customWidth="1"/>
    <col min="3387" max="3387" width="11.28515625" style="2" customWidth="1"/>
    <col min="3388" max="3389" width="9.7109375" style="2" customWidth="1"/>
    <col min="3390" max="3390" width="8.85546875" style="2" customWidth="1"/>
    <col min="3391" max="3392" width="9.85546875" style="2" customWidth="1"/>
    <col min="3393" max="3393" width="7.85546875" style="2" customWidth="1"/>
    <col min="3394" max="3400" width="13" style="2" customWidth="1"/>
    <col min="3401" max="3401" width="12.85546875" style="2" customWidth="1"/>
    <col min="3402" max="3403" width="10.140625" style="2" customWidth="1"/>
    <col min="3404" max="3404" width="11.7109375" style="2" customWidth="1"/>
    <col min="3405" max="3406" width="10" style="2" customWidth="1"/>
    <col min="3407" max="3407" width="10.7109375" style="2" customWidth="1"/>
    <col min="3408" max="3409" width="13.85546875" style="2" customWidth="1"/>
    <col min="3410" max="3410" width="13" style="2" customWidth="1"/>
    <col min="3411" max="3412" width="9.85546875" style="2" customWidth="1"/>
    <col min="3413" max="3413" width="9.5703125" style="2" customWidth="1"/>
    <col min="3414" max="3415" width="12" style="2" customWidth="1"/>
    <col min="3416" max="3416" width="11.7109375" style="2" customWidth="1"/>
    <col min="3417" max="3417" width="13" style="2" customWidth="1"/>
    <col min="3418" max="3418" width="12.7109375" style="2" customWidth="1"/>
    <col min="3419" max="3419" width="12" style="2" customWidth="1"/>
    <col min="3420" max="3421" width="14.28515625" style="2" customWidth="1"/>
    <col min="3422" max="3422" width="15" style="2" customWidth="1"/>
    <col min="3423" max="3424" width="13.28515625" style="2" customWidth="1"/>
    <col min="3425" max="3425" width="13" style="2" customWidth="1"/>
    <col min="3426" max="3427" width="12" style="2" customWidth="1"/>
    <col min="3428" max="3428" width="11.7109375" style="2" customWidth="1"/>
    <col min="3429" max="3429" width="10.7109375" style="2" customWidth="1"/>
    <col min="3430" max="3430" width="11" style="2" customWidth="1"/>
    <col min="3431" max="3431" width="10.5703125" style="2" customWidth="1"/>
    <col min="3432" max="3433" width="9.7109375" style="2" customWidth="1"/>
    <col min="3434" max="3434" width="8.140625" style="2" customWidth="1"/>
    <col min="3435" max="3436" width="12" style="2" customWidth="1"/>
    <col min="3437" max="3437" width="12.7109375" style="2" customWidth="1"/>
    <col min="3438" max="3438" width="12" style="2" customWidth="1"/>
    <col min="3439" max="3440" width="15.85546875" style="2" customWidth="1"/>
    <col min="3441" max="3441" width="17.42578125" style="2" customWidth="1"/>
    <col min="3442" max="3443" width="10.140625" style="2" customWidth="1"/>
    <col min="3444" max="3444" width="10.85546875" style="2" customWidth="1"/>
    <col min="3445" max="3445" width="12.140625" style="2" customWidth="1"/>
    <col min="3446" max="3446" width="11.85546875" style="2" customWidth="1"/>
    <col min="3447" max="3447" width="12.28515625" style="2" customWidth="1"/>
    <col min="3448" max="3449" width="9.7109375" style="2" customWidth="1"/>
    <col min="3450" max="3450" width="8.85546875" style="2" customWidth="1"/>
    <col min="3451" max="3452" width="10.42578125" style="2" customWidth="1"/>
    <col min="3453" max="3453" width="10.140625" style="2" customWidth="1"/>
    <col min="3454" max="3455" width="9.85546875" style="2" customWidth="1"/>
    <col min="3456" max="3456" width="9.140625" style="2" customWidth="1"/>
    <col min="3457" max="3458" width="14.42578125" style="2" customWidth="1"/>
    <col min="3459" max="3459" width="12.7109375" style="2" customWidth="1"/>
    <col min="3460" max="3460" width="8.28515625" style="2" customWidth="1"/>
    <col min="3461" max="3462" width="13" style="2" customWidth="1"/>
    <col min="3463" max="3463" width="14.85546875" style="2" customWidth="1"/>
    <col min="3464" max="3464" width="15.85546875" style="2" customWidth="1"/>
    <col min="3465" max="3465" width="15.28515625" style="2" customWidth="1"/>
    <col min="3466" max="3466" width="14" style="2" customWidth="1"/>
    <col min="3467" max="3467" width="8.85546875" style="2"/>
    <col min="3468" max="3468" width="14" style="2" customWidth="1"/>
    <col min="3469" max="3584" width="8.85546875" style="2"/>
    <col min="3585" max="3585" width="5.28515625" style="2" customWidth="1"/>
    <col min="3586" max="3586" width="24.7109375" style="2" customWidth="1"/>
    <col min="3587" max="3587" width="15.42578125" style="2" customWidth="1"/>
    <col min="3588" max="3588" width="12.7109375" style="2" customWidth="1"/>
    <col min="3589" max="3589" width="16.42578125" style="2" customWidth="1"/>
    <col min="3590" max="3590" width="17.5703125" style="2" customWidth="1"/>
    <col min="3591" max="3591" width="15.5703125" style="2" customWidth="1"/>
    <col min="3592" max="3592" width="14.28515625" style="2" customWidth="1"/>
    <col min="3593" max="3593" width="12" style="2" customWidth="1"/>
    <col min="3594" max="3594" width="15.42578125" style="2" customWidth="1"/>
    <col min="3595" max="3596" width="15.85546875" style="2" customWidth="1"/>
    <col min="3597" max="3597" width="15.5703125" style="2" customWidth="1"/>
    <col min="3598" max="3598" width="11.42578125" style="2" customWidth="1"/>
    <col min="3599" max="3600" width="15.5703125" style="2" customWidth="1"/>
    <col min="3601" max="3602" width="15.7109375" style="2" customWidth="1"/>
    <col min="3603" max="3603" width="10.7109375" style="2" customWidth="1"/>
    <col min="3604" max="3605" width="15.140625" style="2" customWidth="1"/>
    <col min="3606" max="3607" width="14.28515625" style="2" customWidth="1"/>
    <col min="3608" max="3608" width="14.42578125" style="2" customWidth="1"/>
    <col min="3609" max="3610" width="14.7109375" style="2" customWidth="1"/>
    <col min="3611" max="3611" width="13.28515625" style="2" customWidth="1"/>
    <col min="3612" max="3612" width="12.28515625" style="2" customWidth="1"/>
    <col min="3613" max="3613" width="13.85546875" style="2" customWidth="1"/>
    <col min="3614" max="3615" width="14" style="2" customWidth="1"/>
    <col min="3616" max="3616" width="14.85546875" style="2" customWidth="1"/>
    <col min="3617" max="3618" width="13.28515625" style="2" customWidth="1"/>
    <col min="3619" max="3620" width="14" style="2" customWidth="1"/>
    <col min="3621" max="3621" width="11.7109375" style="2" customWidth="1"/>
    <col min="3622" max="3622" width="13.85546875" style="2" customWidth="1"/>
    <col min="3623" max="3623" width="13" style="2" customWidth="1"/>
    <col min="3624" max="3625" width="12.7109375" style="2" customWidth="1"/>
    <col min="3626" max="3626" width="12" style="2" customWidth="1"/>
    <col min="3627" max="3627" width="13" style="2" customWidth="1"/>
    <col min="3628" max="3628" width="11.7109375" style="2" customWidth="1"/>
    <col min="3629" max="3630" width="10" style="2" customWidth="1"/>
    <col min="3631" max="3631" width="8.85546875" style="2" customWidth="1"/>
    <col min="3632" max="3633" width="10.85546875" style="2" customWidth="1"/>
    <col min="3634" max="3634" width="9.5703125" style="2" customWidth="1"/>
    <col min="3635" max="3635" width="17" style="2" customWidth="1"/>
    <col min="3636" max="3636" width="16" style="2" customWidth="1"/>
    <col min="3637" max="3637" width="15.5703125" style="2" customWidth="1"/>
    <col min="3638" max="3640" width="10" style="2" customWidth="1"/>
    <col min="3641" max="3642" width="12" style="2" customWidth="1"/>
    <col min="3643" max="3643" width="11.28515625" style="2" customWidth="1"/>
    <col min="3644" max="3645" width="9.7109375" style="2" customWidth="1"/>
    <col min="3646" max="3646" width="8.85546875" style="2" customWidth="1"/>
    <col min="3647" max="3648" width="9.85546875" style="2" customWidth="1"/>
    <col min="3649" max="3649" width="7.85546875" style="2" customWidth="1"/>
    <col min="3650" max="3656" width="13" style="2" customWidth="1"/>
    <col min="3657" max="3657" width="12.85546875" style="2" customWidth="1"/>
    <col min="3658" max="3659" width="10.140625" style="2" customWidth="1"/>
    <col min="3660" max="3660" width="11.7109375" style="2" customWidth="1"/>
    <col min="3661" max="3662" width="10" style="2" customWidth="1"/>
    <col min="3663" max="3663" width="10.7109375" style="2" customWidth="1"/>
    <col min="3664" max="3665" width="13.85546875" style="2" customWidth="1"/>
    <col min="3666" max="3666" width="13" style="2" customWidth="1"/>
    <col min="3667" max="3668" width="9.85546875" style="2" customWidth="1"/>
    <col min="3669" max="3669" width="9.5703125" style="2" customWidth="1"/>
    <col min="3670" max="3671" width="12" style="2" customWidth="1"/>
    <col min="3672" max="3672" width="11.7109375" style="2" customWidth="1"/>
    <col min="3673" max="3673" width="13" style="2" customWidth="1"/>
    <col min="3674" max="3674" width="12.7109375" style="2" customWidth="1"/>
    <col min="3675" max="3675" width="12" style="2" customWidth="1"/>
    <col min="3676" max="3677" width="14.28515625" style="2" customWidth="1"/>
    <col min="3678" max="3678" width="15" style="2" customWidth="1"/>
    <col min="3679" max="3680" width="13.28515625" style="2" customWidth="1"/>
    <col min="3681" max="3681" width="13" style="2" customWidth="1"/>
    <col min="3682" max="3683" width="12" style="2" customWidth="1"/>
    <col min="3684" max="3684" width="11.7109375" style="2" customWidth="1"/>
    <col min="3685" max="3685" width="10.7109375" style="2" customWidth="1"/>
    <col min="3686" max="3686" width="11" style="2" customWidth="1"/>
    <col min="3687" max="3687" width="10.5703125" style="2" customWidth="1"/>
    <col min="3688" max="3689" width="9.7109375" style="2" customWidth="1"/>
    <col min="3690" max="3690" width="8.140625" style="2" customWidth="1"/>
    <col min="3691" max="3692" width="12" style="2" customWidth="1"/>
    <col min="3693" max="3693" width="12.7109375" style="2" customWidth="1"/>
    <col min="3694" max="3694" width="12" style="2" customWidth="1"/>
    <col min="3695" max="3696" width="15.85546875" style="2" customWidth="1"/>
    <col min="3697" max="3697" width="17.42578125" style="2" customWidth="1"/>
    <col min="3698" max="3699" width="10.140625" style="2" customWidth="1"/>
    <col min="3700" max="3700" width="10.85546875" style="2" customWidth="1"/>
    <col min="3701" max="3701" width="12.140625" style="2" customWidth="1"/>
    <col min="3702" max="3702" width="11.85546875" style="2" customWidth="1"/>
    <col min="3703" max="3703" width="12.28515625" style="2" customWidth="1"/>
    <col min="3704" max="3705" width="9.7109375" style="2" customWidth="1"/>
    <col min="3706" max="3706" width="8.85546875" style="2" customWidth="1"/>
    <col min="3707" max="3708" width="10.42578125" style="2" customWidth="1"/>
    <col min="3709" max="3709" width="10.140625" style="2" customWidth="1"/>
    <col min="3710" max="3711" width="9.85546875" style="2" customWidth="1"/>
    <col min="3712" max="3712" width="9.140625" style="2" customWidth="1"/>
    <col min="3713" max="3714" width="14.42578125" style="2" customWidth="1"/>
    <col min="3715" max="3715" width="12.7109375" style="2" customWidth="1"/>
    <col min="3716" max="3716" width="8.28515625" style="2" customWidth="1"/>
    <col min="3717" max="3718" width="13" style="2" customWidth="1"/>
    <col min="3719" max="3719" width="14.85546875" style="2" customWidth="1"/>
    <col min="3720" max="3720" width="15.85546875" style="2" customWidth="1"/>
    <col min="3721" max="3721" width="15.28515625" style="2" customWidth="1"/>
    <col min="3722" max="3722" width="14" style="2" customWidth="1"/>
    <col min="3723" max="3723" width="8.85546875" style="2"/>
    <col min="3724" max="3724" width="14" style="2" customWidth="1"/>
    <col min="3725" max="3840" width="8.85546875" style="2"/>
    <col min="3841" max="3841" width="5.28515625" style="2" customWidth="1"/>
    <col min="3842" max="3842" width="24.7109375" style="2" customWidth="1"/>
    <col min="3843" max="3843" width="15.42578125" style="2" customWidth="1"/>
    <col min="3844" max="3844" width="12.7109375" style="2" customWidth="1"/>
    <col min="3845" max="3845" width="16.42578125" style="2" customWidth="1"/>
    <col min="3846" max="3846" width="17.5703125" style="2" customWidth="1"/>
    <col min="3847" max="3847" width="15.5703125" style="2" customWidth="1"/>
    <col min="3848" max="3848" width="14.28515625" style="2" customWidth="1"/>
    <col min="3849" max="3849" width="12" style="2" customWidth="1"/>
    <col min="3850" max="3850" width="15.42578125" style="2" customWidth="1"/>
    <col min="3851" max="3852" width="15.85546875" style="2" customWidth="1"/>
    <col min="3853" max="3853" width="15.5703125" style="2" customWidth="1"/>
    <col min="3854" max="3854" width="11.42578125" style="2" customWidth="1"/>
    <col min="3855" max="3856" width="15.5703125" style="2" customWidth="1"/>
    <col min="3857" max="3858" width="15.7109375" style="2" customWidth="1"/>
    <col min="3859" max="3859" width="10.7109375" style="2" customWidth="1"/>
    <col min="3860" max="3861" width="15.140625" style="2" customWidth="1"/>
    <col min="3862" max="3863" width="14.28515625" style="2" customWidth="1"/>
    <col min="3864" max="3864" width="14.42578125" style="2" customWidth="1"/>
    <col min="3865" max="3866" width="14.7109375" style="2" customWidth="1"/>
    <col min="3867" max="3867" width="13.28515625" style="2" customWidth="1"/>
    <col min="3868" max="3868" width="12.28515625" style="2" customWidth="1"/>
    <col min="3869" max="3869" width="13.85546875" style="2" customWidth="1"/>
    <col min="3870" max="3871" width="14" style="2" customWidth="1"/>
    <col min="3872" max="3872" width="14.85546875" style="2" customWidth="1"/>
    <col min="3873" max="3874" width="13.28515625" style="2" customWidth="1"/>
    <col min="3875" max="3876" width="14" style="2" customWidth="1"/>
    <col min="3877" max="3877" width="11.7109375" style="2" customWidth="1"/>
    <col min="3878" max="3878" width="13.85546875" style="2" customWidth="1"/>
    <col min="3879" max="3879" width="13" style="2" customWidth="1"/>
    <col min="3880" max="3881" width="12.7109375" style="2" customWidth="1"/>
    <col min="3882" max="3882" width="12" style="2" customWidth="1"/>
    <col min="3883" max="3883" width="13" style="2" customWidth="1"/>
    <col min="3884" max="3884" width="11.7109375" style="2" customWidth="1"/>
    <col min="3885" max="3886" width="10" style="2" customWidth="1"/>
    <col min="3887" max="3887" width="8.85546875" style="2" customWidth="1"/>
    <col min="3888" max="3889" width="10.85546875" style="2" customWidth="1"/>
    <col min="3890" max="3890" width="9.5703125" style="2" customWidth="1"/>
    <col min="3891" max="3891" width="17" style="2" customWidth="1"/>
    <col min="3892" max="3892" width="16" style="2" customWidth="1"/>
    <col min="3893" max="3893" width="15.5703125" style="2" customWidth="1"/>
    <col min="3894" max="3896" width="10" style="2" customWidth="1"/>
    <col min="3897" max="3898" width="12" style="2" customWidth="1"/>
    <col min="3899" max="3899" width="11.28515625" style="2" customWidth="1"/>
    <col min="3900" max="3901" width="9.7109375" style="2" customWidth="1"/>
    <col min="3902" max="3902" width="8.85546875" style="2" customWidth="1"/>
    <col min="3903" max="3904" width="9.85546875" style="2" customWidth="1"/>
    <col min="3905" max="3905" width="7.85546875" style="2" customWidth="1"/>
    <col min="3906" max="3912" width="13" style="2" customWidth="1"/>
    <col min="3913" max="3913" width="12.85546875" style="2" customWidth="1"/>
    <col min="3914" max="3915" width="10.140625" style="2" customWidth="1"/>
    <col min="3916" max="3916" width="11.7109375" style="2" customWidth="1"/>
    <col min="3917" max="3918" width="10" style="2" customWidth="1"/>
    <col min="3919" max="3919" width="10.7109375" style="2" customWidth="1"/>
    <col min="3920" max="3921" width="13.85546875" style="2" customWidth="1"/>
    <col min="3922" max="3922" width="13" style="2" customWidth="1"/>
    <col min="3923" max="3924" width="9.85546875" style="2" customWidth="1"/>
    <col min="3925" max="3925" width="9.5703125" style="2" customWidth="1"/>
    <col min="3926" max="3927" width="12" style="2" customWidth="1"/>
    <col min="3928" max="3928" width="11.7109375" style="2" customWidth="1"/>
    <col min="3929" max="3929" width="13" style="2" customWidth="1"/>
    <col min="3930" max="3930" width="12.7109375" style="2" customWidth="1"/>
    <col min="3931" max="3931" width="12" style="2" customWidth="1"/>
    <col min="3932" max="3933" width="14.28515625" style="2" customWidth="1"/>
    <col min="3934" max="3934" width="15" style="2" customWidth="1"/>
    <col min="3935" max="3936" width="13.28515625" style="2" customWidth="1"/>
    <col min="3937" max="3937" width="13" style="2" customWidth="1"/>
    <col min="3938" max="3939" width="12" style="2" customWidth="1"/>
    <col min="3940" max="3940" width="11.7109375" style="2" customWidth="1"/>
    <col min="3941" max="3941" width="10.7109375" style="2" customWidth="1"/>
    <col min="3942" max="3942" width="11" style="2" customWidth="1"/>
    <col min="3943" max="3943" width="10.5703125" style="2" customWidth="1"/>
    <col min="3944" max="3945" width="9.7109375" style="2" customWidth="1"/>
    <col min="3946" max="3946" width="8.140625" style="2" customWidth="1"/>
    <col min="3947" max="3948" width="12" style="2" customWidth="1"/>
    <col min="3949" max="3949" width="12.7109375" style="2" customWidth="1"/>
    <col min="3950" max="3950" width="12" style="2" customWidth="1"/>
    <col min="3951" max="3952" width="15.85546875" style="2" customWidth="1"/>
    <col min="3953" max="3953" width="17.42578125" style="2" customWidth="1"/>
    <col min="3954" max="3955" width="10.140625" style="2" customWidth="1"/>
    <col min="3956" max="3956" width="10.85546875" style="2" customWidth="1"/>
    <col min="3957" max="3957" width="12.140625" style="2" customWidth="1"/>
    <col min="3958" max="3958" width="11.85546875" style="2" customWidth="1"/>
    <col min="3959" max="3959" width="12.28515625" style="2" customWidth="1"/>
    <col min="3960" max="3961" width="9.7109375" style="2" customWidth="1"/>
    <col min="3962" max="3962" width="8.85546875" style="2" customWidth="1"/>
    <col min="3963" max="3964" width="10.42578125" style="2" customWidth="1"/>
    <col min="3965" max="3965" width="10.140625" style="2" customWidth="1"/>
    <col min="3966" max="3967" width="9.85546875" style="2" customWidth="1"/>
    <col min="3968" max="3968" width="9.140625" style="2" customWidth="1"/>
    <col min="3969" max="3970" width="14.42578125" style="2" customWidth="1"/>
    <col min="3971" max="3971" width="12.7109375" style="2" customWidth="1"/>
    <col min="3972" max="3972" width="8.28515625" style="2" customWidth="1"/>
    <col min="3973" max="3974" width="13" style="2" customWidth="1"/>
    <col min="3975" max="3975" width="14.85546875" style="2" customWidth="1"/>
    <col min="3976" max="3976" width="15.85546875" style="2" customWidth="1"/>
    <col min="3977" max="3977" width="15.28515625" style="2" customWidth="1"/>
    <col min="3978" max="3978" width="14" style="2" customWidth="1"/>
    <col min="3979" max="3979" width="8.85546875" style="2"/>
    <col min="3980" max="3980" width="14" style="2" customWidth="1"/>
    <col min="3981" max="4096" width="8.85546875" style="2"/>
    <col min="4097" max="4097" width="5.28515625" style="2" customWidth="1"/>
    <col min="4098" max="4098" width="24.7109375" style="2" customWidth="1"/>
    <col min="4099" max="4099" width="15.42578125" style="2" customWidth="1"/>
    <col min="4100" max="4100" width="12.7109375" style="2" customWidth="1"/>
    <col min="4101" max="4101" width="16.42578125" style="2" customWidth="1"/>
    <col min="4102" max="4102" width="17.5703125" style="2" customWidth="1"/>
    <col min="4103" max="4103" width="15.5703125" style="2" customWidth="1"/>
    <col min="4104" max="4104" width="14.28515625" style="2" customWidth="1"/>
    <col min="4105" max="4105" width="12" style="2" customWidth="1"/>
    <col min="4106" max="4106" width="15.42578125" style="2" customWidth="1"/>
    <col min="4107" max="4108" width="15.85546875" style="2" customWidth="1"/>
    <col min="4109" max="4109" width="15.5703125" style="2" customWidth="1"/>
    <col min="4110" max="4110" width="11.42578125" style="2" customWidth="1"/>
    <col min="4111" max="4112" width="15.5703125" style="2" customWidth="1"/>
    <col min="4113" max="4114" width="15.7109375" style="2" customWidth="1"/>
    <col min="4115" max="4115" width="10.7109375" style="2" customWidth="1"/>
    <col min="4116" max="4117" width="15.140625" style="2" customWidth="1"/>
    <col min="4118" max="4119" width="14.28515625" style="2" customWidth="1"/>
    <col min="4120" max="4120" width="14.42578125" style="2" customWidth="1"/>
    <col min="4121" max="4122" width="14.7109375" style="2" customWidth="1"/>
    <col min="4123" max="4123" width="13.28515625" style="2" customWidth="1"/>
    <col min="4124" max="4124" width="12.28515625" style="2" customWidth="1"/>
    <col min="4125" max="4125" width="13.85546875" style="2" customWidth="1"/>
    <col min="4126" max="4127" width="14" style="2" customWidth="1"/>
    <col min="4128" max="4128" width="14.85546875" style="2" customWidth="1"/>
    <col min="4129" max="4130" width="13.28515625" style="2" customWidth="1"/>
    <col min="4131" max="4132" width="14" style="2" customWidth="1"/>
    <col min="4133" max="4133" width="11.7109375" style="2" customWidth="1"/>
    <col min="4134" max="4134" width="13.85546875" style="2" customWidth="1"/>
    <col min="4135" max="4135" width="13" style="2" customWidth="1"/>
    <col min="4136" max="4137" width="12.7109375" style="2" customWidth="1"/>
    <col min="4138" max="4138" width="12" style="2" customWidth="1"/>
    <col min="4139" max="4139" width="13" style="2" customWidth="1"/>
    <col min="4140" max="4140" width="11.7109375" style="2" customWidth="1"/>
    <col min="4141" max="4142" width="10" style="2" customWidth="1"/>
    <col min="4143" max="4143" width="8.85546875" style="2" customWidth="1"/>
    <col min="4144" max="4145" width="10.85546875" style="2" customWidth="1"/>
    <col min="4146" max="4146" width="9.5703125" style="2" customWidth="1"/>
    <col min="4147" max="4147" width="17" style="2" customWidth="1"/>
    <col min="4148" max="4148" width="16" style="2" customWidth="1"/>
    <col min="4149" max="4149" width="15.5703125" style="2" customWidth="1"/>
    <col min="4150" max="4152" width="10" style="2" customWidth="1"/>
    <col min="4153" max="4154" width="12" style="2" customWidth="1"/>
    <col min="4155" max="4155" width="11.28515625" style="2" customWidth="1"/>
    <col min="4156" max="4157" width="9.7109375" style="2" customWidth="1"/>
    <col min="4158" max="4158" width="8.85546875" style="2" customWidth="1"/>
    <col min="4159" max="4160" width="9.85546875" style="2" customWidth="1"/>
    <col min="4161" max="4161" width="7.85546875" style="2" customWidth="1"/>
    <col min="4162" max="4168" width="13" style="2" customWidth="1"/>
    <col min="4169" max="4169" width="12.85546875" style="2" customWidth="1"/>
    <col min="4170" max="4171" width="10.140625" style="2" customWidth="1"/>
    <col min="4172" max="4172" width="11.7109375" style="2" customWidth="1"/>
    <col min="4173" max="4174" width="10" style="2" customWidth="1"/>
    <col min="4175" max="4175" width="10.7109375" style="2" customWidth="1"/>
    <col min="4176" max="4177" width="13.85546875" style="2" customWidth="1"/>
    <col min="4178" max="4178" width="13" style="2" customWidth="1"/>
    <col min="4179" max="4180" width="9.85546875" style="2" customWidth="1"/>
    <col min="4181" max="4181" width="9.5703125" style="2" customWidth="1"/>
    <col min="4182" max="4183" width="12" style="2" customWidth="1"/>
    <col min="4184" max="4184" width="11.7109375" style="2" customWidth="1"/>
    <col min="4185" max="4185" width="13" style="2" customWidth="1"/>
    <col min="4186" max="4186" width="12.7109375" style="2" customWidth="1"/>
    <col min="4187" max="4187" width="12" style="2" customWidth="1"/>
    <col min="4188" max="4189" width="14.28515625" style="2" customWidth="1"/>
    <col min="4190" max="4190" width="15" style="2" customWidth="1"/>
    <col min="4191" max="4192" width="13.28515625" style="2" customWidth="1"/>
    <col min="4193" max="4193" width="13" style="2" customWidth="1"/>
    <col min="4194" max="4195" width="12" style="2" customWidth="1"/>
    <col min="4196" max="4196" width="11.7109375" style="2" customWidth="1"/>
    <col min="4197" max="4197" width="10.7109375" style="2" customWidth="1"/>
    <col min="4198" max="4198" width="11" style="2" customWidth="1"/>
    <col min="4199" max="4199" width="10.5703125" style="2" customWidth="1"/>
    <col min="4200" max="4201" width="9.7109375" style="2" customWidth="1"/>
    <col min="4202" max="4202" width="8.140625" style="2" customWidth="1"/>
    <col min="4203" max="4204" width="12" style="2" customWidth="1"/>
    <col min="4205" max="4205" width="12.7109375" style="2" customWidth="1"/>
    <col min="4206" max="4206" width="12" style="2" customWidth="1"/>
    <col min="4207" max="4208" width="15.85546875" style="2" customWidth="1"/>
    <col min="4209" max="4209" width="17.42578125" style="2" customWidth="1"/>
    <col min="4210" max="4211" width="10.140625" style="2" customWidth="1"/>
    <col min="4212" max="4212" width="10.85546875" style="2" customWidth="1"/>
    <col min="4213" max="4213" width="12.140625" style="2" customWidth="1"/>
    <col min="4214" max="4214" width="11.85546875" style="2" customWidth="1"/>
    <col min="4215" max="4215" width="12.28515625" style="2" customWidth="1"/>
    <col min="4216" max="4217" width="9.7109375" style="2" customWidth="1"/>
    <col min="4218" max="4218" width="8.85546875" style="2" customWidth="1"/>
    <col min="4219" max="4220" width="10.42578125" style="2" customWidth="1"/>
    <col min="4221" max="4221" width="10.140625" style="2" customWidth="1"/>
    <col min="4222" max="4223" width="9.85546875" style="2" customWidth="1"/>
    <col min="4224" max="4224" width="9.140625" style="2" customWidth="1"/>
    <col min="4225" max="4226" width="14.42578125" style="2" customWidth="1"/>
    <col min="4227" max="4227" width="12.7109375" style="2" customWidth="1"/>
    <col min="4228" max="4228" width="8.28515625" style="2" customWidth="1"/>
    <col min="4229" max="4230" width="13" style="2" customWidth="1"/>
    <col min="4231" max="4231" width="14.85546875" style="2" customWidth="1"/>
    <col min="4232" max="4232" width="15.85546875" style="2" customWidth="1"/>
    <col min="4233" max="4233" width="15.28515625" style="2" customWidth="1"/>
    <col min="4234" max="4234" width="14" style="2" customWidth="1"/>
    <col min="4235" max="4235" width="8.85546875" style="2"/>
    <col min="4236" max="4236" width="14" style="2" customWidth="1"/>
    <col min="4237" max="4352" width="8.85546875" style="2"/>
    <col min="4353" max="4353" width="5.28515625" style="2" customWidth="1"/>
    <col min="4354" max="4354" width="24.7109375" style="2" customWidth="1"/>
    <col min="4355" max="4355" width="15.42578125" style="2" customWidth="1"/>
    <col min="4356" max="4356" width="12.7109375" style="2" customWidth="1"/>
    <col min="4357" max="4357" width="16.42578125" style="2" customWidth="1"/>
    <col min="4358" max="4358" width="17.5703125" style="2" customWidth="1"/>
    <col min="4359" max="4359" width="15.5703125" style="2" customWidth="1"/>
    <col min="4360" max="4360" width="14.28515625" style="2" customWidth="1"/>
    <col min="4361" max="4361" width="12" style="2" customWidth="1"/>
    <col min="4362" max="4362" width="15.42578125" style="2" customWidth="1"/>
    <col min="4363" max="4364" width="15.85546875" style="2" customWidth="1"/>
    <col min="4365" max="4365" width="15.5703125" style="2" customWidth="1"/>
    <col min="4366" max="4366" width="11.42578125" style="2" customWidth="1"/>
    <col min="4367" max="4368" width="15.5703125" style="2" customWidth="1"/>
    <col min="4369" max="4370" width="15.7109375" style="2" customWidth="1"/>
    <col min="4371" max="4371" width="10.7109375" style="2" customWidth="1"/>
    <col min="4372" max="4373" width="15.140625" style="2" customWidth="1"/>
    <col min="4374" max="4375" width="14.28515625" style="2" customWidth="1"/>
    <col min="4376" max="4376" width="14.42578125" style="2" customWidth="1"/>
    <col min="4377" max="4378" width="14.7109375" style="2" customWidth="1"/>
    <col min="4379" max="4379" width="13.28515625" style="2" customWidth="1"/>
    <col min="4380" max="4380" width="12.28515625" style="2" customWidth="1"/>
    <col min="4381" max="4381" width="13.85546875" style="2" customWidth="1"/>
    <col min="4382" max="4383" width="14" style="2" customWidth="1"/>
    <col min="4384" max="4384" width="14.85546875" style="2" customWidth="1"/>
    <col min="4385" max="4386" width="13.28515625" style="2" customWidth="1"/>
    <col min="4387" max="4388" width="14" style="2" customWidth="1"/>
    <col min="4389" max="4389" width="11.7109375" style="2" customWidth="1"/>
    <col min="4390" max="4390" width="13.85546875" style="2" customWidth="1"/>
    <col min="4391" max="4391" width="13" style="2" customWidth="1"/>
    <col min="4392" max="4393" width="12.7109375" style="2" customWidth="1"/>
    <col min="4394" max="4394" width="12" style="2" customWidth="1"/>
    <col min="4395" max="4395" width="13" style="2" customWidth="1"/>
    <col min="4396" max="4396" width="11.7109375" style="2" customWidth="1"/>
    <col min="4397" max="4398" width="10" style="2" customWidth="1"/>
    <col min="4399" max="4399" width="8.85546875" style="2" customWidth="1"/>
    <col min="4400" max="4401" width="10.85546875" style="2" customWidth="1"/>
    <col min="4402" max="4402" width="9.5703125" style="2" customWidth="1"/>
    <col min="4403" max="4403" width="17" style="2" customWidth="1"/>
    <col min="4404" max="4404" width="16" style="2" customWidth="1"/>
    <col min="4405" max="4405" width="15.5703125" style="2" customWidth="1"/>
    <col min="4406" max="4408" width="10" style="2" customWidth="1"/>
    <col min="4409" max="4410" width="12" style="2" customWidth="1"/>
    <col min="4411" max="4411" width="11.28515625" style="2" customWidth="1"/>
    <col min="4412" max="4413" width="9.7109375" style="2" customWidth="1"/>
    <col min="4414" max="4414" width="8.85546875" style="2" customWidth="1"/>
    <col min="4415" max="4416" width="9.85546875" style="2" customWidth="1"/>
    <col min="4417" max="4417" width="7.85546875" style="2" customWidth="1"/>
    <col min="4418" max="4424" width="13" style="2" customWidth="1"/>
    <col min="4425" max="4425" width="12.85546875" style="2" customWidth="1"/>
    <col min="4426" max="4427" width="10.140625" style="2" customWidth="1"/>
    <col min="4428" max="4428" width="11.7109375" style="2" customWidth="1"/>
    <col min="4429" max="4430" width="10" style="2" customWidth="1"/>
    <col min="4431" max="4431" width="10.7109375" style="2" customWidth="1"/>
    <col min="4432" max="4433" width="13.85546875" style="2" customWidth="1"/>
    <col min="4434" max="4434" width="13" style="2" customWidth="1"/>
    <col min="4435" max="4436" width="9.85546875" style="2" customWidth="1"/>
    <col min="4437" max="4437" width="9.5703125" style="2" customWidth="1"/>
    <col min="4438" max="4439" width="12" style="2" customWidth="1"/>
    <col min="4440" max="4440" width="11.7109375" style="2" customWidth="1"/>
    <col min="4441" max="4441" width="13" style="2" customWidth="1"/>
    <col min="4442" max="4442" width="12.7109375" style="2" customWidth="1"/>
    <col min="4443" max="4443" width="12" style="2" customWidth="1"/>
    <col min="4444" max="4445" width="14.28515625" style="2" customWidth="1"/>
    <col min="4446" max="4446" width="15" style="2" customWidth="1"/>
    <col min="4447" max="4448" width="13.28515625" style="2" customWidth="1"/>
    <col min="4449" max="4449" width="13" style="2" customWidth="1"/>
    <col min="4450" max="4451" width="12" style="2" customWidth="1"/>
    <col min="4452" max="4452" width="11.7109375" style="2" customWidth="1"/>
    <col min="4453" max="4453" width="10.7109375" style="2" customWidth="1"/>
    <col min="4454" max="4454" width="11" style="2" customWidth="1"/>
    <col min="4455" max="4455" width="10.5703125" style="2" customWidth="1"/>
    <col min="4456" max="4457" width="9.7109375" style="2" customWidth="1"/>
    <col min="4458" max="4458" width="8.140625" style="2" customWidth="1"/>
    <col min="4459" max="4460" width="12" style="2" customWidth="1"/>
    <col min="4461" max="4461" width="12.7109375" style="2" customWidth="1"/>
    <col min="4462" max="4462" width="12" style="2" customWidth="1"/>
    <col min="4463" max="4464" width="15.85546875" style="2" customWidth="1"/>
    <col min="4465" max="4465" width="17.42578125" style="2" customWidth="1"/>
    <col min="4466" max="4467" width="10.140625" style="2" customWidth="1"/>
    <col min="4468" max="4468" width="10.85546875" style="2" customWidth="1"/>
    <col min="4469" max="4469" width="12.140625" style="2" customWidth="1"/>
    <col min="4470" max="4470" width="11.85546875" style="2" customWidth="1"/>
    <col min="4471" max="4471" width="12.28515625" style="2" customWidth="1"/>
    <col min="4472" max="4473" width="9.7109375" style="2" customWidth="1"/>
    <col min="4474" max="4474" width="8.85546875" style="2" customWidth="1"/>
    <col min="4475" max="4476" width="10.42578125" style="2" customWidth="1"/>
    <col min="4477" max="4477" width="10.140625" style="2" customWidth="1"/>
    <col min="4478" max="4479" width="9.85546875" style="2" customWidth="1"/>
    <col min="4480" max="4480" width="9.140625" style="2" customWidth="1"/>
    <col min="4481" max="4482" width="14.42578125" style="2" customWidth="1"/>
    <col min="4483" max="4483" width="12.7109375" style="2" customWidth="1"/>
    <col min="4484" max="4484" width="8.28515625" style="2" customWidth="1"/>
    <col min="4485" max="4486" width="13" style="2" customWidth="1"/>
    <col min="4487" max="4487" width="14.85546875" style="2" customWidth="1"/>
    <col min="4488" max="4488" width="15.85546875" style="2" customWidth="1"/>
    <col min="4489" max="4489" width="15.28515625" style="2" customWidth="1"/>
    <col min="4490" max="4490" width="14" style="2" customWidth="1"/>
    <col min="4491" max="4491" width="8.85546875" style="2"/>
    <col min="4492" max="4492" width="14" style="2" customWidth="1"/>
    <col min="4493" max="4608" width="8.85546875" style="2"/>
    <col min="4609" max="4609" width="5.28515625" style="2" customWidth="1"/>
    <col min="4610" max="4610" width="24.7109375" style="2" customWidth="1"/>
    <col min="4611" max="4611" width="15.42578125" style="2" customWidth="1"/>
    <col min="4612" max="4612" width="12.7109375" style="2" customWidth="1"/>
    <col min="4613" max="4613" width="16.42578125" style="2" customWidth="1"/>
    <col min="4614" max="4614" width="17.5703125" style="2" customWidth="1"/>
    <col min="4615" max="4615" width="15.5703125" style="2" customWidth="1"/>
    <col min="4616" max="4616" width="14.28515625" style="2" customWidth="1"/>
    <col min="4617" max="4617" width="12" style="2" customWidth="1"/>
    <col min="4618" max="4618" width="15.42578125" style="2" customWidth="1"/>
    <col min="4619" max="4620" width="15.85546875" style="2" customWidth="1"/>
    <col min="4621" max="4621" width="15.5703125" style="2" customWidth="1"/>
    <col min="4622" max="4622" width="11.42578125" style="2" customWidth="1"/>
    <col min="4623" max="4624" width="15.5703125" style="2" customWidth="1"/>
    <col min="4625" max="4626" width="15.7109375" style="2" customWidth="1"/>
    <col min="4627" max="4627" width="10.7109375" style="2" customWidth="1"/>
    <col min="4628" max="4629" width="15.140625" style="2" customWidth="1"/>
    <col min="4630" max="4631" width="14.28515625" style="2" customWidth="1"/>
    <col min="4632" max="4632" width="14.42578125" style="2" customWidth="1"/>
    <col min="4633" max="4634" width="14.7109375" style="2" customWidth="1"/>
    <col min="4635" max="4635" width="13.28515625" style="2" customWidth="1"/>
    <col min="4636" max="4636" width="12.28515625" style="2" customWidth="1"/>
    <col min="4637" max="4637" width="13.85546875" style="2" customWidth="1"/>
    <col min="4638" max="4639" width="14" style="2" customWidth="1"/>
    <col min="4640" max="4640" width="14.85546875" style="2" customWidth="1"/>
    <col min="4641" max="4642" width="13.28515625" style="2" customWidth="1"/>
    <col min="4643" max="4644" width="14" style="2" customWidth="1"/>
    <col min="4645" max="4645" width="11.7109375" style="2" customWidth="1"/>
    <col min="4646" max="4646" width="13.85546875" style="2" customWidth="1"/>
    <col min="4647" max="4647" width="13" style="2" customWidth="1"/>
    <col min="4648" max="4649" width="12.7109375" style="2" customWidth="1"/>
    <col min="4650" max="4650" width="12" style="2" customWidth="1"/>
    <col min="4651" max="4651" width="13" style="2" customWidth="1"/>
    <col min="4652" max="4652" width="11.7109375" style="2" customWidth="1"/>
    <col min="4653" max="4654" width="10" style="2" customWidth="1"/>
    <col min="4655" max="4655" width="8.85546875" style="2" customWidth="1"/>
    <col min="4656" max="4657" width="10.85546875" style="2" customWidth="1"/>
    <col min="4658" max="4658" width="9.5703125" style="2" customWidth="1"/>
    <col min="4659" max="4659" width="17" style="2" customWidth="1"/>
    <col min="4660" max="4660" width="16" style="2" customWidth="1"/>
    <col min="4661" max="4661" width="15.5703125" style="2" customWidth="1"/>
    <col min="4662" max="4664" width="10" style="2" customWidth="1"/>
    <col min="4665" max="4666" width="12" style="2" customWidth="1"/>
    <col min="4667" max="4667" width="11.28515625" style="2" customWidth="1"/>
    <col min="4668" max="4669" width="9.7109375" style="2" customWidth="1"/>
    <col min="4670" max="4670" width="8.85546875" style="2" customWidth="1"/>
    <col min="4671" max="4672" width="9.85546875" style="2" customWidth="1"/>
    <col min="4673" max="4673" width="7.85546875" style="2" customWidth="1"/>
    <col min="4674" max="4680" width="13" style="2" customWidth="1"/>
    <col min="4681" max="4681" width="12.85546875" style="2" customWidth="1"/>
    <col min="4682" max="4683" width="10.140625" style="2" customWidth="1"/>
    <col min="4684" max="4684" width="11.7109375" style="2" customWidth="1"/>
    <col min="4685" max="4686" width="10" style="2" customWidth="1"/>
    <col min="4687" max="4687" width="10.7109375" style="2" customWidth="1"/>
    <col min="4688" max="4689" width="13.85546875" style="2" customWidth="1"/>
    <col min="4690" max="4690" width="13" style="2" customWidth="1"/>
    <col min="4691" max="4692" width="9.85546875" style="2" customWidth="1"/>
    <col min="4693" max="4693" width="9.5703125" style="2" customWidth="1"/>
    <col min="4694" max="4695" width="12" style="2" customWidth="1"/>
    <col min="4696" max="4696" width="11.7109375" style="2" customWidth="1"/>
    <col min="4697" max="4697" width="13" style="2" customWidth="1"/>
    <col min="4698" max="4698" width="12.7109375" style="2" customWidth="1"/>
    <col min="4699" max="4699" width="12" style="2" customWidth="1"/>
    <col min="4700" max="4701" width="14.28515625" style="2" customWidth="1"/>
    <col min="4702" max="4702" width="15" style="2" customWidth="1"/>
    <col min="4703" max="4704" width="13.28515625" style="2" customWidth="1"/>
    <col min="4705" max="4705" width="13" style="2" customWidth="1"/>
    <col min="4706" max="4707" width="12" style="2" customWidth="1"/>
    <col min="4708" max="4708" width="11.7109375" style="2" customWidth="1"/>
    <col min="4709" max="4709" width="10.7109375" style="2" customWidth="1"/>
    <col min="4710" max="4710" width="11" style="2" customWidth="1"/>
    <col min="4711" max="4711" width="10.5703125" style="2" customWidth="1"/>
    <col min="4712" max="4713" width="9.7109375" style="2" customWidth="1"/>
    <col min="4714" max="4714" width="8.140625" style="2" customWidth="1"/>
    <col min="4715" max="4716" width="12" style="2" customWidth="1"/>
    <col min="4717" max="4717" width="12.7109375" style="2" customWidth="1"/>
    <col min="4718" max="4718" width="12" style="2" customWidth="1"/>
    <col min="4719" max="4720" width="15.85546875" style="2" customWidth="1"/>
    <col min="4721" max="4721" width="17.42578125" style="2" customWidth="1"/>
    <col min="4722" max="4723" width="10.140625" style="2" customWidth="1"/>
    <col min="4724" max="4724" width="10.85546875" style="2" customWidth="1"/>
    <col min="4725" max="4725" width="12.140625" style="2" customWidth="1"/>
    <col min="4726" max="4726" width="11.85546875" style="2" customWidth="1"/>
    <col min="4727" max="4727" width="12.28515625" style="2" customWidth="1"/>
    <col min="4728" max="4729" width="9.7109375" style="2" customWidth="1"/>
    <col min="4730" max="4730" width="8.85546875" style="2" customWidth="1"/>
    <col min="4731" max="4732" width="10.42578125" style="2" customWidth="1"/>
    <col min="4733" max="4733" width="10.140625" style="2" customWidth="1"/>
    <col min="4734" max="4735" width="9.85546875" style="2" customWidth="1"/>
    <col min="4736" max="4736" width="9.140625" style="2" customWidth="1"/>
    <col min="4737" max="4738" width="14.42578125" style="2" customWidth="1"/>
    <col min="4739" max="4739" width="12.7109375" style="2" customWidth="1"/>
    <col min="4740" max="4740" width="8.28515625" style="2" customWidth="1"/>
    <col min="4741" max="4742" width="13" style="2" customWidth="1"/>
    <col min="4743" max="4743" width="14.85546875" style="2" customWidth="1"/>
    <col min="4744" max="4744" width="15.85546875" style="2" customWidth="1"/>
    <col min="4745" max="4745" width="15.28515625" style="2" customWidth="1"/>
    <col min="4746" max="4746" width="14" style="2" customWidth="1"/>
    <col min="4747" max="4747" width="8.85546875" style="2"/>
    <col min="4748" max="4748" width="14" style="2" customWidth="1"/>
    <col min="4749" max="4864" width="8.85546875" style="2"/>
    <col min="4865" max="4865" width="5.28515625" style="2" customWidth="1"/>
    <col min="4866" max="4866" width="24.7109375" style="2" customWidth="1"/>
    <col min="4867" max="4867" width="15.42578125" style="2" customWidth="1"/>
    <col min="4868" max="4868" width="12.7109375" style="2" customWidth="1"/>
    <col min="4869" max="4869" width="16.42578125" style="2" customWidth="1"/>
    <col min="4870" max="4870" width="17.5703125" style="2" customWidth="1"/>
    <col min="4871" max="4871" width="15.5703125" style="2" customWidth="1"/>
    <col min="4872" max="4872" width="14.28515625" style="2" customWidth="1"/>
    <col min="4873" max="4873" width="12" style="2" customWidth="1"/>
    <col min="4874" max="4874" width="15.42578125" style="2" customWidth="1"/>
    <col min="4875" max="4876" width="15.85546875" style="2" customWidth="1"/>
    <col min="4877" max="4877" width="15.5703125" style="2" customWidth="1"/>
    <col min="4878" max="4878" width="11.42578125" style="2" customWidth="1"/>
    <col min="4879" max="4880" width="15.5703125" style="2" customWidth="1"/>
    <col min="4881" max="4882" width="15.7109375" style="2" customWidth="1"/>
    <col min="4883" max="4883" width="10.7109375" style="2" customWidth="1"/>
    <col min="4884" max="4885" width="15.140625" style="2" customWidth="1"/>
    <col min="4886" max="4887" width="14.28515625" style="2" customWidth="1"/>
    <col min="4888" max="4888" width="14.42578125" style="2" customWidth="1"/>
    <col min="4889" max="4890" width="14.7109375" style="2" customWidth="1"/>
    <col min="4891" max="4891" width="13.28515625" style="2" customWidth="1"/>
    <col min="4892" max="4892" width="12.28515625" style="2" customWidth="1"/>
    <col min="4893" max="4893" width="13.85546875" style="2" customWidth="1"/>
    <col min="4894" max="4895" width="14" style="2" customWidth="1"/>
    <col min="4896" max="4896" width="14.85546875" style="2" customWidth="1"/>
    <col min="4897" max="4898" width="13.28515625" style="2" customWidth="1"/>
    <col min="4899" max="4900" width="14" style="2" customWidth="1"/>
    <col min="4901" max="4901" width="11.7109375" style="2" customWidth="1"/>
    <col min="4902" max="4902" width="13.85546875" style="2" customWidth="1"/>
    <col min="4903" max="4903" width="13" style="2" customWidth="1"/>
    <col min="4904" max="4905" width="12.7109375" style="2" customWidth="1"/>
    <col min="4906" max="4906" width="12" style="2" customWidth="1"/>
    <col min="4907" max="4907" width="13" style="2" customWidth="1"/>
    <col min="4908" max="4908" width="11.7109375" style="2" customWidth="1"/>
    <col min="4909" max="4910" width="10" style="2" customWidth="1"/>
    <col min="4911" max="4911" width="8.85546875" style="2" customWidth="1"/>
    <col min="4912" max="4913" width="10.85546875" style="2" customWidth="1"/>
    <col min="4914" max="4914" width="9.5703125" style="2" customWidth="1"/>
    <col min="4915" max="4915" width="17" style="2" customWidth="1"/>
    <col min="4916" max="4916" width="16" style="2" customWidth="1"/>
    <col min="4917" max="4917" width="15.5703125" style="2" customWidth="1"/>
    <col min="4918" max="4920" width="10" style="2" customWidth="1"/>
    <col min="4921" max="4922" width="12" style="2" customWidth="1"/>
    <col min="4923" max="4923" width="11.28515625" style="2" customWidth="1"/>
    <col min="4924" max="4925" width="9.7109375" style="2" customWidth="1"/>
    <col min="4926" max="4926" width="8.85546875" style="2" customWidth="1"/>
    <col min="4927" max="4928" width="9.85546875" style="2" customWidth="1"/>
    <col min="4929" max="4929" width="7.85546875" style="2" customWidth="1"/>
    <col min="4930" max="4936" width="13" style="2" customWidth="1"/>
    <col min="4937" max="4937" width="12.85546875" style="2" customWidth="1"/>
    <col min="4938" max="4939" width="10.140625" style="2" customWidth="1"/>
    <col min="4940" max="4940" width="11.7109375" style="2" customWidth="1"/>
    <col min="4941" max="4942" width="10" style="2" customWidth="1"/>
    <col min="4943" max="4943" width="10.7109375" style="2" customWidth="1"/>
    <col min="4944" max="4945" width="13.85546875" style="2" customWidth="1"/>
    <col min="4946" max="4946" width="13" style="2" customWidth="1"/>
    <col min="4947" max="4948" width="9.85546875" style="2" customWidth="1"/>
    <col min="4949" max="4949" width="9.5703125" style="2" customWidth="1"/>
    <col min="4950" max="4951" width="12" style="2" customWidth="1"/>
    <col min="4952" max="4952" width="11.7109375" style="2" customWidth="1"/>
    <col min="4953" max="4953" width="13" style="2" customWidth="1"/>
    <col min="4954" max="4954" width="12.7109375" style="2" customWidth="1"/>
    <col min="4955" max="4955" width="12" style="2" customWidth="1"/>
    <col min="4956" max="4957" width="14.28515625" style="2" customWidth="1"/>
    <col min="4958" max="4958" width="15" style="2" customWidth="1"/>
    <col min="4959" max="4960" width="13.28515625" style="2" customWidth="1"/>
    <col min="4961" max="4961" width="13" style="2" customWidth="1"/>
    <col min="4962" max="4963" width="12" style="2" customWidth="1"/>
    <col min="4964" max="4964" width="11.7109375" style="2" customWidth="1"/>
    <col min="4965" max="4965" width="10.7109375" style="2" customWidth="1"/>
    <col min="4966" max="4966" width="11" style="2" customWidth="1"/>
    <col min="4967" max="4967" width="10.5703125" style="2" customWidth="1"/>
    <col min="4968" max="4969" width="9.7109375" style="2" customWidth="1"/>
    <col min="4970" max="4970" width="8.140625" style="2" customWidth="1"/>
    <col min="4971" max="4972" width="12" style="2" customWidth="1"/>
    <col min="4973" max="4973" width="12.7109375" style="2" customWidth="1"/>
    <col min="4974" max="4974" width="12" style="2" customWidth="1"/>
    <col min="4975" max="4976" width="15.85546875" style="2" customWidth="1"/>
    <col min="4977" max="4977" width="17.42578125" style="2" customWidth="1"/>
    <col min="4978" max="4979" width="10.140625" style="2" customWidth="1"/>
    <col min="4980" max="4980" width="10.85546875" style="2" customWidth="1"/>
    <col min="4981" max="4981" width="12.140625" style="2" customWidth="1"/>
    <col min="4982" max="4982" width="11.85546875" style="2" customWidth="1"/>
    <col min="4983" max="4983" width="12.28515625" style="2" customWidth="1"/>
    <col min="4984" max="4985" width="9.7109375" style="2" customWidth="1"/>
    <col min="4986" max="4986" width="8.85546875" style="2" customWidth="1"/>
    <col min="4987" max="4988" width="10.42578125" style="2" customWidth="1"/>
    <col min="4989" max="4989" width="10.140625" style="2" customWidth="1"/>
    <col min="4990" max="4991" width="9.85546875" style="2" customWidth="1"/>
    <col min="4992" max="4992" width="9.140625" style="2" customWidth="1"/>
    <col min="4993" max="4994" width="14.42578125" style="2" customWidth="1"/>
    <col min="4995" max="4995" width="12.7109375" style="2" customWidth="1"/>
    <col min="4996" max="4996" width="8.28515625" style="2" customWidth="1"/>
    <col min="4997" max="4998" width="13" style="2" customWidth="1"/>
    <col min="4999" max="4999" width="14.85546875" style="2" customWidth="1"/>
    <col min="5000" max="5000" width="15.85546875" style="2" customWidth="1"/>
    <col min="5001" max="5001" width="15.28515625" style="2" customWidth="1"/>
    <col min="5002" max="5002" width="14" style="2" customWidth="1"/>
    <col min="5003" max="5003" width="8.85546875" style="2"/>
    <col min="5004" max="5004" width="14" style="2" customWidth="1"/>
    <col min="5005" max="5120" width="8.85546875" style="2"/>
    <col min="5121" max="5121" width="5.28515625" style="2" customWidth="1"/>
    <col min="5122" max="5122" width="24.7109375" style="2" customWidth="1"/>
    <col min="5123" max="5123" width="15.42578125" style="2" customWidth="1"/>
    <col min="5124" max="5124" width="12.7109375" style="2" customWidth="1"/>
    <col min="5125" max="5125" width="16.42578125" style="2" customWidth="1"/>
    <col min="5126" max="5126" width="17.5703125" style="2" customWidth="1"/>
    <col min="5127" max="5127" width="15.5703125" style="2" customWidth="1"/>
    <col min="5128" max="5128" width="14.28515625" style="2" customWidth="1"/>
    <col min="5129" max="5129" width="12" style="2" customWidth="1"/>
    <col min="5130" max="5130" width="15.42578125" style="2" customWidth="1"/>
    <col min="5131" max="5132" width="15.85546875" style="2" customWidth="1"/>
    <col min="5133" max="5133" width="15.5703125" style="2" customWidth="1"/>
    <col min="5134" max="5134" width="11.42578125" style="2" customWidth="1"/>
    <col min="5135" max="5136" width="15.5703125" style="2" customWidth="1"/>
    <col min="5137" max="5138" width="15.7109375" style="2" customWidth="1"/>
    <col min="5139" max="5139" width="10.7109375" style="2" customWidth="1"/>
    <col min="5140" max="5141" width="15.140625" style="2" customWidth="1"/>
    <col min="5142" max="5143" width="14.28515625" style="2" customWidth="1"/>
    <col min="5144" max="5144" width="14.42578125" style="2" customWidth="1"/>
    <col min="5145" max="5146" width="14.7109375" style="2" customWidth="1"/>
    <col min="5147" max="5147" width="13.28515625" style="2" customWidth="1"/>
    <col min="5148" max="5148" width="12.28515625" style="2" customWidth="1"/>
    <col min="5149" max="5149" width="13.85546875" style="2" customWidth="1"/>
    <col min="5150" max="5151" width="14" style="2" customWidth="1"/>
    <col min="5152" max="5152" width="14.85546875" style="2" customWidth="1"/>
    <col min="5153" max="5154" width="13.28515625" style="2" customWidth="1"/>
    <col min="5155" max="5156" width="14" style="2" customWidth="1"/>
    <col min="5157" max="5157" width="11.7109375" style="2" customWidth="1"/>
    <col min="5158" max="5158" width="13.85546875" style="2" customWidth="1"/>
    <col min="5159" max="5159" width="13" style="2" customWidth="1"/>
    <col min="5160" max="5161" width="12.7109375" style="2" customWidth="1"/>
    <col min="5162" max="5162" width="12" style="2" customWidth="1"/>
    <col min="5163" max="5163" width="13" style="2" customWidth="1"/>
    <col min="5164" max="5164" width="11.7109375" style="2" customWidth="1"/>
    <col min="5165" max="5166" width="10" style="2" customWidth="1"/>
    <col min="5167" max="5167" width="8.85546875" style="2" customWidth="1"/>
    <col min="5168" max="5169" width="10.85546875" style="2" customWidth="1"/>
    <col min="5170" max="5170" width="9.5703125" style="2" customWidth="1"/>
    <col min="5171" max="5171" width="17" style="2" customWidth="1"/>
    <col min="5172" max="5172" width="16" style="2" customWidth="1"/>
    <col min="5173" max="5173" width="15.5703125" style="2" customWidth="1"/>
    <col min="5174" max="5176" width="10" style="2" customWidth="1"/>
    <col min="5177" max="5178" width="12" style="2" customWidth="1"/>
    <col min="5179" max="5179" width="11.28515625" style="2" customWidth="1"/>
    <col min="5180" max="5181" width="9.7109375" style="2" customWidth="1"/>
    <col min="5182" max="5182" width="8.85546875" style="2" customWidth="1"/>
    <col min="5183" max="5184" width="9.85546875" style="2" customWidth="1"/>
    <col min="5185" max="5185" width="7.85546875" style="2" customWidth="1"/>
    <col min="5186" max="5192" width="13" style="2" customWidth="1"/>
    <col min="5193" max="5193" width="12.85546875" style="2" customWidth="1"/>
    <col min="5194" max="5195" width="10.140625" style="2" customWidth="1"/>
    <col min="5196" max="5196" width="11.7109375" style="2" customWidth="1"/>
    <col min="5197" max="5198" width="10" style="2" customWidth="1"/>
    <col min="5199" max="5199" width="10.7109375" style="2" customWidth="1"/>
    <col min="5200" max="5201" width="13.85546875" style="2" customWidth="1"/>
    <col min="5202" max="5202" width="13" style="2" customWidth="1"/>
    <col min="5203" max="5204" width="9.85546875" style="2" customWidth="1"/>
    <col min="5205" max="5205" width="9.5703125" style="2" customWidth="1"/>
    <col min="5206" max="5207" width="12" style="2" customWidth="1"/>
    <col min="5208" max="5208" width="11.7109375" style="2" customWidth="1"/>
    <col min="5209" max="5209" width="13" style="2" customWidth="1"/>
    <col min="5210" max="5210" width="12.7109375" style="2" customWidth="1"/>
    <col min="5211" max="5211" width="12" style="2" customWidth="1"/>
    <col min="5212" max="5213" width="14.28515625" style="2" customWidth="1"/>
    <col min="5214" max="5214" width="15" style="2" customWidth="1"/>
    <col min="5215" max="5216" width="13.28515625" style="2" customWidth="1"/>
    <col min="5217" max="5217" width="13" style="2" customWidth="1"/>
    <col min="5218" max="5219" width="12" style="2" customWidth="1"/>
    <col min="5220" max="5220" width="11.7109375" style="2" customWidth="1"/>
    <col min="5221" max="5221" width="10.7109375" style="2" customWidth="1"/>
    <col min="5222" max="5222" width="11" style="2" customWidth="1"/>
    <col min="5223" max="5223" width="10.5703125" style="2" customWidth="1"/>
    <col min="5224" max="5225" width="9.7109375" style="2" customWidth="1"/>
    <col min="5226" max="5226" width="8.140625" style="2" customWidth="1"/>
    <col min="5227" max="5228" width="12" style="2" customWidth="1"/>
    <col min="5229" max="5229" width="12.7109375" style="2" customWidth="1"/>
    <col min="5230" max="5230" width="12" style="2" customWidth="1"/>
    <col min="5231" max="5232" width="15.85546875" style="2" customWidth="1"/>
    <col min="5233" max="5233" width="17.42578125" style="2" customWidth="1"/>
    <col min="5234" max="5235" width="10.140625" style="2" customWidth="1"/>
    <col min="5236" max="5236" width="10.85546875" style="2" customWidth="1"/>
    <col min="5237" max="5237" width="12.140625" style="2" customWidth="1"/>
    <col min="5238" max="5238" width="11.85546875" style="2" customWidth="1"/>
    <col min="5239" max="5239" width="12.28515625" style="2" customWidth="1"/>
    <col min="5240" max="5241" width="9.7109375" style="2" customWidth="1"/>
    <col min="5242" max="5242" width="8.85546875" style="2" customWidth="1"/>
    <col min="5243" max="5244" width="10.42578125" style="2" customWidth="1"/>
    <col min="5245" max="5245" width="10.140625" style="2" customWidth="1"/>
    <col min="5246" max="5247" width="9.85546875" style="2" customWidth="1"/>
    <col min="5248" max="5248" width="9.140625" style="2" customWidth="1"/>
    <col min="5249" max="5250" width="14.42578125" style="2" customWidth="1"/>
    <col min="5251" max="5251" width="12.7109375" style="2" customWidth="1"/>
    <col min="5252" max="5252" width="8.28515625" style="2" customWidth="1"/>
    <col min="5253" max="5254" width="13" style="2" customWidth="1"/>
    <col min="5255" max="5255" width="14.85546875" style="2" customWidth="1"/>
    <col min="5256" max="5256" width="15.85546875" style="2" customWidth="1"/>
    <col min="5257" max="5257" width="15.28515625" style="2" customWidth="1"/>
    <col min="5258" max="5258" width="14" style="2" customWidth="1"/>
    <col min="5259" max="5259" width="8.85546875" style="2"/>
    <col min="5260" max="5260" width="14" style="2" customWidth="1"/>
    <col min="5261" max="5376" width="8.85546875" style="2"/>
    <col min="5377" max="5377" width="5.28515625" style="2" customWidth="1"/>
    <col min="5378" max="5378" width="24.7109375" style="2" customWidth="1"/>
    <col min="5379" max="5379" width="15.42578125" style="2" customWidth="1"/>
    <col min="5380" max="5380" width="12.7109375" style="2" customWidth="1"/>
    <col min="5381" max="5381" width="16.42578125" style="2" customWidth="1"/>
    <col min="5382" max="5382" width="17.5703125" style="2" customWidth="1"/>
    <col min="5383" max="5383" width="15.5703125" style="2" customWidth="1"/>
    <col min="5384" max="5384" width="14.28515625" style="2" customWidth="1"/>
    <col min="5385" max="5385" width="12" style="2" customWidth="1"/>
    <col min="5386" max="5386" width="15.42578125" style="2" customWidth="1"/>
    <col min="5387" max="5388" width="15.85546875" style="2" customWidth="1"/>
    <col min="5389" max="5389" width="15.5703125" style="2" customWidth="1"/>
    <col min="5390" max="5390" width="11.42578125" style="2" customWidth="1"/>
    <col min="5391" max="5392" width="15.5703125" style="2" customWidth="1"/>
    <col min="5393" max="5394" width="15.7109375" style="2" customWidth="1"/>
    <col min="5395" max="5395" width="10.7109375" style="2" customWidth="1"/>
    <col min="5396" max="5397" width="15.140625" style="2" customWidth="1"/>
    <col min="5398" max="5399" width="14.28515625" style="2" customWidth="1"/>
    <col min="5400" max="5400" width="14.42578125" style="2" customWidth="1"/>
    <col min="5401" max="5402" width="14.7109375" style="2" customWidth="1"/>
    <col min="5403" max="5403" width="13.28515625" style="2" customWidth="1"/>
    <col min="5404" max="5404" width="12.28515625" style="2" customWidth="1"/>
    <col min="5405" max="5405" width="13.85546875" style="2" customWidth="1"/>
    <col min="5406" max="5407" width="14" style="2" customWidth="1"/>
    <col min="5408" max="5408" width="14.85546875" style="2" customWidth="1"/>
    <col min="5409" max="5410" width="13.28515625" style="2" customWidth="1"/>
    <col min="5411" max="5412" width="14" style="2" customWidth="1"/>
    <col min="5413" max="5413" width="11.7109375" style="2" customWidth="1"/>
    <col min="5414" max="5414" width="13.85546875" style="2" customWidth="1"/>
    <col min="5415" max="5415" width="13" style="2" customWidth="1"/>
    <col min="5416" max="5417" width="12.7109375" style="2" customWidth="1"/>
    <col min="5418" max="5418" width="12" style="2" customWidth="1"/>
    <col min="5419" max="5419" width="13" style="2" customWidth="1"/>
    <col min="5420" max="5420" width="11.7109375" style="2" customWidth="1"/>
    <col min="5421" max="5422" width="10" style="2" customWidth="1"/>
    <col min="5423" max="5423" width="8.85546875" style="2" customWidth="1"/>
    <col min="5424" max="5425" width="10.85546875" style="2" customWidth="1"/>
    <col min="5426" max="5426" width="9.5703125" style="2" customWidth="1"/>
    <col min="5427" max="5427" width="17" style="2" customWidth="1"/>
    <col min="5428" max="5428" width="16" style="2" customWidth="1"/>
    <col min="5429" max="5429" width="15.5703125" style="2" customWidth="1"/>
    <col min="5430" max="5432" width="10" style="2" customWidth="1"/>
    <col min="5433" max="5434" width="12" style="2" customWidth="1"/>
    <col min="5435" max="5435" width="11.28515625" style="2" customWidth="1"/>
    <col min="5436" max="5437" width="9.7109375" style="2" customWidth="1"/>
    <col min="5438" max="5438" width="8.85546875" style="2" customWidth="1"/>
    <col min="5439" max="5440" width="9.85546875" style="2" customWidth="1"/>
    <col min="5441" max="5441" width="7.85546875" style="2" customWidth="1"/>
    <col min="5442" max="5448" width="13" style="2" customWidth="1"/>
    <col min="5449" max="5449" width="12.85546875" style="2" customWidth="1"/>
    <col min="5450" max="5451" width="10.140625" style="2" customWidth="1"/>
    <col min="5452" max="5452" width="11.7109375" style="2" customWidth="1"/>
    <col min="5453" max="5454" width="10" style="2" customWidth="1"/>
    <col min="5455" max="5455" width="10.7109375" style="2" customWidth="1"/>
    <col min="5456" max="5457" width="13.85546875" style="2" customWidth="1"/>
    <col min="5458" max="5458" width="13" style="2" customWidth="1"/>
    <col min="5459" max="5460" width="9.85546875" style="2" customWidth="1"/>
    <col min="5461" max="5461" width="9.5703125" style="2" customWidth="1"/>
    <col min="5462" max="5463" width="12" style="2" customWidth="1"/>
    <col min="5464" max="5464" width="11.7109375" style="2" customWidth="1"/>
    <col min="5465" max="5465" width="13" style="2" customWidth="1"/>
    <col min="5466" max="5466" width="12.7109375" style="2" customWidth="1"/>
    <col min="5467" max="5467" width="12" style="2" customWidth="1"/>
    <col min="5468" max="5469" width="14.28515625" style="2" customWidth="1"/>
    <col min="5470" max="5470" width="15" style="2" customWidth="1"/>
    <col min="5471" max="5472" width="13.28515625" style="2" customWidth="1"/>
    <col min="5473" max="5473" width="13" style="2" customWidth="1"/>
    <col min="5474" max="5475" width="12" style="2" customWidth="1"/>
    <col min="5476" max="5476" width="11.7109375" style="2" customWidth="1"/>
    <col min="5477" max="5477" width="10.7109375" style="2" customWidth="1"/>
    <col min="5478" max="5478" width="11" style="2" customWidth="1"/>
    <col min="5479" max="5479" width="10.5703125" style="2" customWidth="1"/>
    <col min="5480" max="5481" width="9.7109375" style="2" customWidth="1"/>
    <col min="5482" max="5482" width="8.140625" style="2" customWidth="1"/>
    <col min="5483" max="5484" width="12" style="2" customWidth="1"/>
    <col min="5485" max="5485" width="12.7109375" style="2" customWidth="1"/>
    <col min="5486" max="5486" width="12" style="2" customWidth="1"/>
    <col min="5487" max="5488" width="15.85546875" style="2" customWidth="1"/>
    <col min="5489" max="5489" width="17.42578125" style="2" customWidth="1"/>
    <col min="5490" max="5491" width="10.140625" style="2" customWidth="1"/>
    <col min="5492" max="5492" width="10.85546875" style="2" customWidth="1"/>
    <col min="5493" max="5493" width="12.140625" style="2" customWidth="1"/>
    <col min="5494" max="5494" width="11.85546875" style="2" customWidth="1"/>
    <col min="5495" max="5495" width="12.28515625" style="2" customWidth="1"/>
    <col min="5496" max="5497" width="9.7109375" style="2" customWidth="1"/>
    <col min="5498" max="5498" width="8.85546875" style="2" customWidth="1"/>
    <col min="5499" max="5500" width="10.42578125" style="2" customWidth="1"/>
    <col min="5501" max="5501" width="10.140625" style="2" customWidth="1"/>
    <col min="5502" max="5503" width="9.85546875" style="2" customWidth="1"/>
    <col min="5504" max="5504" width="9.140625" style="2" customWidth="1"/>
    <col min="5505" max="5506" width="14.42578125" style="2" customWidth="1"/>
    <col min="5507" max="5507" width="12.7109375" style="2" customWidth="1"/>
    <col min="5508" max="5508" width="8.28515625" style="2" customWidth="1"/>
    <col min="5509" max="5510" width="13" style="2" customWidth="1"/>
    <col min="5511" max="5511" width="14.85546875" style="2" customWidth="1"/>
    <col min="5512" max="5512" width="15.85546875" style="2" customWidth="1"/>
    <col min="5513" max="5513" width="15.28515625" style="2" customWidth="1"/>
    <col min="5514" max="5514" width="14" style="2" customWidth="1"/>
    <col min="5515" max="5515" width="8.85546875" style="2"/>
    <col min="5516" max="5516" width="14" style="2" customWidth="1"/>
    <col min="5517" max="5632" width="8.85546875" style="2"/>
    <col min="5633" max="5633" width="5.28515625" style="2" customWidth="1"/>
    <col min="5634" max="5634" width="24.7109375" style="2" customWidth="1"/>
    <col min="5635" max="5635" width="15.42578125" style="2" customWidth="1"/>
    <col min="5636" max="5636" width="12.7109375" style="2" customWidth="1"/>
    <col min="5637" max="5637" width="16.42578125" style="2" customWidth="1"/>
    <col min="5638" max="5638" width="17.5703125" style="2" customWidth="1"/>
    <col min="5639" max="5639" width="15.5703125" style="2" customWidth="1"/>
    <col min="5640" max="5640" width="14.28515625" style="2" customWidth="1"/>
    <col min="5641" max="5641" width="12" style="2" customWidth="1"/>
    <col min="5642" max="5642" width="15.42578125" style="2" customWidth="1"/>
    <col min="5643" max="5644" width="15.85546875" style="2" customWidth="1"/>
    <col min="5645" max="5645" width="15.5703125" style="2" customWidth="1"/>
    <col min="5646" max="5646" width="11.42578125" style="2" customWidth="1"/>
    <col min="5647" max="5648" width="15.5703125" style="2" customWidth="1"/>
    <col min="5649" max="5650" width="15.7109375" style="2" customWidth="1"/>
    <col min="5651" max="5651" width="10.7109375" style="2" customWidth="1"/>
    <col min="5652" max="5653" width="15.140625" style="2" customWidth="1"/>
    <col min="5654" max="5655" width="14.28515625" style="2" customWidth="1"/>
    <col min="5656" max="5656" width="14.42578125" style="2" customWidth="1"/>
    <col min="5657" max="5658" width="14.7109375" style="2" customWidth="1"/>
    <col min="5659" max="5659" width="13.28515625" style="2" customWidth="1"/>
    <col min="5660" max="5660" width="12.28515625" style="2" customWidth="1"/>
    <col min="5661" max="5661" width="13.85546875" style="2" customWidth="1"/>
    <col min="5662" max="5663" width="14" style="2" customWidth="1"/>
    <col min="5664" max="5664" width="14.85546875" style="2" customWidth="1"/>
    <col min="5665" max="5666" width="13.28515625" style="2" customWidth="1"/>
    <col min="5667" max="5668" width="14" style="2" customWidth="1"/>
    <col min="5669" max="5669" width="11.7109375" style="2" customWidth="1"/>
    <col min="5670" max="5670" width="13.85546875" style="2" customWidth="1"/>
    <col min="5671" max="5671" width="13" style="2" customWidth="1"/>
    <col min="5672" max="5673" width="12.7109375" style="2" customWidth="1"/>
    <col min="5674" max="5674" width="12" style="2" customWidth="1"/>
    <col min="5675" max="5675" width="13" style="2" customWidth="1"/>
    <col min="5676" max="5676" width="11.7109375" style="2" customWidth="1"/>
    <col min="5677" max="5678" width="10" style="2" customWidth="1"/>
    <col min="5679" max="5679" width="8.85546875" style="2" customWidth="1"/>
    <col min="5680" max="5681" width="10.85546875" style="2" customWidth="1"/>
    <col min="5682" max="5682" width="9.5703125" style="2" customWidth="1"/>
    <col min="5683" max="5683" width="17" style="2" customWidth="1"/>
    <col min="5684" max="5684" width="16" style="2" customWidth="1"/>
    <col min="5685" max="5685" width="15.5703125" style="2" customWidth="1"/>
    <col min="5686" max="5688" width="10" style="2" customWidth="1"/>
    <col min="5689" max="5690" width="12" style="2" customWidth="1"/>
    <col min="5691" max="5691" width="11.28515625" style="2" customWidth="1"/>
    <col min="5692" max="5693" width="9.7109375" style="2" customWidth="1"/>
    <col min="5694" max="5694" width="8.85546875" style="2" customWidth="1"/>
    <col min="5695" max="5696" width="9.85546875" style="2" customWidth="1"/>
    <col min="5697" max="5697" width="7.85546875" style="2" customWidth="1"/>
    <col min="5698" max="5704" width="13" style="2" customWidth="1"/>
    <col min="5705" max="5705" width="12.85546875" style="2" customWidth="1"/>
    <col min="5706" max="5707" width="10.140625" style="2" customWidth="1"/>
    <col min="5708" max="5708" width="11.7109375" style="2" customWidth="1"/>
    <col min="5709" max="5710" width="10" style="2" customWidth="1"/>
    <col min="5711" max="5711" width="10.7109375" style="2" customWidth="1"/>
    <col min="5712" max="5713" width="13.85546875" style="2" customWidth="1"/>
    <col min="5714" max="5714" width="13" style="2" customWidth="1"/>
    <col min="5715" max="5716" width="9.85546875" style="2" customWidth="1"/>
    <col min="5717" max="5717" width="9.5703125" style="2" customWidth="1"/>
    <col min="5718" max="5719" width="12" style="2" customWidth="1"/>
    <col min="5720" max="5720" width="11.7109375" style="2" customWidth="1"/>
    <col min="5721" max="5721" width="13" style="2" customWidth="1"/>
    <col min="5722" max="5722" width="12.7109375" style="2" customWidth="1"/>
    <col min="5723" max="5723" width="12" style="2" customWidth="1"/>
    <col min="5724" max="5725" width="14.28515625" style="2" customWidth="1"/>
    <col min="5726" max="5726" width="15" style="2" customWidth="1"/>
    <col min="5727" max="5728" width="13.28515625" style="2" customWidth="1"/>
    <col min="5729" max="5729" width="13" style="2" customWidth="1"/>
    <col min="5730" max="5731" width="12" style="2" customWidth="1"/>
    <col min="5732" max="5732" width="11.7109375" style="2" customWidth="1"/>
    <col min="5733" max="5733" width="10.7109375" style="2" customWidth="1"/>
    <col min="5734" max="5734" width="11" style="2" customWidth="1"/>
    <col min="5735" max="5735" width="10.5703125" style="2" customWidth="1"/>
    <col min="5736" max="5737" width="9.7109375" style="2" customWidth="1"/>
    <col min="5738" max="5738" width="8.140625" style="2" customWidth="1"/>
    <col min="5739" max="5740" width="12" style="2" customWidth="1"/>
    <col min="5741" max="5741" width="12.7109375" style="2" customWidth="1"/>
    <col min="5742" max="5742" width="12" style="2" customWidth="1"/>
    <col min="5743" max="5744" width="15.85546875" style="2" customWidth="1"/>
    <col min="5745" max="5745" width="17.42578125" style="2" customWidth="1"/>
    <col min="5746" max="5747" width="10.140625" style="2" customWidth="1"/>
    <col min="5748" max="5748" width="10.85546875" style="2" customWidth="1"/>
    <col min="5749" max="5749" width="12.140625" style="2" customWidth="1"/>
    <col min="5750" max="5750" width="11.85546875" style="2" customWidth="1"/>
    <col min="5751" max="5751" width="12.28515625" style="2" customWidth="1"/>
    <col min="5752" max="5753" width="9.7109375" style="2" customWidth="1"/>
    <col min="5754" max="5754" width="8.85546875" style="2" customWidth="1"/>
    <col min="5755" max="5756" width="10.42578125" style="2" customWidth="1"/>
    <col min="5757" max="5757" width="10.140625" style="2" customWidth="1"/>
    <col min="5758" max="5759" width="9.85546875" style="2" customWidth="1"/>
    <col min="5760" max="5760" width="9.140625" style="2" customWidth="1"/>
    <col min="5761" max="5762" width="14.42578125" style="2" customWidth="1"/>
    <col min="5763" max="5763" width="12.7109375" style="2" customWidth="1"/>
    <col min="5764" max="5764" width="8.28515625" style="2" customWidth="1"/>
    <col min="5765" max="5766" width="13" style="2" customWidth="1"/>
    <col min="5767" max="5767" width="14.85546875" style="2" customWidth="1"/>
    <col min="5768" max="5768" width="15.85546875" style="2" customWidth="1"/>
    <col min="5769" max="5769" width="15.28515625" style="2" customWidth="1"/>
    <col min="5770" max="5770" width="14" style="2" customWidth="1"/>
    <col min="5771" max="5771" width="8.85546875" style="2"/>
    <col min="5772" max="5772" width="14" style="2" customWidth="1"/>
    <col min="5773" max="5888" width="8.85546875" style="2"/>
    <col min="5889" max="5889" width="5.28515625" style="2" customWidth="1"/>
    <col min="5890" max="5890" width="24.7109375" style="2" customWidth="1"/>
    <col min="5891" max="5891" width="15.42578125" style="2" customWidth="1"/>
    <col min="5892" max="5892" width="12.7109375" style="2" customWidth="1"/>
    <col min="5893" max="5893" width="16.42578125" style="2" customWidth="1"/>
    <col min="5894" max="5894" width="17.5703125" style="2" customWidth="1"/>
    <col min="5895" max="5895" width="15.5703125" style="2" customWidth="1"/>
    <col min="5896" max="5896" width="14.28515625" style="2" customWidth="1"/>
    <col min="5897" max="5897" width="12" style="2" customWidth="1"/>
    <col min="5898" max="5898" width="15.42578125" style="2" customWidth="1"/>
    <col min="5899" max="5900" width="15.85546875" style="2" customWidth="1"/>
    <col min="5901" max="5901" width="15.5703125" style="2" customWidth="1"/>
    <col min="5902" max="5902" width="11.42578125" style="2" customWidth="1"/>
    <col min="5903" max="5904" width="15.5703125" style="2" customWidth="1"/>
    <col min="5905" max="5906" width="15.7109375" style="2" customWidth="1"/>
    <col min="5907" max="5907" width="10.7109375" style="2" customWidth="1"/>
    <col min="5908" max="5909" width="15.140625" style="2" customWidth="1"/>
    <col min="5910" max="5911" width="14.28515625" style="2" customWidth="1"/>
    <col min="5912" max="5912" width="14.42578125" style="2" customWidth="1"/>
    <col min="5913" max="5914" width="14.7109375" style="2" customWidth="1"/>
    <col min="5915" max="5915" width="13.28515625" style="2" customWidth="1"/>
    <col min="5916" max="5916" width="12.28515625" style="2" customWidth="1"/>
    <col min="5917" max="5917" width="13.85546875" style="2" customWidth="1"/>
    <col min="5918" max="5919" width="14" style="2" customWidth="1"/>
    <col min="5920" max="5920" width="14.85546875" style="2" customWidth="1"/>
    <col min="5921" max="5922" width="13.28515625" style="2" customWidth="1"/>
    <col min="5923" max="5924" width="14" style="2" customWidth="1"/>
    <col min="5925" max="5925" width="11.7109375" style="2" customWidth="1"/>
    <col min="5926" max="5926" width="13.85546875" style="2" customWidth="1"/>
    <col min="5927" max="5927" width="13" style="2" customWidth="1"/>
    <col min="5928" max="5929" width="12.7109375" style="2" customWidth="1"/>
    <col min="5930" max="5930" width="12" style="2" customWidth="1"/>
    <col min="5931" max="5931" width="13" style="2" customWidth="1"/>
    <col min="5932" max="5932" width="11.7109375" style="2" customWidth="1"/>
    <col min="5933" max="5934" width="10" style="2" customWidth="1"/>
    <col min="5935" max="5935" width="8.85546875" style="2" customWidth="1"/>
    <col min="5936" max="5937" width="10.85546875" style="2" customWidth="1"/>
    <col min="5938" max="5938" width="9.5703125" style="2" customWidth="1"/>
    <col min="5939" max="5939" width="17" style="2" customWidth="1"/>
    <col min="5940" max="5940" width="16" style="2" customWidth="1"/>
    <col min="5941" max="5941" width="15.5703125" style="2" customWidth="1"/>
    <col min="5942" max="5944" width="10" style="2" customWidth="1"/>
    <col min="5945" max="5946" width="12" style="2" customWidth="1"/>
    <col min="5947" max="5947" width="11.28515625" style="2" customWidth="1"/>
    <col min="5948" max="5949" width="9.7109375" style="2" customWidth="1"/>
    <col min="5950" max="5950" width="8.85546875" style="2" customWidth="1"/>
    <col min="5951" max="5952" width="9.85546875" style="2" customWidth="1"/>
    <col min="5953" max="5953" width="7.85546875" style="2" customWidth="1"/>
    <col min="5954" max="5960" width="13" style="2" customWidth="1"/>
    <col min="5961" max="5961" width="12.85546875" style="2" customWidth="1"/>
    <col min="5962" max="5963" width="10.140625" style="2" customWidth="1"/>
    <col min="5964" max="5964" width="11.7109375" style="2" customWidth="1"/>
    <col min="5965" max="5966" width="10" style="2" customWidth="1"/>
    <col min="5967" max="5967" width="10.7109375" style="2" customWidth="1"/>
    <col min="5968" max="5969" width="13.85546875" style="2" customWidth="1"/>
    <col min="5970" max="5970" width="13" style="2" customWidth="1"/>
    <col min="5971" max="5972" width="9.85546875" style="2" customWidth="1"/>
    <col min="5973" max="5973" width="9.5703125" style="2" customWidth="1"/>
    <col min="5974" max="5975" width="12" style="2" customWidth="1"/>
    <col min="5976" max="5976" width="11.7109375" style="2" customWidth="1"/>
    <col min="5977" max="5977" width="13" style="2" customWidth="1"/>
    <col min="5978" max="5978" width="12.7109375" style="2" customWidth="1"/>
    <col min="5979" max="5979" width="12" style="2" customWidth="1"/>
    <col min="5980" max="5981" width="14.28515625" style="2" customWidth="1"/>
    <col min="5982" max="5982" width="15" style="2" customWidth="1"/>
    <col min="5983" max="5984" width="13.28515625" style="2" customWidth="1"/>
    <col min="5985" max="5985" width="13" style="2" customWidth="1"/>
    <col min="5986" max="5987" width="12" style="2" customWidth="1"/>
    <col min="5988" max="5988" width="11.7109375" style="2" customWidth="1"/>
    <col min="5989" max="5989" width="10.7109375" style="2" customWidth="1"/>
    <col min="5990" max="5990" width="11" style="2" customWidth="1"/>
    <col min="5991" max="5991" width="10.5703125" style="2" customWidth="1"/>
    <col min="5992" max="5993" width="9.7109375" style="2" customWidth="1"/>
    <col min="5994" max="5994" width="8.140625" style="2" customWidth="1"/>
    <col min="5995" max="5996" width="12" style="2" customWidth="1"/>
    <col min="5997" max="5997" width="12.7109375" style="2" customWidth="1"/>
    <col min="5998" max="5998" width="12" style="2" customWidth="1"/>
    <col min="5999" max="6000" width="15.85546875" style="2" customWidth="1"/>
    <col min="6001" max="6001" width="17.42578125" style="2" customWidth="1"/>
    <col min="6002" max="6003" width="10.140625" style="2" customWidth="1"/>
    <col min="6004" max="6004" width="10.85546875" style="2" customWidth="1"/>
    <col min="6005" max="6005" width="12.140625" style="2" customWidth="1"/>
    <col min="6006" max="6006" width="11.85546875" style="2" customWidth="1"/>
    <col min="6007" max="6007" width="12.28515625" style="2" customWidth="1"/>
    <col min="6008" max="6009" width="9.7109375" style="2" customWidth="1"/>
    <col min="6010" max="6010" width="8.85546875" style="2" customWidth="1"/>
    <col min="6011" max="6012" width="10.42578125" style="2" customWidth="1"/>
    <col min="6013" max="6013" width="10.140625" style="2" customWidth="1"/>
    <col min="6014" max="6015" width="9.85546875" style="2" customWidth="1"/>
    <col min="6016" max="6016" width="9.140625" style="2" customWidth="1"/>
    <col min="6017" max="6018" width="14.42578125" style="2" customWidth="1"/>
    <col min="6019" max="6019" width="12.7109375" style="2" customWidth="1"/>
    <col min="6020" max="6020" width="8.28515625" style="2" customWidth="1"/>
    <col min="6021" max="6022" width="13" style="2" customWidth="1"/>
    <col min="6023" max="6023" width="14.85546875" style="2" customWidth="1"/>
    <col min="6024" max="6024" width="15.85546875" style="2" customWidth="1"/>
    <col min="6025" max="6025" width="15.28515625" style="2" customWidth="1"/>
    <col min="6026" max="6026" width="14" style="2" customWidth="1"/>
    <col min="6027" max="6027" width="8.85546875" style="2"/>
    <col min="6028" max="6028" width="14" style="2" customWidth="1"/>
    <col min="6029" max="6144" width="8.85546875" style="2"/>
    <col min="6145" max="6145" width="5.28515625" style="2" customWidth="1"/>
    <col min="6146" max="6146" width="24.7109375" style="2" customWidth="1"/>
    <col min="6147" max="6147" width="15.42578125" style="2" customWidth="1"/>
    <col min="6148" max="6148" width="12.7109375" style="2" customWidth="1"/>
    <col min="6149" max="6149" width="16.42578125" style="2" customWidth="1"/>
    <col min="6150" max="6150" width="17.5703125" style="2" customWidth="1"/>
    <col min="6151" max="6151" width="15.5703125" style="2" customWidth="1"/>
    <col min="6152" max="6152" width="14.28515625" style="2" customWidth="1"/>
    <col min="6153" max="6153" width="12" style="2" customWidth="1"/>
    <col min="6154" max="6154" width="15.42578125" style="2" customWidth="1"/>
    <col min="6155" max="6156" width="15.85546875" style="2" customWidth="1"/>
    <col min="6157" max="6157" width="15.5703125" style="2" customWidth="1"/>
    <col min="6158" max="6158" width="11.42578125" style="2" customWidth="1"/>
    <col min="6159" max="6160" width="15.5703125" style="2" customWidth="1"/>
    <col min="6161" max="6162" width="15.7109375" style="2" customWidth="1"/>
    <col min="6163" max="6163" width="10.7109375" style="2" customWidth="1"/>
    <col min="6164" max="6165" width="15.140625" style="2" customWidth="1"/>
    <col min="6166" max="6167" width="14.28515625" style="2" customWidth="1"/>
    <col min="6168" max="6168" width="14.42578125" style="2" customWidth="1"/>
    <col min="6169" max="6170" width="14.7109375" style="2" customWidth="1"/>
    <col min="6171" max="6171" width="13.28515625" style="2" customWidth="1"/>
    <col min="6172" max="6172" width="12.28515625" style="2" customWidth="1"/>
    <col min="6173" max="6173" width="13.85546875" style="2" customWidth="1"/>
    <col min="6174" max="6175" width="14" style="2" customWidth="1"/>
    <col min="6176" max="6176" width="14.85546875" style="2" customWidth="1"/>
    <col min="6177" max="6178" width="13.28515625" style="2" customWidth="1"/>
    <col min="6179" max="6180" width="14" style="2" customWidth="1"/>
    <col min="6181" max="6181" width="11.7109375" style="2" customWidth="1"/>
    <col min="6182" max="6182" width="13.85546875" style="2" customWidth="1"/>
    <col min="6183" max="6183" width="13" style="2" customWidth="1"/>
    <col min="6184" max="6185" width="12.7109375" style="2" customWidth="1"/>
    <col min="6186" max="6186" width="12" style="2" customWidth="1"/>
    <col min="6187" max="6187" width="13" style="2" customWidth="1"/>
    <col min="6188" max="6188" width="11.7109375" style="2" customWidth="1"/>
    <col min="6189" max="6190" width="10" style="2" customWidth="1"/>
    <col min="6191" max="6191" width="8.85546875" style="2" customWidth="1"/>
    <col min="6192" max="6193" width="10.85546875" style="2" customWidth="1"/>
    <col min="6194" max="6194" width="9.5703125" style="2" customWidth="1"/>
    <col min="6195" max="6195" width="17" style="2" customWidth="1"/>
    <col min="6196" max="6196" width="16" style="2" customWidth="1"/>
    <col min="6197" max="6197" width="15.5703125" style="2" customWidth="1"/>
    <col min="6198" max="6200" width="10" style="2" customWidth="1"/>
    <col min="6201" max="6202" width="12" style="2" customWidth="1"/>
    <col min="6203" max="6203" width="11.28515625" style="2" customWidth="1"/>
    <col min="6204" max="6205" width="9.7109375" style="2" customWidth="1"/>
    <col min="6206" max="6206" width="8.85546875" style="2" customWidth="1"/>
    <col min="6207" max="6208" width="9.85546875" style="2" customWidth="1"/>
    <col min="6209" max="6209" width="7.85546875" style="2" customWidth="1"/>
    <col min="6210" max="6216" width="13" style="2" customWidth="1"/>
    <col min="6217" max="6217" width="12.85546875" style="2" customWidth="1"/>
    <col min="6218" max="6219" width="10.140625" style="2" customWidth="1"/>
    <col min="6220" max="6220" width="11.7109375" style="2" customWidth="1"/>
    <col min="6221" max="6222" width="10" style="2" customWidth="1"/>
    <col min="6223" max="6223" width="10.7109375" style="2" customWidth="1"/>
    <col min="6224" max="6225" width="13.85546875" style="2" customWidth="1"/>
    <col min="6226" max="6226" width="13" style="2" customWidth="1"/>
    <col min="6227" max="6228" width="9.85546875" style="2" customWidth="1"/>
    <col min="6229" max="6229" width="9.5703125" style="2" customWidth="1"/>
    <col min="6230" max="6231" width="12" style="2" customWidth="1"/>
    <col min="6232" max="6232" width="11.7109375" style="2" customWidth="1"/>
    <col min="6233" max="6233" width="13" style="2" customWidth="1"/>
    <col min="6234" max="6234" width="12.7109375" style="2" customWidth="1"/>
    <col min="6235" max="6235" width="12" style="2" customWidth="1"/>
    <col min="6236" max="6237" width="14.28515625" style="2" customWidth="1"/>
    <col min="6238" max="6238" width="15" style="2" customWidth="1"/>
    <col min="6239" max="6240" width="13.28515625" style="2" customWidth="1"/>
    <col min="6241" max="6241" width="13" style="2" customWidth="1"/>
    <col min="6242" max="6243" width="12" style="2" customWidth="1"/>
    <col min="6244" max="6244" width="11.7109375" style="2" customWidth="1"/>
    <col min="6245" max="6245" width="10.7109375" style="2" customWidth="1"/>
    <col min="6246" max="6246" width="11" style="2" customWidth="1"/>
    <col min="6247" max="6247" width="10.5703125" style="2" customWidth="1"/>
    <col min="6248" max="6249" width="9.7109375" style="2" customWidth="1"/>
    <col min="6250" max="6250" width="8.140625" style="2" customWidth="1"/>
    <col min="6251" max="6252" width="12" style="2" customWidth="1"/>
    <col min="6253" max="6253" width="12.7109375" style="2" customWidth="1"/>
    <col min="6254" max="6254" width="12" style="2" customWidth="1"/>
    <col min="6255" max="6256" width="15.85546875" style="2" customWidth="1"/>
    <col min="6257" max="6257" width="17.42578125" style="2" customWidth="1"/>
    <col min="6258" max="6259" width="10.140625" style="2" customWidth="1"/>
    <col min="6260" max="6260" width="10.85546875" style="2" customWidth="1"/>
    <col min="6261" max="6261" width="12.140625" style="2" customWidth="1"/>
    <col min="6262" max="6262" width="11.85546875" style="2" customWidth="1"/>
    <col min="6263" max="6263" width="12.28515625" style="2" customWidth="1"/>
    <col min="6264" max="6265" width="9.7109375" style="2" customWidth="1"/>
    <col min="6266" max="6266" width="8.85546875" style="2" customWidth="1"/>
    <col min="6267" max="6268" width="10.42578125" style="2" customWidth="1"/>
    <col min="6269" max="6269" width="10.140625" style="2" customWidth="1"/>
    <col min="6270" max="6271" width="9.85546875" style="2" customWidth="1"/>
    <col min="6272" max="6272" width="9.140625" style="2" customWidth="1"/>
    <col min="6273" max="6274" width="14.42578125" style="2" customWidth="1"/>
    <col min="6275" max="6275" width="12.7109375" style="2" customWidth="1"/>
    <col min="6276" max="6276" width="8.28515625" style="2" customWidth="1"/>
    <col min="6277" max="6278" width="13" style="2" customWidth="1"/>
    <col min="6279" max="6279" width="14.85546875" style="2" customWidth="1"/>
    <col min="6280" max="6280" width="15.85546875" style="2" customWidth="1"/>
    <col min="6281" max="6281" width="15.28515625" style="2" customWidth="1"/>
    <col min="6282" max="6282" width="14" style="2" customWidth="1"/>
    <col min="6283" max="6283" width="8.85546875" style="2"/>
    <col min="6284" max="6284" width="14" style="2" customWidth="1"/>
    <col min="6285" max="6400" width="8.85546875" style="2"/>
    <col min="6401" max="6401" width="5.28515625" style="2" customWidth="1"/>
    <col min="6402" max="6402" width="24.7109375" style="2" customWidth="1"/>
    <col min="6403" max="6403" width="15.42578125" style="2" customWidth="1"/>
    <col min="6404" max="6404" width="12.7109375" style="2" customWidth="1"/>
    <col min="6405" max="6405" width="16.42578125" style="2" customWidth="1"/>
    <col min="6406" max="6406" width="17.5703125" style="2" customWidth="1"/>
    <col min="6407" max="6407" width="15.5703125" style="2" customWidth="1"/>
    <col min="6408" max="6408" width="14.28515625" style="2" customWidth="1"/>
    <col min="6409" max="6409" width="12" style="2" customWidth="1"/>
    <col min="6410" max="6410" width="15.42578125" style="2" customWidth="1"/>
    <col min="6411" max="6412" width="15.85546875" style="2" customWidth="1"/>
    <col min="6413" max="6413" width="15.5703125" style="2" customWidth="1"/>
    <col min="6414" max="6414" width="11.42578125" style="2" customWidth="1"/>
    <col min="6415" max="6416" width="15.5703125" style="2" customWidth="1"/>
    <col min="6417" max="6418" width="15.7109375" style="2" customWidth="1"/>
    <col min="6419" max="6419" width="10.7109375" style="2" customWidth="1"/>
    <col min="6420" max="6421" width="15.140625" style="2" customWidth="1"/>
    <col min="6422" max="6423" width="14.28515625" style="2" customWidth="1"/>
    <col min="6424" max="6424" width="14.42578125" style="2" customWidth="1"/>
    <col min="6425" max="6426" width="14.7109375" style="2" customWidth="1"/>
    <col min="6427" max="6427" width="13.28515625" style="2" customWidth="1"/>
    <col min="6428" max="6428" width="12.28515625" style="2" customWidth="1"/>
    <col min="6429" max="6429" width="13.85546875" style="2" customWidth="1"/>
    <col min="6430" max="6431" width="14" style="2" customWidth="1"/>
    <col min="6432" max="6432" width="14.85546875" style="2" customWidth="1"/>
    <col min="6433" max="6434" width="13.28515625" style="2" customWidth="1"/>
    <col min="6435" max="6436" width="14" style="2" customWidth="1"/>
    <col min="6437" max="6437" width="11.7109375" style="2" customWidth="1"/>
    <col min="6438" max="6438" width="13.85546875" style="2" customWidth="1"/>
    <col min="6439" max="6439" width="13" style="2" customWidth="1"/>
    <col min="6440" max="6441" width="12.7109375" style="2" customWidth="1"/>
    <col min="6442" max="6442" width="12" style="2" customWidth="1"/>
    <col min="6443" max="6443" width="13" style="2" customWidth="1"/>
    <col min="6444" max="6444" width="11.7109375" style="2" customWidth="1"/>
    <col min="6445" max="6446" width="10" style="2" customWidth="1"/>
    <col min="6447" max="6447" width="8.85546875" style="2" customWidth="1"/>
    <col min="6448" max="6449" width="10.85546875" style="2" customWidth="1"/>
    <col min="6450" max="6450" width="9.5703125" style="2" customWidth="1"/>
    <col min="6451" max="6451" width="17" style="2" customWidth="1"/>
    <col min="6452" max="6452" width="16" style="2" customWidth="1"/>
    <col min="6453" max="6453" width="15.5703125" style="2" customWidth="1"/>
    <col min="6454" max="6456" width="10" style="2" customWidth="1"/>
    <col min="6457" max="6458" width="12" style="2" customWidth="1"/>
    <col min="6459" max="6459" width="11.28515625" style="2" customWidth="1"/>
    <col min="6460" max="6461" width="9.7109375" style="2" customWidth="1"/>
    <col min="6462" max="6462" width="8.85546875" style="2" customWidth="1"/>
    <col min="6463" max="6464" width="9.85546875" style="2" customWidth="1"/>
    <col min="6465" max="6465" width="7.85546875" style="2" customWidth="1"/>
    <col min="6466" max="6472" width="13" style="2" customWidth="1"/>
    <col min="6473" max="6473" width="12.85546875" style="2" customWidth="1"/>
    <col min="6474" max="6475" width="10.140625" style="2" customWidth="1"/>
    <col min="6476" max="6476" width="11.7109375" style="2" customWidth="1"/>
    <col min="6477" max="6478" width="10" style="2" customWidth="1"/>
    <col min="6479" max="6479" width="10.7109375" style="2" customWidth="1"/>
    <col min="6480" max="6481" width="13.85546875" style="2" customWidth="1"/>
    <col min="6482" max="6482" width="13" style="2" customWidth="1"/>
    <col min="6483" max="6484" width="9.85546875" style="2" customWidth="1"/>
    <col min="6485" max="6485" width="9.5703125" style="2" customWidth="1"/>
    <col min="6486" max="6487" width="12" style="2" customWidth="1"/>
    <col min="6488" max="6488" width="11.7109375" style="2" customWidth="1"/>
    <col min="6489" max="6489" width="13" style="2" customWidth="1"/>
    <col min="6490" max="6490" width="12.7109375" style="2" customWidth="1"/>
    <col min="6491" max="6491" width="12" style="2" customWidth="1"/>
    <col min="6492" max="6493" width="14.28515625" style="2" customWidth="1"/>
    <col min="6494" max="6494" width="15" style="2" customWidth="1"/>
    <col min="6495" max="6496" width="13.28515625" style="2" customWidth="1"/>
    <col min="6497" max="6497" width="13" style="2" customWidth="1"/>
    <col min="6498" max="6499" width="12" style="2" customWidth="1"/>
    <col min="6500" max="6500" width="11.7109375" style="2" customWidth="1"/>
    <col min="6501" max="6501" width="10.7109375" style="2" customWidth="1"/>
    <col min="6502" max="6502" width="11" style="2" customWidth="1"/>
    <col min="6503" max="6503" width="10.5703125" style="2" customWidth="1"/>
    <col min="6504" max="6505" width="9.7109375" style="2" customWidth="1"/>
    <col min="6506" max="6506" width="8.140625" style="2" customWidth="1"/>
    <col min="6507" max="6508" width="12" style="2" customWidth="1"/>
    <col min="6509" max="6509" width="12.7109375" style="2" customWidth="1"/>
    <col min="6510" max="6510" width="12" style="2" customWidth="1"/>
    <col min="6511" max="6512" width="15.85546875" style="2" customWidth="1"/>
    <col min="6513" max="6513" width="17.42578125" style="2" customWidth="1"/>
    <col min="6514" max="6515" width="10.140625" style="2" customWidth="1"/>
    <col min="6516" max="6516" width="10.85546875" style="2" customWidth="1"/>
    <col min="6517" max="6517" width="12.140625" style="2" customWidth="1"/>
    <col min="6518" max="6518" width="11.85546875" style="2" customWidth="1"/>
    <col min="6519" max="6519" width="12.28515625" style="2" customWidth="1"/>
    <col min="6520" max="6521" width="9.7109375" style="2" customWidth="1"/>
    <col min="6522" max="6522" width="8.85546875" style="2" customWidth="1"/>
    <col min="6523" max="6524" width="10.42578125" style="2" customWidth="1"/>
    <col min="6525" max="6525" width="10.140625" style="2" customWidth="1"/>
    <col min="6526" max="6527" width="9.85546875" style="2" customWidth="1"/>
    <col min="6528" max="6528" width="9.140625" style="2" customWidth="1"/>
    <col min="6529" max="6530" width="14.42578125" style="2" customWidth="1"/>
    <col min="6531" max="6531" width="12.7109375" style="2" customWidth="1"/>
    <col min="6532" max="6532" width="8.28515625" style="2" customWidth="1"/>
    <col min="6533" max="6534" width="13" style="2" customWidth="1"/>
    <col min="6535" max="6535" width="14.85546875" style="2" customWidth="1"/>
    <col min="6536" max="6536" width="15.85546875" style="2" customWidth="1"/>
    <col min="6537" max="6537" width="15.28515625" style="2" customWidth="1"/>
    <col min="6538" max="6538" width="14" style="2" customWidth="1"/>
    <col min="6539" max="6539" width="8.85546875" style="2"/>
    <col min="6540" max="6540" width="14" style="2" customWidth="1"/>
    <col min="6541" max="6656" width="8.85546875" style="2"/>
    <col min="6657" max="6657" width="5.28515625" style="2" customWidth="1"/>
    <col min="6658" max="6658" width="24.7109375" style="2" customWidth="1"/>
    <col min="6659" max="6659" width="15.42578125" style="2" customWidth="1"/>
    <col min="6660" max="6660" width="12.7109375" style="2" customWidth="1"/>
    <col min="6661" max="6661" width="16.42578125" style="2" customWidth="1"/>
    <col min="6662" max="6662" width="17.5703125" style="2" customWidth="1"/>
    <col min="6663" max="6663" width="15.5703125" style="2" customWidth="1"/>
    <col min="6664" max="6664" width="14.28515625" style="2" customWidth="1"/>
    <col min="6665" max="6665" width="12" style="2" customWidth="1"/>
    <col min="6666" max="6666" width="15.42578125" style="2" customWidth="1"/>
    <col min="6667" max="6668" width="15.85546875" style="2" customWidth="1"/>
    <col min="6669" max="6669" width="15.5703125" style="2" customWidth="1"/>
    <col min="6670" max="6670" width="11.42578125" style="2" customWidth="1"/>
    <col min="6671" max="6672" width="15.5703125" style="2" customWidth="1"/>
    <col min="6673" max="6674" width="15.7109375" style="2" customWidth="1"/>
    <col min="6675" max="6675" width="10.7109375" style="2" customWidth="1"/>
    <col min="6676" max="6677" width="15.140625" style="2" customWidth="1"/>
    <col min="6678" max="6679" width="14.28515625" style="2" customWidth="1"/>
    <col min="6680" max="6680" width="14.42578125" style="2" customWidth="1"/>
    <col min="6681" max="6682" width="14.7109375" style="2" customWidth="1"/>
    <col min="6683" max="6683" width="13.28515625" style="2" customWidth="1"/>
    <col min="6684" max="6684" width="12.28515625" style="2" customWidth="1"/>
    <col min="6685" max="6685" width="13.85546875" style="2" customWidth="1"/>
    <col min="6686" max="6687" width="14" style="2" customWidth="1"/>
    <col min="6688" max="6688" width="14.85546875" style="2" customWidth="1"/>
    <col min="6689" max="6690" width="13.28515625" style="2" customWidth="1"/>
    <col min="6691" max="6692" width="14" style="2" customWidth="1"/>
    <col min="6693" max="6693" width="11.7109375" style="2" customWidth="1"/>
    <col min="6694" max="6694" width="13.85546875" style="2" customWidth="1"/>
    <col min="6695" max="6695" width="13" style="2" customWidth="1"/>
    <col min="6696" max="6697" width="12.7109375" style="2" customWidth="1"/>
    <col min="6698" max="6698" width="12" style="2" customWidth="1"/>
    <col min="6699" max="6699" width="13" style="2" customWidth="1"/>
    <col min="6700" max="6700" width="11.7109375" style="2" customWidth="1"/>
    <col min="6701" max="6702" width="10" style="2" customWidth="1"/>
    <col min="6703" max="6703" width="8.85546875" style="2" customWidth="1"/>
    <col min="6704" max="6705" width="10.85546875" style="2" customWidth="1"/>
    <col min="6706" max="6706" width="9.5703125" style="2" customWidth="1"/>
    <col min="6707" max="6707" width="17" style="2" customWidth="1"/>
    <col min="6708" max="6708" width="16" style="2" customWidth="1"/>
    <col min="6709" max="6709" width="15.5703125" style="2" customWidth="1"/>
    <col min="6710" max="6712" width="10" style="2" customWidth="1"/>
    <col min="6713" max="6714" width="12" style="2" customWidth="1"/>
    <col min="6715" max="6715" width="11.28515625" style="2" customWidth="1"/>
    <col min="6716" max="6717" width="9.7109375" style="2" customWidth="1"/>
    <col min="6718" max="6718" width="8.85546875" style="2" customWidth="1"/>
    <col min="6719" max="6720" width="9.85546875" style="2" customWidth="1"/>
    <col min="6721" max="6721" width="7.85546875" style="2" customWidth="1"/>
    <col min="6722" max="6728" width="13" style="2" customWidth="1"/>
    <col min="6729" max="6729" width="12.85546875" style="2" customWidth="1"/>
    <col min="6730" max="6731" width="10.140625" style="2" customWidth="1"/>
    <col min="6732" max="6732" width="11.7109375" style="2" customWidth="1"/>
    <col min="6733" max="6734" width="10" style="2" customWidth="1"/>
    <col min="6735" max="6735" width="10.7109375" style="2" customWidth="1"/>
    <col min="6736" max="6737" width="13.85546875" style="2" customWidth="1"/>
    <col min="6738" max="6738" width="13" style="2" customWidth="1"/>
    <col min="6739" max="6740" width="9.85546875" style="2" customWidth="1"/>
    <col min="6741" max="6741" width="9.5703125" style="2" customWidth="1"/>
    <col min="6742" max="6743" width="12" style="2" customWidth="1"/>
    <col min="6744" max="6744" width="11.7109375" style="2" customWidth="1"/>
    <col min="6745" max="6745" width="13" style="2" customWidth="1"/>
    <col min="6746" max="6746" width="12.7109375" style="2" customWidth="1"/>
    <col min="6747" max="6747" width="12" style="2" customWidth="1"/>
    <col min="6748" max="6749" width="14.28515625" style="2" customWidth="1"/>
    <col min="6750" max="6750" width="15" style="2" customWidth="1"/>
    <col min="6751" max="6752" width="13.28515625" style="2" customWidth="1"/>
    <col min="6753" max="6753" width="13" style="2" customWidth="1"/>
    <col min="6754" max="6755" width="12" style="2" customWidth="1"/>
    <col min="6756" max="6756" width="11.7109375" style="2" customWidth="1"/>
    <col min="6757" max="6757" width="10.7109375" style="2" customWidth="1"/>
    <col min="6758" max="6758" width="11" style="2" customWidth="1"/>
    <col min="6759" max="6759" width="10.5703125" style="2" customWidth="1"/>
    <col min="6760" max="6761" width="9.7109375" style="2" customWidth="1"/>
    <col min="6762" max="6762" width="8.140625" style="2" customWidth="1"/>
    <col min="6763" max="6764" width="12" style="2" customWidth="1"/>
    <col min="6765" max="6765" width="12.7109375" style="2" customWidth="1"/>
    <col min="6766" max="6766" width="12" style="2" customWidth="1"/>
    <col min="6767" max="6768" width="15.85546875" style="2" customWidth="1"/>
    <col min="6769" max="6769" width="17.42578125" style="2" customWidth="1"/>
    <col min="6770" max="6771" width="10.140625" style="2" customWidth="1"/>
    <col min="6772" max="6772" width="10.85546875" style="2" customWidth="1"/>
    <col min="6773" max="6773" width="12.140625" style="2" customWidth="1"/>
    <col min="6774" max="6774" width="11.85546875" style="2" customWidth="1"/>
    <col min="6775" max="6775" width="12.28515625" style="2" customWidth="1"/>
    <col min="6776" max="6777" width="9.7109375" style="2" customWidth="1"/>
    <col min="6778" max="6778" width="8.85546875" style="2" customWidth="1"/>
    <col min="6779" max="6780" width="10.42578125" style="2" customWidth="1"/>
    <col min="6781" max="6781" width="10.140625" style="2" customWidth="1"/>
    <col min="6782" max="6783" width="9.85546875" style="2" customWidth="1"/>
    <col min="6784" max="6784" width="9.140625" style="2" customWidth="1"/>
    <col min="6785" max="6786" width="14.42578125" style="2" customWidth="1"/>
    <col min="6787" max="6787" width="12.7109375" style="2" customWidth="1"/>
    <col min="6788" max="6788" width="8.28515625" style="2" customWidth="1"/>
    <col min="6789" max="6790" width="13" style="2" customWidth="1"/>
    <col min="6791" max="6791" width="14.85546875" style="2" customWidth="1"/>
    <col min="6792" max="6792" width="15.85546875" style="2" customWidth="1"/>
    <col min="6793" max="6793" width="15.28515625" style="2" customWidth="1"/>
    <col min="6794" max="6794" width="14" style="2" customWidth="1"/>
    <col min="6795" max="6795" width="8.85546875" style="2"/>
    <col min="6796" max="6796" width="14" style="2" customWidth="1"/>
    <col min="6797" max="6912" width="8.85546875" style="2"/>
    <col min="6913" max="6913" width="5.28515625" style="2" customWidth="1"/>
    <col min="6914" max="6914" width="24.7109375" style="2" customWidth="1"/>
    <col min="6915" max="6915" width="15.42578125" style="2" customWidth="1"/>
    <col min="6916" max="6916" width="12.7109375" style="2" customWidth="1"/>
    <col min="6917" max="6917" width="16.42578125" style="2" customWidth="1"/>
    <col min="6918" max="6918" width="17.5703125" style="2" customWidth="1"/>
    <col min="6919" max="6919" width="15.5703125" style="2" customWidth="1"/>
    <col min="6920" max="6920" width="14.28515625" style="2" customWidth="1"/>
    <col min="6921" max="6921" width="12" style="2" customWidth="1"/>
    <col min="6922" max="6922" width="15.42578125" style="2" customWidth="1"/>
    <col min="6923" max="6924" width="15.85546875" style="2" customWidth="1"/>
    <col min="6925" max="6925" width="15.5703125" style="2" customWidth="1"/>
    <col min="6926" max="6926" width="11.42578125" style="2" customWidth="1"/>
    <col min="6927" max="6928" width="15.5703125" style="2" customWidth="1"/>
    <col min="6929" max="6930" width="15.7109375" style="2" customWidth="1"/>
    <col min="6931" max="6931" width="10.7109375" style="2" customWidth="1"/>
    <col min="6932" max="6933" width="15.140625" style="2" customWidth="1"/>
    <col min="6934" max="6935" width="14.28515625" style="2" customWidth="1"/>
    <col min="6936" max="6936" width="14.42578125" style="2" customWidth="1"/>
    <col min="6937" max="6938" width="14.7109375" style="2" customWidth="1"/>
    <col min="6939" max="6939" width="13.28515625" style="2" customWidth="1"/>
    <col min="6940" max="6940" width="12.28515625" style="2" customWidth="1"/>
    <col min="6941" max="6941" width="13.85546875" style="2" customWidth="1"/>
    <col min="6942" max="6943" width="14" style="2" customWidth="1"/>
    <col min="6944" max="6944" width="14.85546875" style="2" customWidth="1"/>
    <col min="6945" max="6946" width="13.28515625" style="2" customWidth="1"/>
    <col min="6947" max="6948" width="14" style="2" customWidth="1"/>
    <col min="6949" max="6949" width="11.7109375" style="2" customWidth="1"/>
    <col min="6950" max="6950" width="13.85546875" style="2" customWidth="1"/>
    <col min="6951" max="6951" width="13" style="2" customWidth="1"/>
    <col min="6952" max="6953" width="12.7109375" style="2" customWidth="1"/>
    <col min="6954" max="6954" width="12" style="2" customWidth="1"/>
    <col min="6955" max="6955" width="13" style="2" customWidth="1"/>
    <col min="6956" max="6956" width="11.7109375" style="2" customWidth="1"/>
    <col min="6957" max="6958" width="10" style="2" customWidth="1"/>
    <col min="6959" max="6959" width="8.85546875" style="2" customWidth="1"/>
    <col min="6960" max="6961" width="10.85546875" style="2" customWidth="1"/>
    <col min="6962" max="6962" width="9.5703125" style="2" customWidth="1"/>
    <col min="6963" max="6963" width="17" style="2" customWidth="1"/>
    <col min="6964" max="6964" width="16" style="2" customWidth="1"/>
    <col min="6965" max="6965" width="15.5703125" style="2" customWidth="1"/>
    <col min="6966" max="6968" width="10" style="2" customWidth="1"/>
    <col min="6969" max="6970" width="12" style="2" customWidth="1"/>
    <col min="6971" max="6971" width="11.28515625" style="2" customWidth="1"/>
    <col min="6972" max="6973" width="9.7109375" style="2" customWidth="1"/>
    <col min="6974" max="6974" width="8.85546875" style="2" customWidth="1"/>
    <col min="6975" max="6976" width="9.85546875" style="2" customWidth="1"/>
    <col min="6977" max="6977" width="7.85546875" style="2" customWidth="1"/>
    <col min="6978" max="6984" width="13" style="2" customWidth="1"/>
    <col min="6985" max="6985" width="12.85546875" style="2" customWidth="1"/>
    <col min="6986" max="6987" width="10.140625" style="2" customWidth="1"/>
    <col min="6988" max="6988" width="11.7109375" style="2" customWidth="1"/>
    <col min="6989" max="6990" width="10" style="2" customWidth="1"/>
    <col min="6991" max="6991" width="10.7109375" style="2" customWidth="1"/>
    <col min="6992" max="6993" width="13.85546875" style="2" customWidth="1"/>
    <col min="6994" max="6994" width="13" style="2" customWidth="1"/>
    <col min="6995" max="6996" width="9.85546875" style="2" customWidth="1"/>
    <col min="6997" max="6997" width="9.5703125" style="2" customWidth="1"/>
    <col min="6998" max="6999" width="12" style="2" customWidth="1"/>
    <col min="7000" max="7000" width="11.7109375" style="2" customWidth="1"/>
    <col min="7001" max="7001" width="13" style="2" customWidth="1"/>
    <col min="7002" max="7002" width="12.7109375" style="2" customWidth="1"/>
    <col min="7003" max="7003" width="12" style="2" customWidth="1"/>
    <col min="7004" max="7005" width="14.28515625" style="2" customWidth="1"/>
    <col min="7006" max="7006" width="15" style="2" customWidth="1"/>
    <col min="7007" max="7008" width="13.28515625" style="2" customWidth="1"/>
    <col min="7009" max="7009" width="13" style="2" customWidth="1"/>
    <col min="7010" max="7011" width="12" style="2" customWidth="1"/>
    <col min="7012" max="7012" width="11.7109375" style="2" customWidth="1"/>
    <col min="7013" max="7013" width="10.7109375" style="2" customWidth="1"/>
    <col min="7014" max="7014" width="11" style="2" customWidth="1"/>
    <col min="7015" max="7015" width="10.5703125" style="2" customWidth="1"/>
    <col min="7016" max="7017" width="9.7109375" style="2" customWidth="1"/>
    <col min="7018" max="7018" width="8.140625" style="2" customWidth="1"/>
    <col min="7019" max="7020" width="12" style="2" customWidth="1"/>
    <col min="7021" max="7021" width="12.7109375" style="2" customWidth="1"/>
    <col min="7022" max="7022" width="12" style="2" customWidth="1"/>
    <col min="7023" max="7024" width="15.85546875" style="2" customWidth="1"/>
    <col min="7025" max="7025" width="17.42578125" style="2" customWidth="1"/>
    <col min="7026" max="7027" width="10.140625" style="2" customWidth="1"/>
    <col min="7028" max="7028" width="10.85546875" style="2" customWidth="1"/>
    <col min="7029" max="7029" width="12.140625" style="2" customWidth="1"/>
    <col min="7030" max="7030" width="11.85546875" style="2" customWidth="1"/>
    <col min="7031" max="7031" width="12.28515625" style="2" customWidth="1"/>
    <col min="7032" max="7033" width="9.7109375" style="2" customWidth="1"/>
    <col min="7034" max="7034" width="8.85546875" style="2" customWidth="1"/>
    <col min="7035" max="7036" width="10.42578125" style="2" customWidth="1"/>
    <col min="7037" max="7037" width="10.140625" style="2" customWidth="1"/>
    <col min="7038" max="7039" width="9.85546875" style="2" customWidth="1"/>
    <col min="7040" max="7040" width="9.140625" style="2" customWidth="1"/>
    <col min="7041" max="7042" width="14.42578125" style="2" customWidth="1"/>
    <col min="7043" max="7043" width="12.7109375" style="2" customWidth="1"/>
    <col min="7044" max="7044" width="8.28515625" style="2" customWidth="1"/>
    <col min="7045" max="7046" width="13" style="2" customWidth="1"/>
    <col min="7047" max="7047" width="14.85546875" style="2" customWidth="1"/>
    <col min="7048" max="7048" width="15.85546875" style="2" customWidth="1"/>
    <col min="7049" max="7049" width="15.28515625" style="2" customWidth="1"/>
    <col min="7050" max="7050" width="14" style="2" customWidth="1"/>
    <col min="7051" max="7051" width="8.85546875" style="2"/>
    <col min="7052" max="7052" width="14" style="2" customWidth="1"/>
    <col min="7053" max="7168" width="8.85546875" style="2"/>
    <col min="7169" max="7169" width="5.28515625" style="2" customWidth="1"/>
    <col min="7170" max="7170" width="24.7109375" style="2" customWidth="1"/>
    <col min="7171" max="7171" width="15.42578125" style="2" customWidth="1"/>
    <col min="7172" max="7172" width="12.7109375" style="2" customWidth="1"/>
    <col min="7173" max="7173" width="16.42578125" style="2" customWidth="1"/>
    <col min="7174" max="7174" width="17.5703125" style="2" customWidth="1"/>
    <col min="7175" max="7175" width="15.5703125" style="2" customWidth="1"/>
    <col min="7176" max="7176" width="14.28515625" style="2" customWidth="1"/>
    <col min="7177" max="7177" width="12" style="2" customWidth="1"/>
    <col min="7178" max="7178" width="15.42578125" style="2" customWidth="1"/>
    <col min="7179" max="7180" width="15.85546875" style="2" customWidth="1"/>
    <col min="7181" max="7181" width="15.5703125" style="2" customWidth="1"/>
    <col min="7182" max="7182" width="11.42578125" style="2" customWidth="1"/>
    <col min="7183" max="7184" width="15.5703125" style="2" customWidth="1"/>
    <col min="7185" max="7186" width="15.7109375" style="2" customWidth="1"/>
    <col min="7187" max="7187" width="10.7109375" style="2" customWidth="1"/>
    <col min="7188" max="7189" width="15.140625" style="2" customWidth="1"/>
    <col min="7190" max="7191" width="14.28515625" style="2" customWidth="1"/>
    <col min="7192" max="7192" width="14.42578125" style="2" customWidth="1"/>
    <col min="7193" max="7194" width="14.7109375" style="2" customWidth="1"/>
    <col min="7195" max="7195" width="13.28515625" style="2" customWidth="1"/>
    <col min="7196" max="7196" width="12.28515625" style="2" customWidth="1"/>
    <col min="7197" max="7197" width="13.85546875" style="2" customWidth="1"/>
    <col min="7198" max="7199" width="14" style="2" customWidth="1"/>
    <col min="7200" max="7200" width="14.85546875" style="2" customWidth="1"/>
    <col min="7201" max="7202" width="13.28515625" style="2" customWidth="1"/>
    <col min="7203" max="7204" width="14" style="2" customWidth="1"/>
    <col min="7205" max="7205" width="11.7109375" style="2" customWidth="1"/>
    <col min="7206" max="7206" width="13.85546875" style="2" customWidth="1"/>
    <col min="7207" max="7207" width="13" style="2" customWidth="1"/>
    <col min="7208" max="7209" width="12.7109375" style="2" customWidth="1"/>
    <col min="7210" max="7210" width="12" style="2" customWidth="1"/>
    <col min="7211" max="7211" width="13" style="2" customWidth="1"/>
    <col min="7212" max="7212" width="11.7109375" style="2" customWidth="1"/>
    <col min="7213" max="7214" width="10" style="2" customWidth="1"/>
    <col min="7215" max="7215" width="8.85546875" style="2" customWidth="1"/>
    <col min="7216" max="7217" width="10.85546875" style="2" customWidth="1"/>
    <col min="7218" max="7218" width="9.5703125" style="2" customWidth="1"/>
    <col min="7219" max="7219" width="17" style="2" customWidth="1"/>
    <col min="7220" max="7220" width="16" style="2" customWidth="1"/>
    <col min="7221" max="7221" width="15.5703125" style="2" customWidth="1"/>
    <col min="7222" max="7224" width="10" style="2" customWidth="1"/>
    <col min="7225" max="7226" width="12" style="2" customWidth="1"/>
    <col min="7227" max="7227" width="11.28515625" style="2" customWidth="1"/>
    <col min="7228" max="7229" width="9.7109375" style="2" customWidth="1"/>
    <col min="7230" max="7230" width="8.85546875" style="2" customWidth="1"/>
    <col min="7231" max="7232" width="9.85546875" style="2" customWidth="1"/>
    <col min="7233" max="7233" width="7.85546875" style="2" customWidth="1"/>
    <col min="7234" max="7240" width="13" style="2" customWidth="1"/>
    <col min="7241" max="7241" width="12.85546875" style="2" customWidth="1"/>
    <col min="7242" max="7243" width="10.140625" style="2" customWidth="1"/>
    <col min="7244" max="7244" width="11.7109375" style="2" customWidth="1"/>
    <col min="7245" max="7246" width="10" style="2" customWidth="1"/>
    <col min="7247" max="7247" width="10.7109375" style="2" customWidth="1"/>
    <col min="7248" max="7249" width="13.85546875" style="2" customWidth="1"/>
    <col min="7250" max="7250" width="13" style="2" customWidth="1"/>
    <col min="7251" max="7252" width="9.85546875" style="2" customWidth="1"/>
    <col min="7253" max="7253" width="9.5703125" style="2" customWidth="1"/>
    <col min="7254" max="7255" width="12" style="2" customWidth="1"/>
    <col min="7256" max="7256" width="11.7109375" style="2" customWidth="1"/>
    <col min="7257" max="7257" width="13" style="2" customWidth="1"/>
    <col min="7258" max="7258" width="12.7109375" style="2" customWidth="1"/>
    <col min="7259" max="7259" width="12" style="2" customWidth="1"/>
    <col min="7260" max="7261" width="14.28515625" style="2" customWidth="1"/>
    <col min="7262" max="7262" width="15" style="2" customWidth="1"/>
    <col min="7263" max="7264" width="13.28515625" style="2" customWidth="1"/>
    <col min="7265" max="7265" width="13" style="2" customWidth="1"/>
    <col min="7266" max="7267" width="12" style="2" customWidth="1"/>
    <col min="7268" max="7268" width="11.7109375" style="2" customWidth="1"/>
    <col min="7269" max="7269" width="10.7109375" style="2" customWidth="1"/>
    <col min="7270" max="7270" width="11" style="2" customWidth="1"/>
    <col min="7271" max="7271" width="10.5703125" style="2" customWidth="1"/>
    <col min="7272" max="7273" width="9.7109375" style="2" customWidth="1"/>
    <col min="7274" max="7274" width="8.140625" style="2" customWidth="1"/>
    <col min="7275" max="7276" width="12" style="2" customWidth="1"/>
    <col min="7277" max="7277" width="12.7109375" style="2" customWidth="1"/>
    <col min="7278" max="7278" width="12" style="2" customWidth="1"/>
    <col min="7279" max="7280" width="15.85546875" style="2" customWidth="1"/>
    <col min="7281" max="7281" width="17.42578125" style="2" customWidth="1"/>
    <col min="7282" max="7283" width="10.140625" style="2" customWidth="1"/>
    <col min="7284" max="7284" width="10.85546875" style="2" customWidth="1"/>
    <col min="7285" max="7285" width="12.140625" style="2" customWidth="1"/>
    <col min="7286" max="7286" width="11.85546875" style="2" customWidth="1"/>
    <col min="7287" max="7287" width="12.28515625" style="2" customWidth="1"/>
    <col min="7288" max="7289" width="9.7109375" style="2" customWidth="1"/>
    <col min="7290" max="7290" width="8.85546875" style="2" customWidth="1"/>
    <col min="7291" max="7292" width="10.42578125" style="2" customWidth="1"/>
    <col min="7293" max="7293" width="10.140625" style="2" customWidth="1"/>
    <col min="7294" max="7295" width="9.85546875" style="2" customWidth="1"/>
    <col min="7296" max="7296" width="9.140625" style="2" customWidth="1"/>
    <col min="7297" max="7298" width="14.42578125" style="2" customWidth="1"/>
    <col min="7299" max="7299" width="12.7109375" style="2" customWidth="1"/>
    <col min="7300" max="7300" width="8.28515625" style="2" customWidth="1"/>
    <col min="7301" max="7302" width="13" style="2" customWidth="1"/>
    <col min="7303" max="7303" width="14.85546875" style="2" customWidth="1"/>
    <col min="7304" max="7304" width="15.85546875" style="2" customWidth="1"/>
    <col min="7305" max="7305" width="15.28515625" style="2" customWidth="1"/>
    <col min="7306" max="7306" width="14" style="2" customWidth="1"/>
    <col min="7307" max="7307" width="8.85546875" style="2"/>
    <col min="7308" max="7308" width="14" style="2" customWidth="1"/>
    <col min="7309" max="7424" width="8.85546875" style="2"/>
    <col min="7425" max="7425" width="5.28515625" style="2" customWidth="1"/>
    <col min="7426" max="7426" width="24.7109375" style="2" customWidth="1"/>
    <col min="7427" max="7427" width="15.42578125" style="2" customWidth="1"/>
    <col min="7428" max="7428" width="12.7109375" style="2" customWidth="1"/>
    <col min="7429" max="7429" width="16.42578125" style="2" customWidth="1"/>
    <col min="7430" max="7430" width="17.5703125" style="2" customWidth="1"/>
    <col min="7431" max="7431" width="15.5703125" style="2" customWidth="1"/>
    <col min="7432" max="7432" width="14.28515625" style="2" customWidth="1"/>
    <col min="7433" max="7433" width="12" style="2" customWidth="1"/>
    <col min="7434" max="7434" width="15.42578125" style="2" customWidth="1"/>
    <col min="7435" max="7436" width="15.85546875" style="2" customWidth="1"/>
    <col min="7437" max="7437" width="15.5703125" style="2" customWidth="1"/>
    <col min="7438" max="7438" width="11.42578125" style="2" customWidth="1"/>
    <col min="7439" max="7440" width="15.5703125" style="2" customWidth="1"/>
    <col min="7441" max="7442" width="15.7109375" style="2" customWidth="1"/>
    <col min="7443" max="7443" width="10.7109375" style="2" customWidth="1"/>
    <col min="7444" max="7445" width="15.140625" style="2" customWidth="1"/>
    <col min="7446" max="7447" width="14.28515625" style="2" customWidth="1"/>
    <col min="7448" max="7448" width="14.42578125" style="2" customWidth="1"/>
    <col min="7449" max="7450" width="14.7109375" style="2" customWidth="1"/>
    <col min="7451" max="7451" width="13.28515625" style="2" customWidth="1"/>
    <col min="7452" max="7452" width="12.28515625" style="2" customWidth="1"/>
    <col min="7453" max="7453" width="13.85546875" style="2" customWidth="1"/>
    <col min="7454" max="7455" width="14" style="2" customWidth="1"/>
    <col min="7456" max="7456" width="14.85546875" style="2" customWidth="1"/>
    <col min="7457" max="7458" width="13.28515625" style="2" customWidth="1"/>
    <col min="7459" max="7460" width="14" style="2" customWidth="1"/>
    <col min="7461" max="7461" width="11.7109375" style="2" customWidth="1"/>
    <col min="7462" max="7462" width="13.85546875" style="2" customWidth="1"/>
    <col min="7463" max="7463" width="13" style="2" customWidth="1"/>
    <col min="7464" max="7465" width="12.7109375" style="2" customWidth="1"/>
    <col min="7466" max="7466" width="12" style="2" customWidth="1"/>
    <col min="7467" max="7467" width="13" style="2" customWidth="1"/>
    <col min="7468" max="7468" width="11.7109375" style="2" customWidth="1"/>
    <col min="7469" max="7470" width="10" style="2" customWidth="1"/>
    <col min="7471" max="7471" width="8.85546875" style="2" customWidth="1"/>
    <col min="7472" max="7473" width="10.85546875" style="2" customWidth="1"/>
    <col min="7474" max="7474" width="9.5703125" style="2" customWidth="1"/>
    <col min="7475" max="7475" width="17" style="2" customWidth="1"/>
    <col min="7476" max="7476" width="16" style="2" customWidth="1"/>
    <col min="7477" max="7477" width="15.5703125" style="2" customWidth="1"/>
    <col min="7478" max="7480" width="10" style="2" customWidth="1"/>
    <col min="7481" max="7482" width="12" style="2" customWidth="1"/>
    <col min="7483" max="7483" width="11.28515625" style="2" customWidth="1"/>
    <col min="7484" max="7485" width="9.7109375" style="2" customWidth="1"/>
    <col min="7486" max="7486" width="8.85546875" style="2" customWidth="1"/>
    <col min="7487" max="7488" width="9.85546875" style="2" customWidth="1"/>
    <col min="7489" max="7489" width="7.85546875" style="2" customWidth="1"/>
    <col min="7490" max="7496" width="13" style="2" customWidth="1"/>
    <col min="7497" max="7497" width="12.85546875" style="2" customWidth="1"/>
    <col min="7498" max="7499" width="10.140625" style="2" customWidth="1"/>
    <col min="7500" max="7500" width="11.7109375" style="2" customWidth="1"/>
    <col min="7501" max="7502" width="10" style="2" customWidth="1"/>
    <col min="7503" max="7503" width="10.7109375" style="2" customWidth="1"/>
    <col min="7504" max="7505" width="13.85546875" style="2" customWidth="1"/>
    <col min="7506" max="7506" width="13" style="2" customWidth="1"/>
    <col min="7507" max="7508" width="9.85546875" style="2" customWidth="1"/>
    <col min="7509" max="7509" width="9.5703125" style="2" customWidth="1"/>
    <col min="7510" max="7511" width="12" style="2" customWidth="1"/>
    <col min="7512" max="7512" width="11.7109375" style="2" customWidth="1"/>
    <col min="7513" max="7513" width="13" style="2" customWidth="1"/>
    <col min="7514" max="7514" width="12.7109375" style="2" customWidth="1"/>
    <col min="7515" max="7515" width="12" style="2" customWidth="1"/>
    <col min="7516" max="7517" width="14.28515625" style="2" customWidth="1"/>
    <col min="7518" max="7518" width="15" style="2" customWidth="1"/>
    <col min="7519" max="7520" width="13.28515625" style="2" customWidth="1"/>
    <col min="7521" max="7521" width="13" style="2" customWidth="1"/>
    <col min="7522" max="7523" width="12" style="2" customWidth="1"/>
    <col min="7524" max="7524" width="11.7109375" style="2" customWidth="1"/>
    <col min="7525" max="7525" width="10.7109375" style="2" customWidth="1"/>
    <col min="7526" max="7526" width="11" style="2" customWidth="1"/>
    <col min="7527" max="7527" width="10.5703125" style="2" customWidth="1"/>
    <col min="7528" max="7529" width="9.7109375" style="2" customWidth="1"/>
    <col min="7530" max="7530" width="8.140625" style="2" customWidth="1"/>
    <col min="7531" max="7532" width="12" style="2" customWidth="1"/>
    <col min="7533" max="7533" width="12.7109375" style="2" customWidth="1"/>
    <col min="7534" max="7534" width="12" style="2" customWidth="1"/>
    <col min="7535" max="7536" width="15.85546875" style="2" customWidth="1"/>
    <col min="7537" max="7537" width="17.42578125" style="2" customWidth="1"/>
    <col min="7538" max="7539" width="10.140625" style="2" customWidth="1"/>
    <col min="7540" max="7540" width="10.85546875" style="2" customWidth="1"/>
    <col min="7541" max="7541" width="12.140625" style="2" customWidth="1"/>
    <col min="7542" max="7542" width="11.85546875" style="2" customWidth="1"/>
    <col min="7543" max="7543" width="12.28515625" style="2" customWidth="1"/>
    <col min="7544" max="7545" width="9.7109375" style="2" customWidth="1"/>
    <col min="7546" max="7546" width="8.85546875" style="2" customWidth="1"/>
    <col min="7547" max="7548" width="10.42578125" style="2" customWidth="1"/>
    <col min="7549" max="7549" width="10.140625" style="2" customWidth="1"/>
    <col min="7550" max="7551" width="9.85546875" style="2" customWidth="1"/>
    <col min="7552" max="7552" width="9.140625" style="2" customWidth="1"/>
    <col min="7553" max="7554" width="14.42578125" style="2" customWidth="1"/>
    <col min="7555" max="7555" width="12.7109375" style="2" customWidth="1"/>
    <col min="7556" max="7556" width="8.28515625" style="2" customWidth="1"/>
    <col min="7557" max="7558" width="13" style="2" customWidth="1"/>
    <col min="7559" max="7559" width="14.85546875" style="2" customWidth="1"/>
    <col min="7560" max="7560" width="15.85546875" style="2" customWidth="1"/>
    <col min="7561" max="7561" width="15.28515625" style="2" customWidth="1"/>
    <col min="7562" max="7562" width="14" style="2" customWidth="1"/>
    <col min="7563" max="7563" width="8.85546875" style="2"/>
    <col min="7564" max="7564" width="14" style="2" customWidth="1"/>
    <col min="7565" max="7680" width="8.85546875" style="2"/>
    <col min="7681" max="7681" width="5.28515625" style="2" customWidth="1"/>
    <col min="7682" max="7682" width="24.7109375" style="2" customWidth="1"/>
    <col min="7683" max="7683" width="15.42578125" style="2" customWidth="1"/>
    <col min="7684" max="7684" width="12.7109375" style="2" customWidth="1"/>
    <col min="7685" max="7685" width="16.42578125" style="2" customWidth="1"/>
    <col min="7686" max="7686" width="17.5703125" style="2" customWidth="1"/>
    <col min="7687" max="7687" width="15.5703125" style="2" customWidth="1"/>
    <col min="7688" max="7688" width="14.28515625" style="2" customWidth="1"/>
    <col min="7689" max="7689" width="12" style="2" customWidth="1"/>
    <col min="7690" max="7690" width="15.42578125" style="2" customWidth="1"/>
    <col min="7691" max="7692" width="15.85546875" style="2" customWidth="1"/>
    <col min="7693" max="7693" width="15.5703125" style="2" customWidth="1"/>
    <col min="7694" max="7694" width="11.42578125" style="2" customWidth="1"/>
    <col min="7695" max="7696" width="15.5703125" style="2" customWidth="1"/>
    <col min="7697" max="7698" width="15.7109375" style="2" customWidth="1"/>
    <col min="7699" max="7699" width="10.7109375" style="2" customWidth="1"/>
    <col min="7700" max="7701" width="15.140625" style="2" customWidth="1"/>
    <col min="7702" max="7703" width="14.28515625" style="2" customWidth="1"/>
    <col min="7704" max="7704" width="14.42578125" style="2" customWidth="1"/>
    <col min="7705" max="7706" width="14.7109375" style="2" customWidth="1"/>
    <col min="7707" max="7707" width="13.28515625" style="2" customWidth="1"/>
    <col min="7708" max="7708" width="12.28515625" style="2" customWidth="1"/>
    <col min="7709" max="7709" width="13.85546875" style="2" customWidth="1"/>
    <col min="7710" max="7711" width="14" style="2" customWidth="1"/>
    <col min="7712" max="7712" width="14.85546875" style="2" customWidth="1"/>
    <col min="7713" max="7714" width="13.28515625" style="2" customWidth="1"/>
    <col min="7715" max="7716" width="14" style="2" customWidth="1"/>
    <col min="7717" max="7717" width="11.7109375" style="2" customWidth="1"/>
    <col min="7718" max="7718" width="13.85546875" style="2" customWidth="1"/>
    <col min="7719" max="7719" width="13" style="2" customWidth="1"/>
    <col min="7720" max="7721" width="12.7109375" style="2" customWidth="1"/>
    <col min="7722" max="7722" width="12" style="2" customWidth="1"/>
    <col min="7723" max="7723" width="13" style="2" customWidth="1"/>
    <col min="7724" max="7724" width="11.7109375" style="2" customWidth="1"/>
    <col min="7725" max="7726" width="10" style="2" customWidth="1"/>
    <col min="7727" max="7727" width="8.85546875" style="2" customWidth="1"/>
    <col min="7728" max="7729" width="10.85546875" style="2" customWidth="1"/>
    <col min="7730" max="7730" width="9.5703125" style="2" customWidth="1"/>
    <col min="7731" max="7731" width="17" style="2" customWidth="1"/>
    <col min="7732" max="7732" width="16" style="2" customWidth="1"/>
    <col min="7733" max="7733" width="15.5703125" style="2" customWidth="1"/>
    <col min="7734" max="7736" width="10" style="2" customWidth="1"/>
    <col min="7737" max="7738" width="12" style="2" customWidth="1"/>
    <col min="7739" max="7739" width="11.28515625" style="2" customWidth="1"/>
    <col min="7740" max="7741" width="9.7109375" style="2" customWidth="1"/>
    <col min="7742" max="7742" width="8.85546875" style="2" customWidth="1"/>
    <col min="7743" max="7744" width="9.85546875" style="2" customWidth="1"/>
    <col min="7745" max="7745" width="7.85546875" style="2" customWidth="1"/>
    <col min="7746" max="7752" width="13" style="2" customWidth="1"/>
    <col min="7753" max="7753" width="12.85546875" style="2" customWidth="1"/>
    <col min="7754" max="7755" width="10.140625" style="2" customWidth="1"/>
    <col min="7756" max="7756" width="11.7109375" style="2" customWidth="1"/>
    <col min="7757" max="7758" width="10" style="2" customWidth="1"/>
    <col min="7759" max="7759" width="10.7109375" style="2" customWidth="1"/>
    <col min="7760" max="7761" width="13.85546875" style="2" customWidth="1"/>
    <col min="7762" max="7762" width="13" style="2" customWidth="1"/>
    <col min="7763" max="7764" width="9.85546875" style="2" customWidth="1"/>
    <col min="7765" max="7765" width="9.5703125" style="2" customWidth="1"/>
    <col min="7766" max="7767" width="12" style="2" customWidth="1"/>
    <col min="7768" max="7768" width="11.7109375" style="2" customWidth="1"/>
    <col min="7769" max="7769" width="13" style="2" customWidth="1"/>
    <col min="7770" max="7770" width="12.7109375" style="2" customWidth="1"/>
    <col min="7771" max="7771" width="12" style="2" customWidth="1"/>
    <col min="7772" max="7773" width="14.28515625" style="2" customWidth="1"/>
    <col min="7774" max="7774" width="15" style="2" customWidth="1"/>
    <col min="7775" max="7776" width="13.28515625" style="2" customWidth="1"/>
    <col min="7777" max="7777" width="13" style="2" customWidth="1"/>
    <col min="7778" max="7779" width="12" style="2" customWidth="1"/>
    <col min="7780" max="7780" width="11.7109375" style="2" customWidth="1"/>
    <col min="7781" max="7781" width="10.7109375" style="2" customWidth="1"/>
    <col min="7782" max="7782" width="11" style="2" customWidth="1"/>
    <col min="7783" max="7783" width="10.5703125" style="2" customWidth="1"/>
    <col min="7784" max="7785" width="9.7109375" style="2" customWidth="1"/>
    <col min="7786" max="7786" width="8.140625" style="2" customWidth="1"/>
    <col min="7787" max="7788" width="12" style="2" customWidth="1"/>
    <col min="7789" max="7789" width="12.7109375" style="2" customWidth="1"/>
    <col min="7790" max="7790" width="12" style="2" customWidth="1"/>
    <col min="7791" max="7792" width="15.85546875" style="2" customWidth="1"/>
    <col min="7793" max="7793" width="17.42578125" style="2" customWidth="1"/>
    <col min="7794" max="7795" width="10.140625" style="2" customWidth="1"/>
    <col min="7796" max="7796" width="10.85546875" style="2" customWidth="1"/>
    <col min="7797" max="7797" width="12.140625" style="2" customWidth="1"/>
    <col min="7798" max="7798" width="11.85546875" style="2" customWidth="1"/>
    <col min="7799" max="7799" width="12.28515625" style="2" customWidth="1"/>
    <col min="7800" max="7801" width="9.7109375" style="2" customWidth="1"/>
    <col min="7802" max="7802" width="8.85546875" style="2" customWidth="1"/>
    <col min="7803" max="7804" width="10.42578125" style="2" customWidth="1"/>
    <col min="7805" max="7805" width="10.140625" style="2" customWidth="1"/>
    <col min="7806" max="7807" width="9.85546875" style="2" customWidth="1"/>
    <col min="7808" max="7808" width="9.140625" style="2" customWidth="1"/>
    <col min="7809" max="7810" width="14.42578125" style="2" customWidth="1"/>
    <col min="7811" max="7811" width="12.7109375" style="2" customWidth="1"/>
    <col min="7812" max="7812" width="8.28515625" style="2" customWidth="1"/>
    <col min="7813" max="7814" width="13" style="2" customWidth="1"/>
    <col min="7815" max="7815" width="14.85546875" style="2" customWidth="1"/>
    <col min="7816" max="7816" width="15.85546875" style="2" customWidth="1"/>
    <col min="7817" max="7817" width="15.28515625" style="2" customWidth="1"/>
    <col min="7818" max="7818" width="14" style="2" customWidth="1"/>
    <col min="7819" max="7819" width="8.85546875" style="2"/>
    <col min="7820" max="7820" width="14" style="2" customWidth="1"/>
    <col min="7821" max="7936" width="8.85546875" style="2"/>
    <col min="7937" max="7937" width="5.28515625" style="2" customWidth="1"/>
    <col min="7938" max="7938" width="24.7109375" style="2" customWidth="1"/>
    <col min="7939" max="7939" width="15.42578125" style="2" customWidth="1"/>
    <col min="7940" max="7940" width="12.7109375" style="2" customWidth="1"/>
    <col min="7941" max="7941" width="16.42578125" style="2" customWidth="1"/>
    <col min="7942" max="7942" width="17.5703125" style="2" customWidth="1"/>
    <col min="7943" max="7943" width="15.5703125" style="2" customWidth="1"/>
    <col min="7944" max="7944" width="14.28515625" style="2" customWidth="1"/>
    <col min="7945" max="7945" width="12" style="2" customWidth="1"/>
    <col min="7946" max="7946" width="15.42578125" style="2" customWidth="1"/>
    <col min="7947" max="7948" width="15.85546875" style="2" customWidth="1"/>
    <col min="7949" max="7949" width="15.5703125" style="2" customWidth="1"/>
    <col min="7950" max="7950" width="11.42578125" style="2" customWidth="1"/>
    <col min="7951" max="7952" width="15.5703125" style="2" customWidth="1"/>
    <col min="7953" max="7954" width="15.7109375" style="2" customWidth="1"/>
    <col min="7955" max="7955" width="10.7109375" style="2" customWidth="1"/>
    <col min="7956" max="7957" width="15.140625" style="2" customWidth="1"/>
    <col min="7958" max="7959" width="14.28515625" style="2" customWidth="1"/>
    <col min="7960" max="7960" width="14.42578125" style="2" customWidth="1"/>
    <col min="7961" max="7962" width="14.7109375" style="2" customWidth="1"/>
    <col min="7963" max="7963" width="13.28515625" style="2" customWidth="1"/>
    <col min="7964" max="7964" width="12.28515625" style="2" customWidth="1"/>
    <col min="7965" max="7965" width="13.85546875" style="2" customWidth="1"/>
    <col min="7966" max="7967" width="14" style="2" customWidth="1"/>
    <col min="7968" max="7968" width="14.85546875" style="2" customWidth="1"/>
    <col min="7969" max="7970" width="13.28515625" style="2" customWidth="1"/>
    <col min="7971" max="7972" width="14" style="2" customWidth="1"/>
    <col min="7973" max="7973" width="11.7109375" style="2" customWidth="1"/>
    <col min="7974" max="7974" width="13.85546875" style="2" customWidth="1"/>
    <col min="7975" max="7975" width="13" style="2" customWidth="1"/>
    <col min="7976" max="7977" width="12.7109375" style="2" customWidth="1"/>
    <col min="7978" max="7978" width="12" style="2" customWidth="1"/>
    <col min="7979" max="7979" width="13" style="2" customWidth="1"/>
    <col min="7980" max="7980" width="11.7109375" style="2" customWidth="1"/>
    <col min="7981" max="7982" width="10" style="2" customWidth="1"/>
    <col min="7983" max="7983" width="8.85546875" style="2" customWidth="1"/>
    <col min="7984" max="7985" width="10.85546875" style="2" customWidth="1"/>
    <col min="7986" max="7986" width="9.5703125" style="2" customWidth="1"/>
    <col min="7987" max="7987" width="17" style="2" customWidth="1"/>
    <col min="7988" max="7988" width="16" style="2" customWidth="1"/>
    <col min="7989" max="7989" width="15.5703125" style="2" customWidth="1"/>
    <col min="7990" max="7992" width="10" style="2" customWidth="1"/>
    <col min="7993" max="7994" width="12" style="2" customWidth="1"/>
    <col min="7995" max="7995" width="11.28515625" style="2" customWidth="1"/>
    <col min="7996" max="7997" width="9.7109375" style="2" customWidth="1"/>
    <col min="7998" max="7998" width="8.85546875" style="2" customWidth="1"/>
    <col min="7999" max="8000" width="9.85546875" style="2" customWidth="1"/>
    <col min="8001" max="8001" width="7.85546875" style="2" customWidth="1"/>
    <col min="8002" max="8008" width="13" style="2" customWidth="1"/>
    <col min="8009" max="8009" width="12.85546875" style="2" customWidth="1"/>
    <col min="8010" max="8011" width="10.140625" style="2" customWidth="1"/>
    <col min="8012" max="8012" width="11.7109375" style="2" customWidth="1"/>
    <col min="8013" max="8014" width="10" style="2" customWidth="1"/>
    <col min="8015" max="8015" width="10.7109375" style="2" customWidth="1"/>
    <col min="8016" max="8017" width="13.85546875" style="2" customWidth="1"/>
    <col min="8018" max="8018" width="13" style="2" customWidth="1"/>
    <col min="8019" max="8020" width="9.85546875" style="2" customWidth="1"/>
    <col min="8021" max="8021" width="9.5703125" style="2" customWidth="1"/>
    <col min="8022" max="8023" width="12" style="2" customWidth="1"/>
    <col min="8024" max="8024" width="11.7109375" style="2" customWidth="1"/>
    <col min="8025" max="8025" width="13" style="2" customWidth="1"/>
    <col min="8026" max="8026" width="12.7109375" style="2" customWidth="1"/>
    <col min="8027" max="8027" width="12" style="2" customWidth="1"/>
    <col min="8028" max="8029" width="14.28515625" style="2" customWidth="1"/>
    <col min="8030" max="8030" width="15" style="2" customWidth="1"/>
    <col min="8031" max="8032" width="13.28515625" style="2" customWidth="1"/>
    <col min="8033" max="8033" width="13" style="2" customWidth="1"/>
    <col min="8034" max="8035" width="12" style="2" customWidth="1"/>
    <col min="8036" max="8036" width="11.7109375" style="2" customWidth="1"/>
    <col min="8037" max="8037" width="10.7109375" style="2" customWidth="1"/>
    <col min="8038" max="8038" width="11" style="2" customWidth="1"/>
    <col min="8039" max="8039" width="10.5703125" style="2" customWidth="1"/>
    <col min="8040" max="8041" width="9.7109375" style="2" customWidth="1"/>
    <col min="8042" max="8042" width="8.140625" style="2" customWidth="1"/>
    <col min="8043" max="8044" width="12" style="2" customWidth="1"/>
    <col min="8045" max="8045" width="12.7109375" style="2" customWidth="1"/>
    <col min="8046" max="8046" width="12" style="2" customWidth="1"/>
    <col min="8047" max="8048" width="15.85546875" style="2" customWidth="1"/>
    <col min="8049" max="8049" width="17.42578125" style="2" customWidth="1"/>
    <col min="8050" max="8051" width="10.140625" style="2" customWidth="1"/>
    <col min="8052" max="8052" width="10.85546875" style="2" customWidth="1"/>
    <col min="8053" max="8053" width="12.140625" style="2" customWidth="1"/>
    <col min="8054" max="8054" width="11.85546875" style="2" customWidth="1"/>
    <col min="8055" max="8055" width="12.28515625" style="2" customWidth="1"/>
    <col min="8056" max="8057" width="9.7109375" style="2" customWidth="1"/>
    <col min="8058" max="8058" width="8.85546875" style="2" customWidth="1"/>
    <col min="8059" max="8060" width="10.42578125" style="2" customWidth="1"/>
    <col min="8061" max="8061" width="10.140625" style="2" customWidth="1"/>
    <col min="8062" max="8063" width="9.85546875" style="2" customWidth="1"/>
    <col min="8064" max="8064" width="9.140625" style="2" customWidth="1"/>
    <col min="8065" max="8066" width="14.42578125" style="2" customWidth="1"/>
    <col min="8067" max="8067" width="12.7109375" style="2" customWidth="1"/>
    <col min="8068" max="8068" width="8.28515625" style="2" customWidth="1"/>
    <col min="8069" max="8070" width="13" style="2" customWidth="1"/>
    <col min="8071" max="8071" width="14.85546875" style="2" customWidth="1"/>
    <col min="8072" max="8072" width="15.85546875" style="2" customWidth="1"/>
    <col min="8073" max="8073" width="15.28515625" style="2" customWidth="1"/>
    <col min="8074" max="8074" width="14" style="2" customWidth="1"/>
    <col min="8075" max="8075" width="8.85546875" style="2"/>
    <col min="8076" max="8076" width="14" style="2" customWidth="1"/>
    <col min="8077" max="8192" width="8.85546875" style="2"/>
    <col min="8193" max="8193" width="5.28515625" style="2" customWidth="1"/>
    <col min="8194" max="8194" width="24.7109375" style="2" customWidth="1"/>
    <col min="8195" max="8195" width="15.42578125" style="2" customWidth="1"/>
    <col min="8196" max="8196" width="12.7109375" style="2" customWidth="1"/>
    <col min="8197" max="8197" width="16.42578125" style="2" customWidth="1"/>
    <col min="8198" max="8198" width="17.5703125" style="2" customWidth="1"/>
    <col min="8199" max="8199" width="15.5703125" style="2" customWidth="1"/>
    <col min="8200" max="8200" width="14.28515625" style="2" customWidth="1"/>
    <col min="8201" max="8201" width="12" style="2" customWidth="1"/>
    <col min="8202" max="8202" width="15.42578125" style="2" customWidth="1"/>
    <col min="8203" max="8204" width="15.85546875" style="2" customWidth="1"/>
    <col min="8205" max="8205" width="15.5703125" style="2" customWidth="1"/>
    <col min="8206" max="8206" width="11.42578125" style="2" customWidth="1"/>
    <col min="8207" max="8208" width="15.5703125" style="2" customWidth="1"/>
    <col min="8209" max="8210" width="15.7109375" style="2" customWidth="1"/>
    <col min="8211" max="8211" width="10.7109375" style="2" customWidth="1"/>
    <col min="8212" max="8213" width="15.140625" style="2" customWidth="1"/>
    <col min="8214" max="8215" width="14.28515625" style="2" customWidth="1"/>
    <col min="8216" max="8216" width="14.42578125" style="2" customWidth="1"/>
    <col min="8217" max="8218" width="14.7109375" style="2" customWidth="1"/>
    <col min="8219" max="8219" width="13.28515625" style="2" customWidth="1"/>
    <col min="8220" max="8220" width="12.28515625" style="2" customWidth="1"/>
    <col min="8221" max="8221" width="13.85546875" style="2" customWidth="1"/>
    <col min="8222" max="8223" width="14" style="2" customWidth="1"/>
    <col min="8224" max="8224" width="14.85546875" style="2" customWidth="1"/>
    <col min="8225" max="8226" width="13.28515625" style="2" customWidth="1"/>
    <col min="8227" max="8228" width="14" style="2" customWidth="1"/>
    <col min="8229" max="8229" width="11.7109375" style="2" customWidth="1"/>
    <col min="8230" max="8230" width="13.85546875" style="2" customWidth="1"/>
    <col min="8231" max="8231" width="13" style="2" customWidth="1"/>
    <col min="8232" max="8233" width="12.7109375" style="2" customWidth="1"/>
    <col min="8234" max="8234" width="12" style="2" customWidth="1"/>
    <col min="8235" max="8235" width="13" style="2" customWidth="1"/>
    <col min="8236" max="8236" width="11.7109375" style="2" customWidth="1"/>
    <col min="8237" max="8238" width="10" style="2" customWidth="1"/>
    <col min="8239" max="8239" width="8.85546875" style="2" customWidth="1"/>
    <col min="8240" max="8241" width="10.85546875" style="2" customWidth="1"/>
    <col min="8242" max="8242" width="9.5703125" style="2" customWidth="1"/>
    <col min="8243" max="8243" width="17" style="2" customWidth="1"/>
    <col min="8244" max="8244" width="16" style="2" customWidth="1"/>
    <col min="8245" max="8245" width="15.5703125" style="2" customWidth="1"/>
    <col min="8246" max="8248" width="10" style="2" customWidth="1"/>
    <col min="8249" max="8250" width="12" style="2" customWidth="1"/>
    <col min="8251" max="8251" width="11.28515625" style="2" customWidth="1"/>
    <col min="8252" max="8253" width="9.7109375" style="2" customWidth="1"/>
    <col min="8254" max="8254" width="8.85546875" style="2" customWidth="1"/>
    <col min="8255" max="8256" width="9.85546875" style="2" customWidth="1"/>
    <col min="8257" max="8257" width="7.85546875" style="2" customWidth="1"/>
    <col min="8258" max="8264" width="13" style="2" customWidth="1"/>
    <col min="8265" max="8265" width="12.85546875" style="2" customWidth="1"/>
    <col min="8266" max="8267" width="10.140625" style="2" customWidth="1"/>
    <col min="8268" max="8268" width="11.7109375" style="2" customWidth="1"/>
    <col min="8269" max="8270" width="10" style="2" customWidth="1"/>
    <col min="8271" max="8271" width="10.7109375" style="2" customWidth="1"/>
    <col min="8272" max="8273" width="13.85546875" style="2" customWidth="1"/>
    <col min="8274" max="8274" width="13" style="2" customWidth="1"/>
    <col min="8275" max="8276" width="9.85546875" style="2" customWidth="1"/>
    <col min="8277" max="8277" width="9.5703125" style="2" customWidth="1"/>
    <col min="8278" max="8279" width="12" style="2" customWidth="1"/>
    <col min="8280" max="8280" width="11.7109375" style="2" customWidth="1"/>
    <col min="8281" max="8281" width="13" style="2" customWidth="1"/>
    <col min="8282" max="8282" width="12.7109375" style="2" customWidth="1"/>
    <col min="8283" max="8283" width="12" style="2" customWidth="1"/>
    <col min="8284" max="8285" width="14.28515625" style="2" customWidth="1"/>
    <col min="8286" max="8286" width="15" style="2" customWidth="1"/>
    <col min="8287" max="8288" width="13.28515625" style="2" customWidth="1"/>
    <col min="8289" max="8289" width="13" style="2" customWidth="1"/>
    <col min="8290" max="8291" width="12" style="2" customWidth="1"/>
    <col min="8292" max="8292" width="11.7109375" style="2" customWidth="1"/>
    <col min="8293" max="8293" width="10.7109375" style="2" customWidth="1"/>
    <col min="8294" max="8294" width="11" style="2" customWidth="1"/>
    <col min="8295" max="8295" width="10.5703125" style="2" customWidth="1"/>
    <col min="8296" max="8297" width="9.7109375" style="2" customWidth="1"/>
    <col min="8298" max="8298" width="8.140625" style="2" customWidth="1"/>
    <col min="8299" max="8300" width="12" style="2" customWidth="1"/>
    <col min="8301" max="8301" width="12.7109375" style="2" customWidth="1"/>
    <col min="8302" max="8302" width="12" style="2" customWidth="1"/>
    <col min="8303" max="8304" width="15.85546875" style="2" customWidth="1"/>
    <col min="8305" max="8305" width="17.42578125" style="2" customWidth="1"/>
    <col min="8306" max="8307" width="10.140625" style="2" customWidth="1"/>
    <col min="8308" max="8308" width="10.85546875" style="2" customWidth="1"/>
    <col min="8309" max="8309" width="12.140625" style="2" customWidth="1"/>
    <col min="8310" max="8310" width="11.85546875" style="2" customWidth="1"/>
    <col min="8311" max="8311" width="12.28515625" style="2" customWidth="1"/>
    <col min="8312" max="8313" width="9.7109375" style="2" customWidth="1"/>
    <col min="8314" max="8314" width="8.85546875" style="2" customWidth="1"/>
    <col min="8315" max="8316" width="10.42578125" style="2" customWidth="1"/>
    <col min="8317" max="8317" width="10.140625" style="2" customWidth="1"/>
    <col min="8318" max="8319" width="9.85546875" style="2" customWidth="1"/>
    <col min="8320" max="8320" width="9.140625" style="2" customWidth="1"/>
    <col min="8321" max="8322" width="14.42578125" style="2" customWidth="1"/>
    <col min="8323" max="8323" width="12.7109375" style="2" customWidth="1"/>
    <col min="8324" max="8324" width="8.28515625" style="2" customWidth="1"/>
    <col min="8325" max="8326" width="13" style="2" customWidth="1"/>
    <col min="8327" max="8327" width="14.85546875" style="2" customWidth="1"/>
    <col min="8328" max="8328" width="15.85546875" style="2" customWidth="1"/>
    <col min="8329" max="8329" width="15.28515625" style="2" customWidth="1"/>
    <col min="8330" max="8330" width="14" style="2" customWidth="1"/>
    <col min="8331" max="8331" width="8.85546875" style="2"/>
    <col min="8332" max="8332" width="14" style="2" customWidth="1"/>
    <col min="8333" max="8448" width="8.85546875" style="2"/>
    <col min="8449" max="8449" width="5.28515625" style="2" customWidth="1"/>
    <col min="8450" max="8450" width="24.7109375" style="2" customWidth="1"/>
    <col min="8451" max="8451" width="15.42578125" style="2" customWidth="1"/>
    <col min="8452" max="8452" width="12.7109375" style="2" customWidth="1"/>
    <col min="8453" max="8453" width="16.42578125" style="2" customWidth="1"/>
    <col min="8454" max="8454" width="17.5703125" style="2" customWidth="1"/>
    <col min="8455" max="8455" width="15.5703125" style="2" customWidth="1"/>
    <col min="8456" max="8456" width="14.28515625" style="2" customWidth="1"/>
    <col min="8457" max="8457" width="12" style="2" customWidth="1"/>
    <col min="8458" max="8458" width="15.42578125" style="2" customWidth="1"/>
    <col min="8459" max="8460" width="15.85546875" style="2" customWidth="1"/>
    <col min="8461" max="8461" width="15.5703125" style="2" customWidth="1"/>
    <col min="8462" max="8462" width="11.42578125" style="2" customWidth="1"/>
    <col min="8463" max="8464" width="15.5703125" style="2" customWidth="1"/>
    <col min="8465" max="8466" width="15.7109375" style="2" customWidth="1"/>
    <col min="8467" max="8467" width="10.7109375" style="2" customWidth="1"/>
    <col min="8468" max="8469" width="15.140625" style="2" customWidth="1"/>
    <col min="8470" max="8471" width="14.28515625" style="2" customWidth="1"/>
    <col min="8472" max="8472" width="14.42578125" style="2" customWidth="1"/>
    <col min="8473" max="8474" width="14.7109375" style="2" customWidth="1"/>
    <col min="8475" max="8475" width="13.28515625" style="2" customWidth="1"/>
    <col min="8476" max="8476" width="12.28515625" style="2" customWidth="1"/>
    <col min="8477" max="8477" width="13.85546875" style="2" customWidth="1"/>
    <col min="8478" max="8479" width="14" style="2" customWidth="1"/>
    <col min="8480" max="8480" width="14.85546875" style="2" customWidth="1"/>
    <col min="8481" max="8482" width="13.28515625" style="2" customWidth="1"/>
    <col min="8483" max="8484" width="14" style="2" customWidth="1"/>
    <col min="8485" max="8485" width="11.7109375" style="2" customWidth="1"/>
    <col min="8486" max="8486" width="13.85546875" style="2" customWidth="1"/>
    <col min="8487" max="8487" width="13" style="2" customWidth="1"/>
    <col min="8488" max="8489" width="12.7109375" style="2" customWidth="1"/>
    <col min="8490" max="8490" width="12" style="2" customWidth="1"/>
    <col min="8491" max="8491" width="13" style="2" customWidth="1"/>
    <col min="8492" max="8492" width="11.7109375" style="2" customWidth="1"/>
    <col min="8493" max="8494" width="10" style="2" customWidth="1"/>
    <col min="8495" max="8495" width="8.85546875" style="2" customWidth="1"/>
    <col min="8496" max="8497" width="10.85546875" style="2" customWidth="1"/>
    <col min="8498" max="8498" width="9.5703125" style="2" customWidth="1"/>
    <col min="8499" max="8499" width="17" style="2" customWidth="1"/>
    <col min="8500" max="8500" width="16" style="2" customWidth="1"/>
    <col min="8501" max="8501" width="15.5703125" style="2" customWidth="1"/>
    <col min="8502" max="8504" width="10" style="2" customWidth="1"/>
    <col min="8505" max="8506" width="12" style="2" customWidth="1"/>
    <col min="8507" max="8507" width="11.28515625" style="2" customWidth="1"/>
    <col min="8508" max="8509" width="9.7109375" style="2" customWidth="1"/>
    <col min="8510" max="8510" width="8.85546875" style="2" customWidth="1"/>
    <col min="8511" max="8512" width="9.85546875" style="2" customWidth="1"/>
    <col min="8513" max="8513" width="7.85546875" style="2" customWidth="1"/>
    <col min="8514" max="8520" width="13" style="2" customWidth="1"/>
    <col min="8521" max="8521" width="12.85546875" style="2" customWidth="1"/>
    <col min="8522" max="8523" width="10.140625" style="2" customWidth="1"/>
    <col min="8524" max="8524" width="11.7109375" style="2" customWidth="1"/>
    <col min="8525" max="8526" width="10" style="2" customWidth="1"/>
    <col min="8527" max="8527" width="10.7109375" style="2" customWidth="1"/>
    <col min="8528" max="8529" width="13.85546875" style="2" customWidth="1"/>
    <col min="8530" max="8530" width="13" style="2" customWidth="1"/>
    <col min="8531" max="8532" width="9.85546875" style="2" customWidth="1"/>
    <col min="8533" max="8533" width="9.5703125" style="2" customWidth="1"/>
    <col min="8534" max="8535" width="12" style="2" customWidth="1"/>
    <col min="8536" max="8536" width="11.7109375" style="2" customWidth="1"/>
    <col min="8537" max="8537" width="13" style="2" customWidth="1"/>
    <col min="8538" max="8538" width="12.7109375" style="2" customWidth="1"/>
    <col min="8539" max="8539" width="12" style="2" customWidth="1"/>
    <col min="8540" max="8541" width="14.28515625" style="2" customWidth="1"/>
    <col min="8542" max="8542" width="15" style="2" customWidth="1"/>
    <col min="8543" max="8544" width="13.28515625" style="2" customWidth="1"/>
    <col min="8545" max="8545" width="13" style="2" customWidth="1"/>
    <col min="8546" max="8547" width="12" style="2" customWidth="1"/>
    <col min="8548" max="8548" width="11.7109375" style="2" customWidth="1"/>
    <col min="8549" max="8549" width="10.7109375" style="2" customWidth="1"/>
    <col min="8550" max="8550" width="11" style="2" customWidth="1"/>
    <col min="8551" max="8551" width="10.5703125" style="2" customWidth="1"/>
    <col min="8552" max="8553" width="9.7109375" style="2" customWidth="1"/>
    <col min="8554" max="8554" width="8.140625" style="2" customWidth="1"/>
    <col min="8555" max="8556" width="12" style="2" customWidth="1"/>
    <col min="8557" max="8557" width="12.7109375" style="2" customWidth="1"/>
    <col min="8558" max="8558" width="12" style="2" customWidth="1"/>
    <col min="8559" max="8560" width="15.85546875" style="2" customWidth="1"/>
    <col min="8561" max="8561" width="17.42578125" style="2" customWidth="1"/>
    <col min="8562" max="8563" width="10.140625" style="2" customWidth="1"/>
    <col min="8564" max="8564" width="10.85546875" style="2" customWidth="1"/>
    <col min="8565" max="8565" width="12.140625" style="2" customWidth="1"/>
    <col min="8566" max="8566" width="11.85546875" style="2" customWidth="1"/>
    <col min="8567" max="8567" width="12.28515625" style="2" customWidth="1"/>
    <col min="8568" max="8569" width="9.7109375" style="2" customWidth="1"/>
    <col min="8570" max="8570" width="8.85546875" style="2" customWidth="1"/>
    <col min="8571" max="8572" width="10.42578125" style="2" customWidth="1"/>
    <col min="8573" max="8573" width="10.140625" style="2" customWidth="1"/>
    <col min="8574" max="8575" width="9.85546875" style="2" customWidth="1"/>
    <col min="8576" max="8576" width="9.140625" style="2" customWidth="1"/>
    <col min="8577" max="8578" width="14.42578125" style="2" customWidth="1"/>
    <col min="8579" max="8579" width="12.7109375" style="2" customWidth="1"/>
    <col min="8580" max="8580" width="8.28515625" style="2" customWidth="1"/>
    <col min="8581" max="8582" width="13" style="2" customWidth="1"/>
    <col min="8583" max="8583" width="14.85546875" style="2" customWidth="1"/>
    <col min="8584" max="8584" width="15.85546875" style="2" customWidth="1"/>
    <col min="8585" max="8585" width="15.28515625" style="2" customWidth="1"/>
    <col min="8586" max="8586" width="14" style="2" customWidth="1"/>
    <col min="8587" max="8587" width="8.85546875" style="2"/>
    <col min="8588" max="8588" width="14" style="2" customWidth="1"/>
    <col min="8589" max="8704" width="8.85546875" style="2"/>
    <col min="8705" max="8705" width="5.28515625" style="2" customWidth="1"/>
    <col min="8706" max="8706" width="24.7109375" style="2" customWidth="1"/>
    <col min="8707" max="8707" width="15.42578125" style="2" customWidth="1"/>
    <col min="8708" max="8708" width="12.7109375" style="2" customWidth="1"/>
    <col min="8709" max="8709" width="16.42578125" style="2" customWidth="1"/>
    <col min="8710" max="8710" width="17.5703125" style="2" customWidth="1"/>
    <col min="8711" max="8711" width="15.5703125" style="2" customWidth="1"/>
    <col min="8712" max="8712" width="14.28515625" style="2" customWidth="1"/>
    <col min="8713" max="8713" width="12" style="2" customWidth="1"/>
    <col min="8714" max="8714" width="15.42578125" style="2" customWidth="1"/>
    <col min="8715" max="8716" width="15.85546875" style="2" customWidth="1"/>
    <col min="8717" max="8717" width="15.5703125" style="2" customWidth="1"/>
    <col min="8718" max="8718" width="11.42578125" style="2" customWidth="1"/>
    <col min="8719" max="8720" width="15.5703125" style="2" customWidth="1"/>
    <col min="8721" max="8722" width="15.7109375" style="2" customWidth="1"/>
    <col min="8723" max="8723" width="10.7109375" style="2" customWidth="1"/>
    <col min="8724" max="8725" width="15.140625" style="2" customWidth="1"/>
    <col min="8726" max="8727" width="14.28515625" style="2" customWidth="1"/>
    <col min="8728" max="8728" width="14.42578125" style="2" customWidth="1"/>
    <col min="8729" max="8730" width="14.7109375" style="2" customWidth="1"/>
    <col min="8731" max="8731" width="13.28515625" style="2" customWidth="1"/>
    <col min="8732" max="8732" width="12.28515625" style="2" customWidth="1"/>
    <col min="8733" max="8733" width="13.85546875" style="2" customWidth="1"/>
    <col min="8734" max="8735" width="14" style="2" customWidth="1"/>
    <col min="8736" max="8736" width="14.85546875" style="2" customWidth="1"/>
    <col min="8737" max="8738" width="13.28515625" style="2" customWidth="1"/>
    <col min="8739" max="8740" width="14" style="2" customWidth="1"/>
    <col min="8741" max="8741" width="11.7109375" style="2" customWidth="1"/>
    <col min="8742" max="8742" width="13.85546875" style="2" customWidth="1"/>
    <col min="8743" max="8743" width="13" style="2" customWidth="1"/>
    <col min="8744" max="8745" width="12.7109375" style="2" customWidth="1"/>
    <col min="8746" max="8746" width="12" style="2" customWidth="1"/>
    <col min="8747" max="8747" width="13" style="2" customWidth="1"/>
    <col min="8748" max="8748" width="11.7109375" style="2" customWidth="1"/>
    <col min="8749" max="8750" width="10" style="2" customWidth="1"/>
    <col min="8751" max="8751" width="8.85546875" style="2" customWidth="1"/>
    <col min="8752" max="8753" width="10.85546875" style="2" customWidth="1"/>
    <col min="8754" max="8754" width="9.5703125" style="2" customWidth="1"/>
    <col min="8755" max="8755" width="17" style="2" customWidth="1"/>
    <col min="8756" max="8756" width="16" style="2" customWidth="1"/>
    <col min="8757" max="8757" width="15.5703125" style="2" customWidth="1"/>
    <col min="8758" max="8760" width="10" style="2" customWidth="1"/>
    <col min="8761" max="8762" width="12" style="2" customWidth="1"/>
    <col min="8763" max="8763" width="11.28515625" style="2" customWidth="1"/>
    <col min="8764" max="8765" width="9.7109375" style="2" customWidth="1"/>
    <col min="8766" max="8766" width="8.85546875" style="2" customWidth="1"/>
    <col min="8767" max="8768" width="9.85546875" style="2" customWidth="1"/>
    <col min="8769" max="8769" width="7.85546875" style="2" customWidth="1"/>
    <col min="8770" max="8776" width="13" style="2" customWidth="1"/>
    <col min="8777" max="8777" width="12.85546875" style="2" customWidth="1"/>
    <col min="8778" max="8779" width="10.140625" style="2" customWidth="1"/>
    <col min="8780" max="8780" width="11.7109375" style="2" customWidth="1"/>
    <col min="8781" max="8782" width="10" style="2" customWidth="1"/>
    <col min="8783" max="8783" width="10.7109375" style="2" customWidth="1"/>
    <col min="8784" max="8785" width="13.85546875" style="2" customWidth="1"/>
    <col min="8786" max="8786" width="13" style="2" customWidth="1"/>
    <col min="8787" max="8788" width="9.85546875" style="2" customWidth="1"/>
    <col min="8789" max="8789" width="9.5703125" style="2" customWidth="1"/>
    <col min="8790" max="8791" width="12" style="2" customWidth="1"/>
    <col min="8792" max="8792" width="11.7109375" style="2" customWidth="1"/>
    <col min="8793" max="8793" width="13" style="2" customWidth="1"/>
    <col min="8794" max="8794" width="12.7109375" style="2" customWidth="1"/>
    <col min="8795" max="8795" width="12" style="2" customWidth="1"/>
    <col min="8796" max="8797" width="14.28515625" style="2" customWidth="1"/>
    <col min="8798" max="8798" width="15" style="2" customWidth="1"/>
    <col min="8799" max="8800" width="13.28515625" style="2" customWidth="1"/>
    <col min="8801" max="8801" width="13" style="2" customWidth="1"/>
    <col min="8802" max="8803" width="12" style="2" customWidth="1"/>
    <col min="8804" max="8804" width="11.7109375" style="2" customWidth="1"/>
    <col min="8805" max="8805" width="10.7109375" style="2" customWidth="1"/>
    <col min="8806" max="8806" width="11" style="2" customWidth="1"/>
    <col min="8807" max="8807" width="10.5703125" style="2" customWidth="1"/>
    <col min="8808" max="8809" width="9.7109375" style="2" customWidth="1"/>
    <col min="8810" max="8810" width="8.140625" style="2" customWidth="1"/>
    <col min="8811" max="8812" width="12" style="2" customWidth="1"/>
    <col min="8813" max="8813" width="12.7109375" style="2" customWidth="1"/>
    <col min="8814" max="8814" width="12" style="2" customWidth="1"/>
    <col min="8815" max="8816" width="15.85546875" style="2" customWidth="1"/>
    <col min="8817" max="8817" width="17.42578125" style="2" customWidth="1"/>
    <col min="8818" max="8819" width="10.140625" style="2" customWidth="1"/>
    <col min="8820" max="8820" width="10.85546875" style="2" customWidth="1"/>
    <col min="8821" max="8821" width="12.140625" style="2" customWidth="1"/>
    <col min="8822" max="8822" width="11.85546875" style="2" customWidth="1"/>
    <col min="8823" max="8823" width="12.28515625" style="2" customWidth="1"/>
    <col min="8824" max="8825" width="9.7109375" style="2" customWidth="1"/>
    <col min="8826" max="8826" width="8.85546875" style="2" customWidth="1"/>
    <col min="8827" max="8828" width="10.42578125" style="2" customWidth="1"/>
    <col min="8829" max="8829" width="10.140625" style="2" customWidth="1"/>
    <col min="8830" max="8831" width="9.85546875" style="2" customWidth="1"/>
    <col min="8832" max="8832" width="9.140625" style="2" customWidth="1"/>
    <col min="8833" max="8834" width="14.42578125" style="2" customWidth="1"/>
    <col min="8835" max="8835" width="12.7109375" style="2" customWidth="1"/>
    <col min="8836" max="8836" width="8.28515625" style="2" customWidth="1"/>
    <col min="8837" max="8838" width="13" style="2" customWidth="1"/>
    <col min="8839" max="8839" width="14.85546875" style="2" customWidth="1"/>
    <col min="8840" max="8840" width="15.85546875" style="2" customWidth="1"/>
    <col min="8841" max="8841" width="15.28515625" style="2" customWidth="1"/>
    <col min="8842" max="8842" width="14" style="2" customWidth="1"/>
    <col min="8843" max="8843" width="8.85546875" style="2"/>
    <col min="8844" max="8844" width="14" style="2" customWidth="1"/>
    <col min="8845" max="8960" width="8.85546875" style="2"/>
    <col min="8961" max="8961" width="5.28515625" style="2" customWidth="1"/>
    <col min="8962" max="8962" width="24.7109375" style="2" customWidth="1"/>
    <col min="8963" max="8963" width="15.42578125" style="2" customWidth="1"/>
    <col min="8964" max="8964" width="12.7109375" style="2" customWidth="1"/>
    <col min="8965" max="8965" width="16.42578125" style="2" customWidth="1"/>
    <col min="8966" max="8966" width="17.5703125" style="2" customWidth="1"/>
    <col min="8967" max="8967" width="15.5703125" style="2" customWidth="1"/>
    <col min="8968" max="8968" width="14.28515625" style="2" customWidth="1"/>
    <col min="8969" max="8969" width="12" style="2" customWidth="1"/>
    <col min="8970" max="8970" width="15.42578125" style="2" customWidth="1"/>
    <col min="8971" max="8972" width="15.85546875" style="2" customWidth="1"/>
    <col min="8973" max="8973" width="15.5703125" style="2" customWidth="1"/>
    <col min="8974" max="8974" width="11.42578125" style="2" customWidth="1"/>
    <col min="8975" max="8976" width="15.5703125" style="2" customWidth="1"/>
    <col min="8977" max="8978" width="15.7109375" style="2" customWidth="1"/>
    <col min="8979" max="8979" width="10.7109375" style="2" customWidth="1"/>
    <col min="8980" max="8981" width="15.140625" style="2" customWidth="1"/>
    <col min="8982" max="8983" width="14.28515625" style="2" customWidth="1"/>
    <col min="8984" max="8984" width="14.42578125" style="2" customWidth="1"/>
    <col min="8985" max="8986" width="14.7109375" style="2" customWidth="1"/>
    <col min="8987" max="8987" width="13.28515625" style="2" customWidth="1"/>
    <col min="8988" max="8988" width="12.28515625" style="2" customWidth="1"/>
    <col min="8989" max="8989" width="13.85546875" style="2" customWidth="1"/>
    <col min="8990" max="8991" width="14" style="2" customWidth="1"/>
    <col min="8992" max="8992" width="14.85546875" style="2" customWidth="1"/>
    <col min="8993" max="8994" width="13.28515625" style="2" customWidth="1"/>
    <col min="8995" max="8996" width="14" style="2" customWidth="1"/>
    <col min="8997" max="8997" width="11.7109375" style="2" customWidth="1"/>
    <col min="8998" max="8998" width="13.85546875" style="2" customWidth="1"/>
    <col min="8999" max="8999" width="13" style="2" customWidth="1"/>
    <col min="9000" max="9001" width="12.7109375" style="2" customWidth="1"/>
    <col min="9002" max="9002" width="12" style="2" customWidth="1"/>
    <col min="9003" max="9003" width="13" style="2" customWidth="1"/>
    <col min="9004" max="9004" width="11.7109375" style="2" customWidth="1"/>
    <col min="9005" max="9006" width="10" style="2" customWidth="1"/>
    <col min="9007" max="9007" width="8.85546875" style="2" customWidth="1"/>
    <col min="9008" max="9009" width="10.85546875" style="2" customWidth="1"/>
    <col min="9010" max="9010" width="9.5703125" style="2" customWidth="1"/>
    <col min="9011" max="9011" width="17" style="2" customWidth="1"/>
    <col min="9012" max="9012" width="16" style="2" customWidth="1"/>
    <col min="9013" max="9013" width="15.5703125" style="2" customWidth="1"/>
    <col min="9014" max="9016" width="10" style="2" customWidth="1"/>
    <col min="9017" max="9018" width="12" style="2" customWidth="1"/>
    <col min="9019" max="9019" width="11.28515625" style="2" customWidth="1"/>
    <col min="9020" max="9021" width="9.7109375" style="2" customWidth="1"/>
    <col min="9022" max="9022" width="8.85546875" style="2" customWidth="1"/>
    <col min="9023" max="9024" width="9.85546875" style="2" customWidth="1"/>
    <col min="9025" max="9025" width="7.85546875" style="2" customWidth="1"/>
    <col min="9026" max="9032" width="13" style="2" customWidth="1"/>
    <col min="9033" max="9033" width="12.85546875" style="2" customWidth="1"/>
    <col min="9034" max="9035" width="10.140625" style="2" customWidth="1"/>
    <col min="9036" max="9036" width="11.7109375" style="2" customWidth="1"/>
    <col min="9037" max="9038" width="10" style="2" customWidth="1"/>
    <col min="9039" max="9039" width="10.7109375" style="2" customWidth="1"/>
    <col min="9040" max="9041" width="13.85546875" style="2" customWidth="1"/>
    <col min="9042" max="9042" width="13" style="2" customWidth="1"/>
    <col min="9043" max="9044" width="9.85546875" style="2" customWidth="1"/>
    <col min="9045" max="9045" width="9.5703125" style="2" customWidth="1"/>
    <col min="9046" max="9047" width="12" style="2" customWidth="1"/>
    <col min="9048" max="9048" width="11.7109375" style="2" customWidth="1"/>
    <col min="9049" max="9049" width="13" style="2" customWidth="1"/>
    <col min="9050" max="9050" width="12.7109375" style="2" customWidth="1"/>
    <col min="9051" max="9051" width="12" style="2" customWidth="1"/>
    <col min="9052" max="9053" width="14.28515625" style="2" customWidth="1"/>
    <col min="9054" max="9054" width="15" style="2" customWidth="1"/>
    <col min="9055" max="9056" width="13.28515625" style="2" customWidth="1"/>
    <col min="9057" max="9057" width="13" style="2" customWidth="1"/>
    <col min="9058" max="9059" width="12" style="2" customWidth="1"/>
    <col min="9060" max="9060" width="11.7109375" style="2" customWidth="1"/>
    <col min="9061" max="9061" width="10.7109375" style="2" customWidth="1"/>
    <col min="9062" max="9062" width="11" style="2" customWidth="1"/>
    <col min="9063" max="9063" width="10.5703125" style="2" customWidth="1"/>
    <col min="9064" max="9065" width="9.7109375" style="2" customWidth="1"/>
    <col min="9066" max="9066" width="8.140625" style="2" customWidth="1"/>
    <col min="9067" max="9068" width="12" style="2" customWidth="1"/>
    <col min="9069" max="9069" width="12.7109375" style="2" customWidth="1"/>
    <col min="9070" max="9070" width="12" style="2" customWidth="1"/>
    <col min="9071" max="9072" width="15.85546875" style="2" customWidth="1"/>
    <col min="9073" max="9073" width="17.42578125" style="2" customWidth="1"/>
    <col min="9074" max="9075" width="10.140625" style="2" customWidth="1"/>
    <col min="9076" max="9076" width="10.85546875" style="2" customWidth="1"/>
    <col min="9077" max="9077" width="12.140625" style="2" customWidth="1"/>
    <col min="9078" max="9078" width="11.85546875" style="2" customWidth="1"/>
    <col min="9079" max="9079" width="12.28515625" style="2" customWidth="1"/>
    <col min="9080" max="9081" width="9.7109375" style="2" customWidth="1"/>
    <col min="9082" max="9082" width="8.85546875" style="2" customWidth="1"/>
    <col min="9083" max="9084" width="10.42578125" style="2" customWidth="1"/>
    <col min="9085" max="9085" width="10.140625" style="2" customWidth="1"/>
    <col min="9086" max="9087" width="9.85546875" style="2" customWidth="1"/>
    <col min="9088" max="9088" width="9.140625" style="2" customWidth="1"/>
    <col min="9089" max="9090" width="14.42578125" style="2" customWidth="1"/>
    <col min="9091" max="9091" width="12.7109375" style="2" customWidth="1"/>
    <col min="9092" max="9092" width="8.28515625" style="2" customWidth="1"/>
    <col min="9093" max="9094" width="13" style="2" customWidth="1"/>
    <col min="9095" max="9095" width="14.85546875" style="2" customWidth="1"/>
    <col min="9096" max="9096" width="15.85546875" style="2" customWidth="1"/>
    <col min="9097" max="9097" width="15.28515625" style="2" customWidth="1"/>
    <col min="9098" max="9098" width="14" style="2" customWidth="1"/>
    <col min="9099" max="9099" width="8.85546875" style="2"/>
    <col min="9100" max="9100" width="14" style="2" customWidth="1"/>
    <col min="9101" max="9216" width="8.85546875" style="2"/>
    <col min="9217" max="9217" width="5.28515625" style="2" customWidth="1"/>
    <col min="9218" max="9218" width="24.7109375" style="2" customWidth="1"/>
    <col min="9219" max="9219" width="15.42578125" style="2" customWidth="1"/>
    <col min="9220" max="9220" width="12.7109375" style="2" customWidth="1"/>
    <col min="9221" max="9221" width="16.42578125" style="2" customWidth="1"/>
    <col min="9222" max="9222" width="17.5703125" style="2" customWidth="1"/>
    <col min="9223" max="9223" width="15.5703125" style="2" customWidth="1"/>
    <col min="9224" max="9224" width="14.28515625" style="2" customWidth="1"/>
    <col min="9225" max="9225" width="12" style="2" customWidth="1"/>
    <col min="9226" max="9226" width="15.42578125" style="2" customWidth="1"/>
    <col min="9227" max="9228" width="15.85546875" style="2" customWidth="1"/>
    <col min="9229" max="9229" width="15.5703125" style="2" customWidth="1"/>
    <col min="9230" max="9230" width="11.42578125" style="2" customWidth="1"/>
    <col min="9231" max="9232" width="15.5703125" style="2" customWidth="1"/>
    <col min="9233" max="9234" width="15.7109375" style="2" customWidth="1"/>
    <col min="9235" max="9235" width="10.7109375" style="2" customWidth="1"/>
    <col min="9236" max="9237" width="15.140625" style="2" customWidth="1"/>
    <col min="9238" max="9239" width="14.28515625" style="2" customWidth="1"/>
    <col min="9240" max="9240" width="14.42578125" style="2" customWidth="1"/>
    <col min="9241" max="9242" width="14.7109375" style="2" customWidth="1"/>
    <col min="9243" max="9243" width="13.28515625" style="2" customWidth="1"/>
    <col min="9244" max="9244" width="12.28515625" style="2" customWidth="1"/>
    <col min="9245" max="9245" width="13.85546875" style="2" customWidth="1"/>
    <col min="9246" max="9247" width="14" style="2" customWidth="1"/>
    <col min="9248" max="9248" width="14.85546875" style="2" customWidth="1"/>
    <col min="9249" max="9250" width="13.28515625" style="2" customWidth="1"/>
    <col min="9251" max="9252" width="14" style="2" customWidth="1"/>
    <col min="9253" max="9253" width="11.7109375" style="2" customWidth="1"/>
    <col min="9254" max="9254" width="13.85546875" style="2" customWidth="1"/>
    <col min="9255" max="9255" width="13" style="2" customWidth="1"/>
    <col min="9256" max="9257" width="12.7109375" style="2" customWidth="1"/>
    <col min="9258" max="9258" width="12" style="2" customWidth="1"/>
    <col min="9259" max="9259" width="13" style="2" customWidth="1"/>
    <col min="9260" max="9260" width="11.7109375" style="2" customWidth="1"/>
    <col min="9261" max="9262" width="10" style="2" customWidth="1"/>
    <col min="9263" max="9263" width="8.85546875" style="2" customWidth="1"/>
    <col min="9264" max="9265" width="10.85546875" style="2" customWidth="1"/>
    <col min="9266" max="9266" width="9.5703125" style="2" customWidth="1"/>
    <col min="9267" max="9267" width="17" style="2" customWidth="1"/>
    <col min="9268" max="9268" width="16" style="2" customWidth="1"/>
    <col min="9269" max="9269" width="15.5703125" style="2" customWidth="1"/>
    <col min="9270" max="9272" width="10" style="2" customWidth="1"/>
    <col min="9273" max="9274" width="12" style="2" customWidth="1"/>
    <col min="9275" max="9275" width="11.28515625" style="2" customWidth="1"/>
    <col min="9276" max="9277" width="9.7109375" style="2" customWidth="1"/>
    <col min="9278" max="9278" width="8.85546875" style="2" customWidth="1"/>
    <col min="9279" max="9280" width="9.85546875" style="2" customWidth="1"/>
    <col min="9281" max="9281" width="7.85546875" style="2" customWidth="1"/>
    <col min="9282" max="9288" width="13" style="2" customWidth="1"/>
    <col min="9289" max="9289" width="12.85546875" style="2" customWidth="1"/>
    <col min="9290" max="9291" width="10.140625" style="2" customWidth="1"/>
    <col min="9292" max="9292" width="11.7109375" style="2" customWidth="1"/>
    <col min="9293" max="9294" width="10" style="2" customWidth="1"/>
    <col min="9295" max="9295" width="10.7109375" style="2" customWidth="1"/>
    <col min="9296" max="9297" width="13.85546875" style="2" customWidth="1"/>
    <col min="9298" max="9298" width="13" style="2" customWidth="1"/>
    <col min="9299" max="9300" width="9.85546875" style="2" customWidth="1"/>
    <col min="9301" max="9301" width="9.5703125" style="2" customWidth="1"/>
    <col min="9302" max="9303" width="12" style="2" customWidth="1"/>
    <col min="9304" max="9304" width="11.7109375" style="2" customWidth="1"/>
    <col min="9305" max="9305" width="13" style="2" customWidth="1"/>
    <col min="9306" max="9306" width="12.7109375" style="2" customWidth="1"/>
    <col min="9307" max="9307" width="12" style="2" customWidth="1"/>
    <col min="9308" max="9309" width="14.28515625" style="2" customWidth="1"/>
    <col min="9310" max="9310" width="15" style="2" customWidth="1"/>
    <col min="9311" max="9312" width="13.28515625" style="2" customWidth="1"/>
    <col min="9313" max="9313" width="13" style="2" customWidth="1"/>
    <col min="9314" max="9315" width="12" style="2" customWidth="1"/>
    <col min="9316" max="9316" width="11.7109375" style="2" customWidth="1"/>
    <col min="9317" max="9317" width="10.7109375" style="2" customWidth="1"/>
    <col min="9318" max="9318" width="11" style="2" customWidth="1"/>
    <col min="9319" max="9319" width="10.5703125" style="2" customWidth="1"/>
    <col min="9320" max="9321" width="9.7109375" style="2" customWidth="1"/>
    <col min="9322" max="9322" width="8.140625" style="2" customWidth="1"/>
    <col min="9323" max="9324" width="12" style="2" customWidth="1"/>
    <col min="9325" max="9325" width="12.7109375" style="2" customWidth="1"/>
    <col min="9326" max="9326" width="12" style="2" customWidth="1"/>
    <col min="9327" max="9328" width="15.85546875" style="2" customWidth="1"/>
    <col min="9329" max="9329" width="17.42578125" style="2" customWidth="1"/>
    <col min="9330" max="9331" width="10.140625" style="2" customWidth="1"/>
    <col min="9332" max="9332" width="10.85546875" style="2" customWidth="1"/>
    <col min="9333" max="9333" width="12.140625" style="2" customWidth="1"/>
    <col min="9334" max="9334" width="11.85546875" style="2" customWidth="1"/>
    <col min="9335" max="9335" width="12.28515625" style="2" customWidth="1"/>
    <col min="9336" max="9337" width="9.7109375" style="2" customWidth="1"/>
    <col min="9338" max="9338" width="8.85546875" style="2" customWidth="1"/>
    <col min="9339" max="9340" width="10.42578125" style="2" customWidth="1"/>
    <col min="9341" max="9341" width="10.140625" style="2" customWidth="1"/>
    <col min="9342" max="9343" width="9.85546875" style="2" customWidth="1"/>
    <col min="9344" max="9344" width="9.140625" style="2" customWidth="1"/>
    <col min="9345" max="9346" width="14.42578125" style="2" customWidth="1"/>
    <col min="9347" max="9347" width="12.7109375" style="2" customWidth="1"/>
    <col min="9348" max="9348" width="8.28515625" style="2" customWidth="1"/>
    <col min="9349" max="9350" width="13" style="2" customWidth="1"/>
    <col min="9351" max="9351" width="14.85546875" style="2" customWidth="1"/>
    <col min="9352" max="9352" width="15.85546875" style="2" customWidth="1"/>
    <col min="9353" max="9353" width="15.28515625" style="2" customWidth="1"/>
    <col min="9354" max="9354" width="14" style="2" customWidth="1"/>
    <col min="9355" max="9355" width="8.85546875" style="2"/>
    <col min="9356" max="9356" width="14" style="2" customWidth="1"/>
    <col min="9357" max="9472" width="8.85546875" style="2"/>
    <col min="9473" max="9473" width="5.28515625" style="2" customWidth="1"/>
    <col min="9474" max="9474" width="24.7109375" style="2" customWidth="1"/>
    <col min="9475" max="9475" width="15.42578125" style="2" customWidth="1"/>
    <col min="9476" max="9476" width="12.7109375" style="2" customWidth="1"/>
    <col min="9477" max="9477" width="16.42578125" style="2" customWidth="1"/>
    <col min="9478" max="9478" width="17.5703125" style="2" customWidth="1"/>
    <col min="9479" max="9479" width="15.5703125" style="2" customWidth="1"/>
    <col min="9480" max="9480" width="14.28515625" style="2" customWidth="1"/>
    <col min="9481" max="9481" width="12" style="2" customWidth="1"/>
    <col min="9482" max="9482" width="15.42578125" style="2" customWidth="1"/>
    <col min="9483" max="9484" width="15.85546875" style="2" customWidth="1"/>
    <col min="9485" max="9485" width="15.5703125" style="2" customWidth="1"/>
    <col min="9486" max="9486" width="11.42578125" style="2" customWidth="1"/>
    <col min="9487" max="9488" width="15.5703125" style="2" customWidth="1"/>
    <col min="9489" max="9490" width="15.7109375" style="2" customWidth="1"/>
    <col min="9491" max="9491" width="10.7109375" style="2" customWidth="1"/>
    <col min="9492" max="9493" width="15.140625" style="2" customWidth="1"/>
    <col min="9494" max="9495" width="14.28515625" style="2" customWidth="1"/>
    <col min="9496" max="9496" width="14.42578125" style="2" customWidth="1"/>
    <col min="9497" max="9498" width="14.7109375" style="2" customWidth="1"/>
    <col min="9499" max="9499" width="13.28515625" style="2" customWidth="1"/>
    <col min="9500" max="9500" width="12.28515625" style="2" customWidth="1"/>
    <col min="9501" max="9501" width="13.85546875" style="2" customWidth="1"/>
    <col min="9502" max="9503" width="14" style="2" customWidth="1"/>
    <col min="9504" max="9504" width="14.85546875" style="2" customWidth="1"/>
    <col min="9505" max="9506" width="13.28515625" style="2" customWidth="1"/>
    <col min="9507" max="9508" width="14" style="2" customWidth="1"/>
    <col min="9509" max="9509" width="11.7109375" style="2" customWidth="1"/>
    <col min="9510" max="9510" width="13.85546875" style="2" customWidth="1"/>
    <col min="9511" max="9511" width="13" style="2" customWidth="1"/>
    <col min="9512" max="9513" width="12.7109375" style="2" customWidth="1"/>
    <col min="9514" max="9514" width="12" style="2" customWidth="1"/>
    <col min="9515" max="9515" width="13" style="2" customWidth="1"/>
    <col min="9516" max="9516" width="11.7109375" style="2" customWidth="1"/>
    <col min="9517" max="9518" width="10" style="2" customWidth="1"/>
    <col min="9519" max="9519" width="8.85546875" style="2" customWidth="1"/>
    <col min="9520" max="9521" width="10.85546875" style="2" customWidth="1"/>
    <col min="9522" max="9522" width="9.5703125" style="2" customWidth="1"/>
    <col min="9523" max="9523" width="17" style="2" customWidth="1"/>
    <col min="9524" max="9524" width="16" style="2" customWidth="1"/>
    <col min="9525" max="9525" width="15.5703125" style="2" customWidth="1"/>
    <col min="9526" max="9528" width="10" style="2" customWidth="1"/>
    <col min="9529" max="9530" width="12" style="2" customWidth="1"/>
    <col min="9531" max="9531" width="11.28515625" style="2" customWidth="1"/>
    <col min="9532" max="9533" width="9.7109375" style="2" customWidth="1"/>
    <col min="9534" max="9534" width="8.85546875" style="2" customWidth="1"/>
    <col min="9535" max="9536" width="9.85546875" style="2" customWidth="1"/>
    <col min="9537" max="9537" width="7.85546875" style="2" customWidth="1"/>
    <col min="9538" max="9544" width="13" style="2" customWidth="1"/>
    <col min="9545" max="9545" width="12.85546875" style="2" customWidth="1"/>
    <col min="9546" max="9547" width="10.140625" style="2" customWidth="1"/>
    <col min="9548" max="9548" width="11.7109375" style="2" customWidth="1"/>
    <col min="9549" max="9550" width="10" style="2" customWidth="1"/>
    <col min="9551" max="9551" width="10.7109375" style="2" customWidth="1"/>
    <col min="9552" max="9553" width="13.85546875" style="2" customWidth="1"/>
    <col min="9554" max="9554" width="13" style="2" customWidth="1"/>
    <col min="9555" max="9556" width="9.85546875" style="2" customWidth="1"/>
    <col min="9557" max="9557" width="9.5703125" style="2" customWidth="1"/>
    <col min="9558" max="9559" width="12" style="2" customWidth="1"/>
    <col min="9560" max="9560" width="11.7109375" style="2" customWidth="1"/>
    <col min="9561" max="9561" width="13" style="2" customWidth="1"/>
    <col min="9562" max="9562" width="12.7109375" style="2" customWidth="1"/>
    <col min="9563" max="9563" width="12" style="2" customWidth="1"/>
    <col min="9564" max="9565" width="14.28515625" style="2" customWidth="1"/>
    <col min="9566" max="9566" width="15" style="2" customWidth="1"/>
    <col min="9567" max="9568" width="13.28515625" style="2" customWidth="1"/>
    <col min="9569" max="9569" width="13" style="2" customWidth="1"/>
    <col min="9570" max="9571" width="12" style="2" customWidth="1"/>
    <col min="9572" max="9572" width="11.7109375" style="2" customWidth="1"/>
    <col min="9573" max="9573" width="10.7109375" style="2" customWidth="1"/>
    <col min="9574" max="9574" width="11" style="2" customWidth="1"/>
    <col min="9575" max="9575" width="10.5703125" style="2" customWidth="1"/>
    <col min="9576" max="9577" width="9.7109375" style="2" customWidth="1"/>
    <col min="9578" max="9578" width="8.140625" style="2" customWidth="1"/>
    <col min="9579" max="9580" width="12" style="2" customWidth="1"/>
    <col min="9581" max="9581" width="12.7109375" style="2" customWidth="1"/>
    <col min="9582" max="9582" width="12" style="2" customWidth="1"/>
    <col min="9583" max="9584" width="15.85546875" style="2" customWidth="1"/>
    <col min="9585" max="9585" width="17.42578125" style="2" customWidth="1"/>
    <col min="9586" max="9587" width="10.140625" style="2" customWidth="1"/>
    <col min="9588" max="9588" width="10.85546875" style="2" customWidth="1"/>
    <col min="9589" max="9589" width="12.140625" style="2" customWidth="1"/>
    <col min="9590" max="9590" width="11.85546875" style="2" customWidth="1"/>
    <col min="9591" max="9591" width="12.28515625" style="2" customWidth="1"/>
    <col min="9592" max="9593" width="9.7109375" style="2" customWidth="1"/>
    <col min="9594" max="9594" width="8.85546875" style="2" customWidth="1"/>
    <col min="9595" max="9596" width="10.42578125" style="2" customWidth="1"/>
    <col min="9597" max="9597" width="10.140625" style="2" customWidth="1"/>
    <col min="9598" max="9599" width="9.85546875" style="2" customWidth="1"/>
    <col min="9600" max="9600" width="9.140625" style="2" customWidth="1"/>
    <col min="9601" max="9602" width="14.42578125" style="2" customWidth="1"/>
    <col min="9603" max="9603" width="12.7109375" style="2" customWidth="1"/>
    <col min="9604" max="9604" width="8.28515625" style="2" customWidth="1"/>
    <col min="9605" max="9606" width="13" style="2" customWidth="1"/>
    <col min="9607" max="9607" width="14.85546875" style="2" customWidth="1"/>
    <col min="9608" max="9608" width="15.85546875" style="2" customWidth="1"/>
    <col min="9609" max="9609" width="15.28515625" style="2" customWidth="1"/>
    <col min="9610" max="9610" width="14" style="2" customWidth="1"/>
    <col min="9611" max="9611" width="8.85546875" style="2"/>
    <col min="9612" max="9612" width="14" style="2" customWidth="1"/>
    <col min="9613" max="9728" width="8.85546875" style="2"/>
    <col min="9729" max="9729" width="5.28515625" style="2" customWidth="1"/>
    <col min="9730" max="9730" width="24.7109375" style="2" customWidth="1"/>
    <col min="9731" max="9731" width="15.42578125" style="2" customWidth="1"/>
    <col min="9732" max="9732" width="12.7109375" style="2" customWidth="1"/>
    <col min="9733" max="9733" width="16.42578125" style="2" customWidth="1"/>
    <col min="9734" max="9734" width="17.5703125" style="2" customWidth="1"/>
    <col min="9735" max="9735" width="15.5703125" style="2" customWidth="1"/>
    <col min="9736" max="9736" width="14.28515625" style="2" customWidth="1"/>
    <col min="9737" max="9737" width="12" style="2" customWidth="1"/>
    <col min="9738" max="9738" width="15.42578125" style="2" customWidth="1"/>
    <col min="9739" max="9740" width="15.85546875" style="2" customWidth="1"/>
    <col min="9741" max="9741" width="15.5703125" style="2" customWidth="1"/>
    <col min="9742" max="9742" width="11.42578125" style="2" customWidth="1"/>
    <col min="9743" max="9744" width="15.5703125" style="2" customWidth="1"/>
    <col min="9745" max="9746" width="15.7109375" style="2" customWidth="1"/>
    <col min="9747" max="9747" width="10.7109375" style="2" customWidth="1"/>
    <col min="9748" max="9749" width="15.140625" style="2" customWidth="1"/>
    <col min="9750" max="9751" width="14.28515625" style="2" customWidth="1"/>
    <col min="9752" max="9752" width="14.42578125" style="2" customWidth="1"/>
    <col min="9753" max="9754" width="14.7109375" style="2" customWidth="1"/>
    <col min="9755" max="9755" width="13.28515625" style="2" customWidth="1"/>
    <col min="9756" max="9756" width="12.28515625" style="2" customWidth="1"/>
    <col min="9757" max="9757" width="13.85546875" style="2" customWidth="1"/>
    <col min="9758" max="9759" width="14" style="2" customWidth="1"/>
    <col min="9760" max="9760" width="14.85546875" style="2" customWidth="1"/>
    <col min="9761" max="9762" width="13.28515625" style="2" customWidth="1"/>
    <col min="9763" max="9764" width="14" style="2" customWidth="1"/>
    <col min="9765" max="9765" width="11.7109375" style="2" customWidth="1"/>
    <col min="9766" max="9766" width="13.85546875" style="2" customWidth="1"/>
    <col min="9767" max="9767" width="13" style="2" customWidth="1"/>
    <col min="9768" max="9769" width="12.7109375" style="2" customWidth="1"/>
    <col min="9770" max="9770" width="12" style="2" customWidth="1"/>
    <col min="9771" max="9771" width="13" style="2" customWidth="1"/>
    <col min="9772" max="9772" width="11.7109375" style="2" customWidth="1"/>
    <col min="9773" max="9774" width="10" style="2" customWidth="1"/>
    <col min="9775" max="9775" width="8.85546875" style="2" customWidth="1"/>
    <col min="9776" max="9777" width="10.85546875" style="2" customWidth="1"/>
    <col min="9778" max="9778" width="9.5703125" style="2" customWidth="1"/>
    <col min="9779" max="9779" width="17" style="2" customWidth="1"/>
    <col min="9780" max="9780" width="16" style="2" customWidth="1"/>
    <col min="9781" max="9781" width="15.5703125" style="2" customWidth="1"/>
    <col min="9782" max="9784" width="10" style="2" customWidth="1"/>
    <col min="9785" max="9786" width="12" style="2" customWidth="1"/>
    <col min="9787" max="9787" width="11.28515625" style="2" customWidth="1"/>
    <col min="9788" max="9789" width="9.7109375" style="2" customWidth="1"/>
    <col min="9790" max="9790" width="8.85546875" style="2" customWidth="1"/>
    <col min="9791" max="9792" width="9.85546875" style="2" customWidth="1"/>
    <col min="9793" max="9793" width="7.85546875" style="2" customWidth="1"/>
    <col min="9794" max="9800" width="13" style="2" customWidth="1"/>
    <col min="9801" max="9801" width="12.85546875" style="2" customWidth="1"/>
    <col min="9802" max="9803" width="10.140625" style="2" customWidth="1"/>
    <col min="9804" max="9804" width="11.7109375" style="2" customWidth="1"/>
    <col min="9805" max="9806" width="10" style="2" customWidth="1"/>
    <col min="9807" max="9807" width="10.7109375" style="2" customWidth="1"/>
    <col min="9808" max="9809" width="13.85546875" style="2" customWidth="1"/>
    <col min="9810" max="9810" width="13" style="2" customWidth="1"/>
    <col min="9811" max="9812" width="9.85546875" style="2" customWidth="1"/>
    <col min="9813" max="9813" width="9.5703125" style="2" customWidth="1"/>
    <col min="9814" max="9815" width="12" style="2" customWidth="1"/>
    <col min="9816" max="9816" width="11.7109375" style="2" customWidth="1"/>
    <col min="9817" max="9817" width="13" style="2" customWidth="1"/>
    <col min="9818" max="9818" width="12.7109375" style="2" customWidth="1"/>
    <col min="9819" max="9819" width="12" style="2" customWidth="1"/>
    <col min="9820" max="9821" width="14.28515625" style="2" customWidth="1"/>
    <col min="9822" max="9822" width="15" style="2" customWidth="1"/>
    <col min="9823" max="9824" width="13.28515625" style="2" customWidth="1"/>
    <col min="9825" max="9825" width="13" style="2" customWidth="1"/>
    <col min="9826" max="9827" width="12" style="2" customWidth="1"/>
    <col min="9828" max="9828" width="11.7109375" style="2" customWidth="1"/>
    <col min="9829" max="9829" width="10.7109375" style="2" customWidth="1"/>
    <col min="9830" max="9830" width="11" style="2" customWidth="1"/>
    <col min="9831" max="9831" width="10.5703125" style="2" customWidth="1"/>
    <col min="9832" max="9833" width="9.7109375" style="2" customWidth="1"/>
    <col min="9834" max="9834" width="8.140625" style="2" customWidth="1"/>
    <col min="9835" max="9836" width="12" style="2" customWidth="1"/>
    <col min="9837" max="9837" width="12.7109375" style="2" customWidth="1"/>
    <col min="9838" max="9838" width="12" style="2" customWidth="1"/>
    <col min="9839" max="9840" width="15.85546875" style="2" customWidth="1"/>
    <col min="9841" max="9841" width="17.42578125" style="2" customWidth="1"/>
    <col min="9842" max="9843" width="10.140625" style="2" customWidth="1"/>
    <col min="9844" max="9844" width="10.85546875" style="2" customWidth="1"/>
    <col min="9845" max="9845" width="12.140625" style="2" customWidth="1"/>
    <col min="9846" max="9846" width="11.85546875" style="2" customWidth="1"/>
    <col min="9847" max="9847" width="12.28515625" style="2" customWidth="1"/>
    <col min="9848" max="9849" width="9.7109375" style="2" customWidth="1"/>
    <col min="9850" max="9850" width="8.85546875" style="2" customWidth="1"/>
    <col min="9851" max="9852" width="10.42578125" style="2" customWidth="1"/>
    <col min="9853" max="9853" width="10.140625" style="2" customWidth="1"/>
    <col min="9854" max="9855" width="9.85546875" style="2" customWidth="1"/>
    <col min="9856" max="9856" width="9.140625" style="2" customWidth="1"/>
    <col min="9857" max="9858" width="14.42578125" style="2" customWidth="1"/>
    <col min="9859" max="9859" width="12.7109375" style="2" customWidth="1"/>
    <col min="9860" max="9860" width="8.28515625" style="2" customWidth="1"/>
    <col min="9861" max="9862" width="13" style="2" customWidth="1"/>
    <col min="9863" max="9863" width="14.85546875" style="2" customWidth="1"/>
    <col min="9864" max="9864" width="15.85546875" style="2" customWidth="1"/>
    <col min="9865" max="9865" width="15.28515625" style="2" customWidth="1"/>
    <col min="9866" max="9866" width="14" style="2" customWidth="1"/>
    <col min="9867" max="9867" width="8.85546875" style="2"/>
    <col min="9868" max="9868" width="14" style="2" customWidth="1"/>
    <col min="9869" max="9984" width="8.85546875" style="2"/>
    <col min="9985" max="9985" width="5.28515625" style="2" customWidth="1"/>
    <col min="9986" max="9986" width="24.7109375" style="2" customWidth="1"/>
    <col min="9987" max="9987" width="15.42578125" style="2" customWidth="1"/>
    <col min="9988" max="9988" width="12.7109375" style="2" customWidth="1"/>
    <col min="9989" max="9989" width="16.42578125" style="2" customWidth="1"/>
    <col min="9990" max="9990" width="17.5703125" style="2" customWidth="1"/>
    <col min="9991" max="9991" width="15.5703125" style="2" customWidth="1"/>
    <col min="9992" max="9992" width="14.28515625" style="2" customWidth="1"/>
    <col min="9993" max="9993" width="12" style="2" customWidth="1"/>
    <col min="9994" max="9994" width="15.42578125" style="2" customWidth="1"/>
    <col min="9995" max="9996" width="15.85546875" style="2" customWidth="1"/>
    <col min="9997" max="9997" width="15.5703125" style="2" customWidth="1"/>
    <col min="9998" max="9998" width="11.42578125" style="2" customWidth="1"/>
    <col min="9999" max="10000" width="15.5703125" style="2" customWidth="1"/>
    <col min="10001" max="10002" width="15.7109375" style="2" customWidth="1"/>
    <col min="10003" max="10003" width="10.7109375" style="2" customWidth="1"/>
    <col min="10004" max="10005" width="15.140625" style="2" customWidth="1"/>
    <col min="10006" max="10007" width="14.28515625" style="2" customWidth="1"/>
    <col min="10008" max="10008" width="14.42578125" style="2" customWidth="1"/>
    <col min="10009" max="10010" width="14.7109375" style="2" customWidth="1"/>
    <col min="10011" max="10011" width="13.28515625" style="2" customWidth="1"/>
    <col min="10012" max="10012" width="12.28515625" style="2" customWidth="1"/>
    <col min="10013" max="10013" width="13.85546875" style="2" customWidth="1"/>
    <col min="10014" max="10015" width="14" style="2" customWidth="1"/>
    <col min="10016" max="10016" width="14.85546875" style="2" customWidth="1"/>
    <col min="10017" max="10018" width="13.28515625" style="2" customWidth="1"/>
    <col min="10019" max="10020" width="14" style="2" customWidth="1"/>
    <col min="10021" max="10021" width="11.7109375" style="2" customWidth="1"/>
    <col min="10022" max="10022" width="13.85546875" style="2" customWidth="1"/>
    <col min="10023" max="10023" width="13" style="2" customWidth="1"/>
    <col min="10024" max="10025" width="12.7109375" style="2" customWidth="1"/>
    <col min="10026" max="10026" width="12" style="2" customWidth="1"/>
    <col min="10027" max="10027" width="13" style="2" customWidth="1"/>
    <col min="10028" max="10028" width="11.7109375" style="2" customWidth="1"/>
    <col min="10029" max="10030" width="10" style="2" customWidth="1"/>
    <col min="10031" max="10031" width="8.85546875" style="2" customWidth="1"/>
    <col min="10032" max="10033" width="10.85546875" style="2" customWidth="1"/>
    <col min="10034" max="10034" width="9.5703125" style="2" customWidth="1"/>
    <col min="10035" max="10035" width="17" style="2" customWidth="1"/>
    <col min="10036" max="10036" width="16" style="2" customWidth="1"/>
    <col min="10037" max="10037" width="15.5703125" style="2" customWidth="1"/>
    <col min="10038" max="10040" width="10" style="2" customWidth="1"/>
    <col min="10041" max="10042" width="12" style="2" customWidth="1"/>
    <col min="10043" max="10043" width="11.28515625" style="2" customWidth="1"/>
    <col min="10044" max="10045" width="9.7109375" style="2" customWidth="1"/>
    <col min="10046" max="10046" width="8.85546875" style="2" customWidth="1"/>
    <col min="10047" max="10048" width="9.85546875" style="2" customWidth="1"/>
    <col min="10049" max="10049" width="7.85546875" style="2" customWidth="1"/>
    <col min="10050" max="10056" width="13" style="2" customWidth="1"/>
    <col min="10057" max="10057" width="12.85546875" style="2" customWidth="1"/>
    <col min="10058" max="10059" width="10.140625" style="2" customWidth="1"/>
    <col min="10060" max="10060" width="11.7109375" style="2" customWidth="1"/>
    <col min="10061" max="10062" width="10" style="2" customWidth="1"/>
    <col min="10063" max="10063" width="10.7109375" style="2" customWidth="1"/>
    <col min="10064" max="10065" width="13.85546875" style="2" customWidth="1"/>
    <col min="10066" max="10066" width="13" style="2" customWidth="1"/>
    <col min="10067" max="10068" width="9.85546875" style="2" customWidth="1"/>
    <col min="10069" max="10069" width="9.5703125" style="2" customWidth="1"/>
    <col min="10070" max="10071" width="12" style="2" customWidth="1"/>
    <col min="10072" max="10072" width="11.7109375" style="2" customWidth="1"/>
    <col min="10073" max="10073" width="13" style="2" customWidth="1"/>
    <col min="10074" max="10074" width="12.7109375" style="2" customWidth="1"/>
    <col min="10075" max="10075" width="12" style="2" customWidth="1"/>
    <col min="10076" max="10077" width="14.28515625" style="2" customWidth="1"/>
    <col min="10078" max="10078" width="15" style="2" customWidth="1"/>
    <col min="10079" max="10080" width="13.28515625" style="2" customWidth="1"/>
    <col min="10081" max="10081" width="13" style="2" customWidth="1"/>
    <col min="10082" max="10083" width="12" style="2" customWidth="1"/>
    <col min="10084" max="10084" width="11.7109375" style="2" customWidth="1"/>
    <col min="10085" max="10085" width="10.7109375" style="2" customWidth="1"/>
    <col min="10086" max="10086" width="11" style="2" customWidth="1"/>
    <col min="10087" max="10087" width="10.5703125" style="2" customWidth="1"/>
    <col min="10088" max="10089" width="9.7109375" style="2" customWidth="1"/>
    <col min="10090" max="10090" width="8.140625" style="2" customWidth="1"/>
    <col min="10091" max="10092" width="12" style="2" customWidth="1"/>
    <col min="10093" max="10093" width="12.7109375" style="2" customWidth="1"/>
    <col min="10094" max="10094" width="12" style="2" customWidth="1"/>
    <col min="10095" max="10096" width="15.85546875" style="2" customWidth="1"/>
    <col min="10097" max="10097" width="17.42578125" style="2" customWidth="1"/>
    <col min="10098" max="10099" width="10.140625" style="2" customWidth="1"/>
    <col min="10100" max="10100" width="10.85546875" style="2" customWidth="1"/>
    <col min="10101" max="10101" width="12.140625" style="2" customWidth="1"/>
    <col min="10102" max="10102" width="11.85546875" style="2" customWidth="1"/>
    <col min="10103" max="10103" width="12.28515625" style="2" customWidth="1"/>
    <col min="10104" max="10105" width="9.7109375" style="2" customWidth="1"/>
    <col min="10106" max="10106" width="8.85546875" style="2" customWidth="1"/>
    <col min="10107" max="10108" width="10.42578125" style="2" customWidth="1"/>
    <col min="10109" max="10109" width="10.140625" style="2" customWidth="1"/>
    <col min="10110" max="10111" width="9.85546875" style="2" customWidth="1"/>
    <col min="10112" max="10112" width="9.140625" style="2" customWidth="1"/>
    <col min="10113" max="10114" width="14.42578125" style="2" customWidth="1"/>
    <col min="10115" max="10115" width="12.7109375" style="2" customWidth="1"/>
    <col min="10116" max="10116" width="8.28515625" style="2" customWidth="1"/>
    <col min="10117" max="10118" width="13" style="2" customWidth="1"/>
    <col min="10119" max="10119" width="14.85546875" style="2" customWidth="1"/>
    <col min="10120" max="10120" width="15.85546875" style="2" customWidth="1"/>
    <col min="10121" max="10121" width="15.28515625" style="2" customWidth="1"/>
    <col min="10122" max="10122" width="14" style="2" customWidth="1"/>
    <col min="10123" max="10123" width="8.85546875" style="2"/>
    <col min="10124" max="10124" width="14" style="2" customWidth="1"/>
    <col min="10125" max="10240" width="8.85546875" style="2"/>
    <col min="10241" max="10241" width="5.28515625" style="2" customWidth="1"/>
    <col min="10242" max="10242" width="24.7109375" style="2" customWidth="1"/>
    <col min="10243" max="10243" width="15.42578125" style="2" customWidth="1"/>
    <col min="10244" max="10244" width="12.7109375" style="2" customWidth="1"/>
    <col min="10245" max="10245" width="16.42578125" style="2" customWidth="1"/>
    <col min="10246" max="10246" width="17.5703125" style="2" customWidth="1"/>
    <col min="10247" max="10247" width="15.5703125" style="2" customWidth="1"/>
    <col min="10248" max="10248" width="14.28515625" style="2" customWidth="1"/>
    <col min="10249" max="10249" width="12" style="2" customWidth="1"/>
    <col min="10250" max="10250" width="15.42578125" style="2" customWidth="1"/>
    <col min="10251" max="10252" width="15.85546875" style="2" customWidth="1"/>
    <col min="10253" max="10253" width="15.5703125" style="2" customWidth="1"/>
    <col min="10254" max="10254" width="11.42578125" style="2" customWidth="1"/>
    <col min="10255" max="10256" width="15.5703125" style="2" customWidth="1"/>
    <col min="10257" max="10258" width="15.7109375" style="2" customWidth="1"/>
    <col min="10259" max="10259" width="10.7109375" style="2" customWidth="1"/>
    <col min="10260" max="10261" width="15.140625" style="2" customWidth="1"/>
    <col min="10262" max="10263" width="14.28515625" style="2" customWidth="1"/>
    <col min="10264" max="10264" width="14.42578125" style="2" customWidth="1"/>
    <col min="10265" max="10266" width="14.7109375" style="2" customWidth="1"/>
    <col min="10267" max="10267" width="13.28515625" style="2" customWidth="1"/>
    <col min="10268" max="10268" width="12.28515625" style="2" customWidth="1"/>
    <col min="10269" max="10269" width="13.85546875" style="2" customWidth="1"/>
    <col min="10270" max="10271" width="14" style="2" customWidth="1"/>
    <col min="10272" max="10272" width="14.85546875" style="2" customWidth="1"/>
    <col min="10273" max="10274" width="13.28515625" style="2" customWidth="1"/>
    <col min="10275" max="10276" width="14" style="2" customWidth="1"/>
    <col min="10277" max="10277" width="11.7109375" style="2" customWidth="1"/>
    <col min="10278" max="10278" width="13.85546875" style="2" customWidth="1"/>
    <col min="10279" max="10279" width="13" style="2" customWidth="1"/>
    <col min="10280" max="10281" width="12.7109375" style="2" customWidth="1"/>
    <col min="10282" max="10282" width="12" style="2" customWidth="1"/>
    <col min="10283" max="10283" width="13" style="2" customWidth="1"/>
    <col min="10284" max="10284" width="11.7109375" style="2" customWidth="1"/>
    <col min="10285" max="10286" width="10" style="2" customWidth="1"/>
    <col min="10287" max="10287" width="8.85546875" style="2" customWidth="1"/>
    <col min="10288" max="10289" width="10.85546875" style="2" customWidth="1"/>
    <col min="10290" max="10290" width="9.5703125" style="2" customWidth="1"/>
    <col min="10291" max="10291" width="17" style="2" customWidth="1"/>
    <col min="10292" max="10292" width="16" style="2" customWidth="1"/>
    <col min="10293" max="10293" width="15.5703125" style="2" customWidth="1"/>
    <col min="10294" max="10296" width="10" style="2" customWidth="1"/>
    <col min="10297" max="10298" width="12" style="2" customWidth="1"/>
    <col min="10299" max="10299" width="11.28515625" style="2" customWidth="1"/>
    <col min="10300" max="10301" width="9.7109375" style="2" customWidth="1"/>
    <col min="10302" max="10302" width="8.85546875" style="2" customWidth="1"/>
    <col min="10303" max="10304" width="9.85546875" style="2" customWidth="1"/>
    <col min="10305" max="10305" width="7.85546875" style="2" customWidth="1"/>
    <col min="10306" max="10312" width="13" style="2" customWidth="1"/>
    <col min="10313" max="10313" width="12.85546875" style="2" customWidth="1"/>
    <col min="10314" max="10315" width="10.140625" style="2" customWidth="1"/>
    <col min="10316" max="10316" width="11.7109375" style="2" customWidth="1"/>
    <col min="10317" max="10318" width="10" style="2" customWidth="1"/>
    <col min="10319" max="10319" width="10.7109375" style="2" customWidth="1"/>
    <col min="10320" max="10321" width="13.85546875" style="2" customWidth="1"/>
    <col min="10322" max="10322" width="13" style="2" customWidth="1"/>
    <col min="10323" max="10324" width="9.85546875" style="2" customWidth="1"/>
    <col min="10325" max="10325" width="9.5703125" style="2" customWidth="1"/>
    <col min="10326" max="10327" width="12" style="2" customWidth="1"/>
    <col min="10328" max="10328" width="11.7109375" style="2" customWidth="1"/>
    <col min="10329" max="10329" width="13" style="2" customWidth="1"/>
    <col min="10330" max="10330" width="12.7109375" style="2" customWidth="1"/>
    <col min="10331" max="10331" width="12" style="2" customWidth="1"/>
    <col min="10332" max="10333" width="14.28515625" style="2" customWidth="1"/>
    <col min="10334" max="10334" width="15" style="2" customWidth="1"/>
    <col min="10335" max="10336" width="13.28515625" style="2" customWidth="1"/>
    <col min="10337" max="10337" width="13" style="2" customWidth="1"/>
    <col min="10338" max="10339" width="12" style="2" customWidth="1"/>
    <col min="10340" max="10340" width="11.7109375" style="2" customWidth="1"/>
    <col min="10341" max="10341" width="10.7109375" style="2" customWidth="1"/>
    <col min="10342" max="10342" width="11" style="2" customWidth="1"/>
    <col min="10343" max="10343" width="10.5703125" style="2" customWidth="1"/>
    <col min="10344" max="10345" width="9.7109375" style="2" customWidth="1"/>
    <col min="10346" max="10346" width="8.140625" style="2" customWidth="1"/>
    <col min="10347" max="10348" width="12" style="2" customWidth="1"/>
    <col min="10349" max="10349" width="12.7109375" style="2" customWidth="1"/>
    <col min="10350" max="10350" width="12" style="2" customWidth="1"/>
    <col min="10351" max="10352" width="15.85546875" style="2" customWidth="1"/>
    <col min="10353" max="10353" width="17.42578125" style="2" customWidth="1"/>
    <col min="10354" max="10355" width="10.140625" style="2" customWidth="1"/>
    <col min="10356" max="10356" width="10.85546875" style="2" customWidth="1"/>
    <col min="10357" max="10357" width="12.140625" style="2" customWidth="1"/>
    <col min="10358" max="10358" width="11.85546875" style="2" customWidth="1"/>
    <col min="10359" max="10359" width="12.28515625" style="2" customWidth="1"/>
    <col min="10360" max="10361" width="9.7109375" style="2" customWidth="1"/>
    <col min="10362" max="10362" width="8.85546875" style="2" customWidth="1"/>
    <col min="10363" max="10364" width="10.42578125" style="2" customWidth="1"/>
    <col min="10365" max="10365" width="10.140625" style="2" customWidth="1"/>
    <col min="10366" max="10367" width="9.85546875" style="2" customWidth="1"/>
    <col min="10368" max="10368" width="9.140625" style="2" customWidth="1"/>
    <col min="10369" max="10370" width="14.42578125" style="2" customWidth="1"/>
    <col min="10371" max="10371" width="12.7109375" style="2" customWidth="1"/>
    <col min="10372" max="10372" width="8.28515625" style="2" customWidth="1"/>
    <col min="10373" max="10374" width="13" style="2" customWidth="1"/>
    <col min="10375" max="10375" width="14.85546875" style="2" customWidth="1"/>
    <col min="10376" max="10376" width="15.85546875" style="2" customWidth="1"/>
    <col min="10377" max="10377" width="15.28515625" style="2" customWidth="1"/>
    <col min="10378" max="10378" width="14" style="2" customWidth="1"/>
    <col min="10379" max="10379" width="8.85546875" style="2"/>
    <col min="10380" max="10380" width="14" style="2" customWidth="1"/>
    <col min="10381" max="10496" width="8.85546875" style="2"/>
    <col min="10497" max="10497" width="5.28515625" style="2" customWidth="1"/>
    <col min="10498" max="10498" width="24.7109375" style="2" customWidth="1"/>
    <col min="10499" max="10499" width="15.42578125" style="2" customWidth="1"/>
    <col min="10500" max="10500" width="12.7109375" style="2" customWidth="1"/>
    <col min="10501" max="10501" width="16.42578125" style="2" customWidth="1"/>
    <col min="10502" max="10502" width="17.5703125" style="2" customWidth="1"/>
    <col min="10503" max="10503" width="15.5703125" style="2" customWidth="1"/>
    <col min="10504" max="10504" width="14.28515625" style="2" customWidth="1"/>
    <col min="10505" max="10505" width="12" style="2" customWidth="1"/>
    <col min="10506" max="10506" width="15.42578125" style="2" customWidth="1"/>
    <col min="10507" max="10508" width="15.85546875" style="2" customWidth="1"/>
    <col min="10509" max="10509" width="15.5703125" style="2" customWidth="1"/>
    <col min="10510" max="10510" width="11.42578125" style="2" customWidth="1"/>
    <col min="10511" max="10512" width="15.5703125" style="2" customWidth="1"/>
    <col min="10513" max="10514" width="15.7109375" style="2" customWidth="1"/>
    <col min="10515" max="10515" width="10.7109375" style="2" customWidth="1"/>
    <col min="10516" max="10517" width="15.140625" style="2" customWidth="1"/>
    <col min="10518" max="10519" width="14.28515625" style="2" customWidth="1"/>
    <col min="10520" max="10520" width="14.42578125" style="2" customWidth="1"/>
    <col min="10521" max="10522" width="14.7109375" style="2" customWidth="1"/>
    <col min="10523" max="10523" width="13.28515625" style="2" customWidth="1"/>
    <col min="10524" max="10524" width="12.28515625" style="2" customWidth="1"/>
    <col min="10525" max="10525" width="13.85546875" style="2" customWidth="1"/>
    <col min="10526" max="10527" width="14" style="2" customWidth="1"/>
    <col min="10528" max="10528" width="14.85546875" style="2" customWidth="1"/>
    <col min="10529" max="10530" width="13.28515625" style="2" customWidth="1"/>
    <col min="10531" max="10532" width="14" style="2" customWidth="1"/>
    <col min="10533" max="10533" width="11.7109375" style="2" customWidth="1"/>
    <col min="10534" max="10534" width="13.85546875" style="2" customWidth="1"/>
    <col min="10535" max="10535" width="13" style="2" customWidth="1"/>
    <col min="10536" max="10537" width="12.7109375" style="2" customWidth="1"/>
    <col min="10538" max="10538" width="12" style="2" customWidth="1"/>
    <col min="10539" max="10539" width="13" style="2" customWidth="1"/>
    <col min="10540" max="10540" width="11.7109375" style="2" customWidth="1"/>
    <col min="10541" max="10542" width="10" style="2" customWidth="1"/>
    <col min="10543" max="10543" width="8.85546875" style="2" customWidth="1"/>
    <col min="10544" max="10545" width="10.85546875" style="2" customWidth="1"/>
    <col min="10546" max="10546" width="9.5703125" style="2" customWidth="1"/>
    <col min="10547" max="10547" width="17" style="2" customWidth="1"/>
    <col min="10548" max="10548" width="16" style="2" customWidth="1"/>
    <col min="10549" max="10549" width="15.5703125" style="2" customWidth="1"/>
    <col min="10550" max="10552" width="10" style="2" customWidth="1"/>
    <col min="10553" max="10554" width="12" style="2" customWidth="1"/>
    <col min="10555" max="10555" width="11.28515625" style="2" customWidth="1"/>
    <col min="10556" max="10557" width="9.7109375" style="2" customWidth="1"/>
    <col min="10558" max="10558" width="8.85546875" style="2" customWidth="1"/>
    <col min="10559" max="10560" width="9.85546875" style="2" customWidth="1"/>
    <col min="10561" max="10561" width="7.85546875" style="2" customWidth="1"/>
    <col min="10562" max="10568" width="13" style="2" customWidth="1"/>
    <col min="10569" max="10569" width="12.85546875" style="2" customWidth="1"/>
    <col min="10570" max="10571" width="10.140625" style="2" customWidth="1"/>
    <col min="10572" max="10572" width="11.7109375" style="2" customWidth="1"/>
    <col min="10573" max="10574" width="10" style="2" customWidth="1"/>
    <col min="10575" max="10575" width="10.7109375" style="2" customWidth="1"/>
    <col min="10576" max="10577" width="13.85546875" style="2" customWidth="1"/>
    <col min="10578" max="10578" width="13" style="2" customWidth="1"/>
    <col min="10579" max="10580" width="9.85546875" style="2" customWidth="1"/>
    <col min="10581" max="10581" width="9.5703125" style="2" customWidth="1"/>
    <col min="10582" max="10583" width="12" style="2" customWidth="1"/>
    <col min="10584" max="10584" width="11.7109375" style="2" customWidth="1"/>
    <col min="10585" max="10585" width="13" style="2" customWidth="1"/>
    <col min="10586" max="10586" width="12.7109375" style="2" customWidth="1"/>
    <col min="10587" max="10587" width="12" style="2" customWidth="1"/>
    <col min="10588" max="10589" width="14.28515625" style="2" customWidth="1"/>
    <col min="10590" max="10590" width="15" style="2" customWidth="1"/>
    <col min="10591" max="10592" width="13.28515625" style="2" customWidth="1"/>
    <col min="10593" max="10593" width="13" style="2" customWidth="1"/>
    <col min="10594" max="10595" width="12" style="2" customWidth="1"/>
    <col min="10596" max="10596" width="11.7109375" style="2" customWidth="1"/>
    <col min="10597" max="10597" width="10.7109375" style="2" customWidth="1"/>
    <col min="10598" max="10598" width="11" style="2" customWidth="1"/>
    <col min="10599" max="10599" width="10.5703125" style="2" customWidth="1"/>
    <col min="10600" max="10601" width="9.7109375" style="2" customWidth="1"/>
    <col min="10602" max="10602" width="8.140625" style="2" customWidth="1"/>
    <col min="10603" max="10604" width="12" style="2" customWidth="1"/>
    <col min="10605" max="10605" width="12.7109375" style="2" customWidth="1"/>
    <col min="10606" max="10606" width="12" style="2" customWidth="1"/>
    <col min="10607" max="10608" width="15.85546875" style="2" customWidth="1"/>
    <col min="10609" max="10609" width="17.42578125" style="2" customWidth="1"/>
    <col min="10610" max="10611" width="10.140625" style="2" customWidth="1"/>
    <col min="10612" max="10612" width="10.85546875" style="2" customWidth="1"/>
    <col min="10613" max="10613" width="12.140625" style="2" customWidth="1"/>
    <col min="10614" max="10614" width="11.85546875" style="2" customWidth="1"/>
    <col min="10615" max="10615" width="12.28515625" style="2" customWidth="1"/>
    <col min="10616" max="10617" width="9.7109375" style="2" customWidth="1"/>
    <col min="10618" max="10618" width="8.85546875" style="2" customWidth="1"/>
    <col min="10619" max="10620" width="10.42578125" style="2" customWidth="1"/>
    <col min="10621" max="10621" width="10.140625" style="2" customWidth="1"/>
    <col min="10622" max="10623" width="9.85546875" style="2" customWidth="1"/>
    <col min="10624" max="10624" width="9.140625" style="2" customWidth="1"/>
    <col min="10625" max="10626" width="14.42578125" style="2" customWidth="1"/>
    <col min="10627" max="10627" width="12.7109375" style="2" customWidth="1"/>
    <col min="10628" max="10628" width="8.28515625" style="2" customWidth="1"/>
    <col min="10629" max="10630" width="13" style="2" customWidth="1"/>
    <col min="10631" max="10631" width="14.85546875" style="2" customWidth="1"/>
    <col min="10632" max="10632" width="15.85546875" style="2" customWidth="1"/>
    <col min="10633" max="10633" width="15.28515625" style="2" customWidth="1"/>
    <col min="10634" max="10634" width="14" style="2" customWidth="1"/>
    <col min="10635" max="10635" width="8.85546875" style="2"/>
    <col min="10636" max="10636" width="14" style="2" customWidth="1"/>
    <col min="10637" max="10752" width="8.85546875" style="2"/>
    <col min="10753" max="10753" width="5.28515625" style="2" customWidth="1"/>
    <col min="10754" max="10754" width="24.7109375" style="2" customWidth="1"/>
    <col min="10755" max="10755" width="15.42578125" style="2" customWidth="1"/>
    <col min="10756" max="10756" width="12.7109375" style="2" customWidth="1"/>
    <col min="10757" max="10757" width="16.42578125" style="2" customWidth="1"/>
    <col min="10758" max="10758" width="17.5703125" style="2" customWidth="1"/>
    <col min="10759" max="10759" width="15.5703125" style="2" customWidth="1"/>
    <col min="10760" max="10760" width="14.28515625" style="2" customWidth="1"/>
    <col min="10761" max="10761" width="12" style="2" customWidth="1"/>
    <col min="10762" max="10762" width="15.42578125" style="2" customWidth="1"/>
    <col min="10763" max="10764" width="15.85546875" style="2" customWidth="1"/>
    <col min="10765" max="10765" width="15.5703125" style="2" customWidth="1"/>
    <col min="10766" max="10766" width="11.42578125" style="2" customWidth="1"/>
    <col min="10767" max="10768" width="15.5703125" style="2" customWidth="1"/>
    <col min="10769" max="10770" width="15.7109375" style="2" customWidth="1"/>
    <col min="10771" max="10771" width="10.7109375" style="2" customWidth="1"/>
    <col min="10772" max="10773" width="15.140625" style="2" customWidth="1"/>
    <col min="10774" max="10775" width="14.28515625" style="2" customWidth="1"/>
    <col min="10776" max="10776" width="14.42578125" style="2" customWidth="1"/>
    <col min="10777" max="10778" width="14.7109375" style="2" customWidth="1"/>
    <col min="10779" max="10779" width="13.28515625" style="2" customWidth="1"/>
    <col min="10780" max="10780" width="12.28515625" style="2" customWidth="1"/>
    <col min="10781" max="10781" width="13.85546875" style="2" customWidth="1"/>
    <col min="10782" max="10783" width="14" style="2" customWidth="1"/>
    <col min="10784" max="10784" width="14.85546875" style="2" customWidth="1"/>
    <col min="10785" max="10786" width="13.28515625" style="2" customWidth="1"/>
    <col min="10787" max="10788" width="14" style="2" customWidth="1"/>
    <col min="10789" max="10789" width="11.7109375" style="2" customWidth="1"/>
    <col min="10790" max="10790" width="13.85546875" style="2" customWidth="1"/>
    <col min="10791" max="10791" width="13" style="2" customWidth="1"/>
    <col min="10792" max="10793" width="12.7109375" style="2" customWidth="1"/>
    <col min="10794" max="10794" width="12" style="2" customWidth="1"/>
    <col min="10795" max="10795" width="13" style="2" customWidth="1"/>
    <col min="10796" max="10796" width="11.7109375" style="2" customWidth="1"/>
    <col min="10797" max="10798" width="10" style="2" customWidth="1"/>
    <col min="10799" max="10799" width="8.85546875" style="2" customWidth="1"/>
    <col min="10800" max="10801" width="10.85546875" style="2" customWidth="1"/>
    <col min="10802" max="10802" width="9.5703125" style="2" customWidth="1"/>
    <col min="10803" max="10803" width="17" style="2" customWidth="1"/>
    <col min="10804" max="10804" width="16" style="2" customWidth="1"/>
    <col min="10805" max="10805" width="15.5703125" style="2" customWidth="1"/>
    <col min="10806" max="10808" width="10" style="2" customWidth="1"/>
    <col min="10809" max="10810" width="12" style="2" customWidth="1"/>
    <col min="10811" max="10811" width="11.28515625" style="2" customWidth="1"/>
    <col min="10812" max="10813" width="9.7109375" style="2" customWidth="1"/>
    <col min="10814" max="10814" width="8.85546875" style="2" customWidth="1"/>
    <col min="10815" max="10816" width="9.85546875" style="2" customWidth="1"/>
    <col min="10817" max="10817" width="7.85546875" style="2" customWidth="1"/>
    <col min="10818" max="10824" width="13" style="2" customWidth="1"/>
    <col min="10825" max="10825" width="12.85546875" style="2" customWidth="1"/>
    <col min="10826" max="10827" width="10.140625" style="2" customWidth="1"/>
    <col min="10828" max="10828" width="11.7109375" style="2" customWidth="1"/>
    <col min="10829" max="10830" width="10" style="2" customWidth="1"/>
    <col min="10831" max="10831" width="10.7109375" style="2" customWidth="1"/>
    <col min="10832" max="10833" width="13.85546875" style="2" customWidth="1"/>
    <col min="10834" max="10834" width="13" style="2" customWidth="1"/>
    <col min="10835" max="10836" width="9.85546875" style="2" customWidth="1"/>
    <col min="10837" max="10837" width="9.5703125" style="2" customWidth="1"/>
    <col min="10838" max="10839" width="12" style="2" customWidth="1"/>
    <col min="10840" max="10840" width="11.7109375" style="2" customWidth="1"/>
    <col min="10841" max="10841" width="13" style="2" customWidth="1"/>
    <col min="10842" max="10842" width="12.7109375" style="2" customWidth="1"/>
    <col min="10843" max="10843" width="12" style="2" customWidth="1"/>
    <col min="10844" max="10845" width="14.28515625" style="2" customWidth="1"/>
    <col min="10846" max="10846" width="15" style="2" customWidth="1"/>
    <col min="10847" max="10848" width="13.28515625" style="2" customWidth="1"/>
    <col min="10849" max="10849" width="13" style="2" customWidth="1"/>
    <col min="10850" max="10851" width="12" style="2" customWidth="1"/>
    <col min="10852" max="10852" width="11.7109375" style="2" customWidth="1"/>
    <col min="10853" max="10853" width="10.7109375" style="2" customWidth="1"/>
    <col min="10854" max="10854" width="11" style="2" customWidth="1"/>
    <col min="10855" max="10855" width="10.5703125" style="2" customWidth="1"/>
    <col min="10856" max="10857" width="9.7109375" style="2" customWidth="1"/>
    <col min="10858" max="10858" width="8.140625" style="2" customWidth="1"/>
    <col min="10859" max="10860" width="12" style="2" customWidth="1"/>
    <col min="10861" max="10861" width="12.7109375" style="2" customWidth="1"/>
    <col min="10862" max="10862" width="12" style="2" customWidth="1"/>
    <col min="10863" max="10864" width="15.85546875" style="2" customWidth="1"/>
    <col min="10865" max="10865" width="17.42578125" style="2" customWidth="1"/>
    <col min="10866" max="10867" width="10.140625" style="2" customWidth="1"/>
    <col min="10868" max="10868" width="10.85546875" style="2" customWidth="1"/>
    <col min="10869" max="10869" width="12.140625" style="2" customWidth="1"/>
    <col min="10870" max="10870" width="11.85546875" style="2" customWidth="1"/>
    <col min="10871" max="10871" width="12.28515625" style="2" customWidth="1"/>
    <col min="10872" max="10873" width="9.7109375" style="2" customWidth="1"/>
    <col min="10874" max="10874" width="8.85546875" style="2" customWidth="1"/>
    <col min="10875" max="10876" width="10.42578125" style="2" customWidth="1"/>
    <col min="10877" max="10877" width="10.140625" style="2" customWidth="1"/>
    <col min="10878" max="10879" width="9.85546875" style="2" customWidth="1"/>
    <col min="10880" max="10880" width="9.140625" style="2" customWidth="1"/>
    <col min="10881" max="10882" width="14.42578125" style="2" customWidth="1"/>
    <col min="10883" max="10883" width="12.7109375" style="2" customWidth="1"/>
    <col min="10884" max="10884" width="8.28515625" style="2" customWidth="1"/>
    <col min="10885" max="10886" width="13" style="2" customWidth="1"/>
    <col min="10887" max="10887" width="14.85546875" style="2" customWidth="1"/>
    <col min="10888" max="10888" width="15.85546875" style="2" customWidth="1"/>
    <col min="10889" max="10889" width="15.28515625" style="2" customWidth="1"/>
    <col min="10890" max="10890" width="14" style="2" customWidth="1"/>
    <col min="10891" max="10891" width="8.85546875" style="2"/>
    <col min="10892" max="10892" width="14" style="2" customWidth="1"/>
    <col min="10893" max="11008" width="8.85546875" style="2"/>
    <col min="11009" max="11009" width="5.28515625" style="2" customWidth="1"/>
    <col min="11010" max="11010" width="24.7109375" style="2" customWidth="1"/>
    <col min="11011" max="11011" width="15.42578125" style="2" customWidth="1"/>
    <col min="11012" max="11012" width="12.7109375" style="2" customWidth="1"/>
    <col min="11013" max="11013" width="16.42578125" style="2" customWidth="1"/>
    <col min="11014" max="11014" width="17.5703125" style="2" customWidth="1"/>
    <col min="11015" max="11015" width="15.5703125" style="2" customWidth="1"/>
    <col min="11016" max="11016" width="14.28515625" style="2" customWidth="1"/>
    <col min="11017" max="11017" width="12" style="2" customWidth="1"/>
    <col min="11018" max="11018" width="15.42578125" style="2" customWidth="1"/>
    <col min="11019" max="11020" width="15.85546875" style="2" customWidth="1"/>
    <col min="11021" max="11021" width="15.5703125" style="2" customWidth="1"/>
    <col min="11022" max="11022" width="11.42578125" style="2" customWidth="1"/>
    <col min="11023" max="11024" width="15.5703125" style="2" customWidth="1"/>
    <col min="11025" max="11026" width="15.7109375" style="2" customWidth="1"/>
    <col min="11027" max="11027" width="10.7109375" style="2" customWidth="1"/>
    <col min="11028" max="11029" width="15.140625" style="2" customWidth="1"/>
    <col min="11030" max="11031" width="14.28515625" style="2" customWidth="1"/>
    <col min="11032" max="11032" width="14.42578125" style="2" customWidth="1"/>
    <col min="11033" max="11034" width="14.7109375" style="2" customWidth="1"/>
    <col min="11035" max="11035" width="13.28515625" style="2" customWidth="1"/>
    <col min="11036" max="11036" width="12.28515625" style="2" customWidth="1"/>
    <col min="11037" max="11037" width="13.85546875" style="2" customWidth="1"/>
    <col min="11038" max="11039" width="14" style="2" customWidth="1"/>
    <col min="11040" max="11040" width="14.85546875" style="2" customWidth="1"/>
    <col min="11041" max="11042" width="13.28515625" style="2" customWidth="1"/>
    <col min="11043" max="11044" width="14" style="2" customWidth="1"/>
    <col min="11045" max="11045" width="11.7109375" style="2" customWidth="1"/>
    <col min="11046" max="11046" width="13.85546875" style="2" customWidth="1"/>
    <col min="11047" max="11047" width="13" style="2" customWidth="1"/>
    <col min="11048" max="11049" width="12.7109375" style="2" customWidth="1"/>
    <col min="11050" max="11050" width="12" style="2" customWidth="1"/>
    <col min="11051" max="11051" width="13" style="2" customWidth="1"/>
    <col min="11052" max="11052" width="11.7109375" style="2" customWidth="1"/>
    <col min="11053" max="11054" width="10" style="2" customWidth="1"/>
    <col min="11055" max="11055" width="8.85546875" style="2" customWidth="1"/>
    <col min="11056" max="11057" width="10.85546875" style="2" customWidth="1"/>
    <col min="11058" max="11058" width="9.5703125" style="2" customWidth="1"/>
    <col min="11059" max="11059" width="17" style="2" customWidth="1"/>
    <col min="11060" max="11060" width="16" style="2" customWidth="1"/>
    <col min="11061" max="11061" width="15.5703125" style="2" customWidth="1"/>
    <col min="11062" max="11064" width="10" style="2" customWidth="1"/>
    <col min="11065" max="11066" width="12" style="2" customWidth="1"/>
    <col min="11067" max="11067" width="11.28515625" style="2" customWidth="1"/>
    <col min="11068" max="11069" width="9.7109375" style="2" customWidth="1"/>
    <col min="11070" max="11070" width="8.85546875" style="2" customWidth="1"/>
    <col min="11071" max="11072" width="9.85546875" style="2" customWidth="1"/>
    <col min="11073" max="11073" width="7.85546875" style="2" customWidth="1"/>
    <col min="11074" max="11080" width="13" style="2" customWidth="1"/>
    <col min="11081" max="11081" width="12.85546875" style="2" customWidth="1"/>
    <col min="11082" max="11083" width="10.140625" style="2" customWidth="1"/>
    <col min="11084" max="11084" width="11.7109375" style="2" customWidth="1"/>
    <col min="11085" max="11086" width="10" style="2" customWidth="1"/>
    <col min="11087" max="11087" width="10.7109375" style="2" customWidth="1"/>
    <col min="11088" max="11089" width="13.85546875" style="2" customWidth="1"/>
    <col min="11090" max="11090" width="13" style="2" customWidth="1"/>
    <col min="11091" max="11092" width="9.85546875" style="2" customWidth="1"/>
    <col min="11093" max="11093" width="9.5703125" style="2" customWidth="1"/>
    <col min="11094" max="11095" width="12" style="2" customWidth="1"/>
    <col min="11096" max="11096" width="11.7109375" style="2" customWidth="1"/>
    <col min="11097" max="11097" width="13" style="2" customWidth="1"/>
    <col min="11098" max="11098" width="12.7109375" style="2" customWidth="1"/>
    <col min="11099" max="11099" width="12" style="2" customWidth="1"/>
    <col min="11100" max="11101" width="14.28515625" style="2" customWidth="1"/>
    <col min="11102" max="11102" width="15" style="2" customWidth="1"/>
    <col min="11103" max="11104" width="13.28515625" style="2" customWidth="1"/>
    <col min="11105" max="11105" width="13" style="2" customWidth="1"/>
    <col min="11106" max="11107" width="12" style="2" customWidth="1"/>
    <col min="11108" max="11108" width="11.7109375" style="2" customWidth="1"/>
    <col min="11109" max="11109" width="10.7109375" style="2" customWidth="1"/>
    <col min="11110" max="11110" width="11" style="2" customWidth="1"/>
    <col min="11111" max="11111" width="10.5703125" style="2" customWidth="1"/>
    <col min="11112" max="11113" width="9.7109375" style="2" customWidth="1"/>
    <col min="11114" max="11114" width="8.140625" style="2" customWidth="1"/>
    <col min="11115" max="11116" width="12" style="2" customWidth="1"/>
    <col min="11117" max="11117" width="12.7109375" style="2" customWidth="1"/>
    <col min="11118" max="11118" width="12" style="2" customWidth="1"/>
    <col min="11119" max="11120" width="15.85546875" style="2" customWidth="1"/>
    <col min="11121" max="11121" width="17.42578125" style="2" customWidth="1"/>
    <col min="11122" max="11123" width="10.140625" style="2" customWidth="1"/>
    <col min="11124" max="11124" width="10.85546875" style="2" customWidth="1"/>
    <col min="11125" max="11125" width="12.140625" style="2" customWidth="1"/>
    <col min="11126" max="11126" width="11.85546875" style="2" customWidth="1"/>
    <col min="11127" max="11127" width="12.28515625" style="2" customWidth="1"/>
    <col min="11128" max="11129" width="9.7109375" style="2" customWidth="1"/>
    <col min="11130" max="11130" width="8.85546875" style="2" customWidth="1"/>
    <col min="11131" max="11132" width="10.42578125" style="2" customWidth="1"/>
    <col min="11133" max="11133" width="10.140625" style="2" customWidth="1"/>
    <col min="11134" max="11135" width="9.85546875" style="2" customWidth="1"/>
    <col min="11136" max="11136" width="9.140625" style="2" customWidth="1"/>
    <col min="11137" max="11138" width="14.42578125" style="2" customWidth="1"/>
    <col min="11139" max="11139" width="12.7109375" style="2" customWidth="1"/>
    <col min="11140" max="11140" width="8.28515625" style="2" customWidth="1"/>
    <col min="11141" max="11142" width="13" style="2" customWidth="1"/>
    <col min="11143" max="11143" width="14.85546875" style="2" customWidth="1"/>
    <col min="11144" max="11144" width="15.85546875" style="2" customWidth="1"/>
    <col min="11145" max="11145" width="15.28515625" style="2" customWidth="1"/>
    <col min="11146" max="11146" width="14" style="2" customWidth="1"/>
    <col min="11147" max="11147" width="8.85546875" style="2"/>
    <col min="11148" max="11148" width="14" style="2" customWidth="1"/>
    <col min="11149" max="11264" width="8.85546875" style="2"/>
    <col min="11265" max="11265" width="5.28515625" style="2" customWidth="1"/>
    <col min="11266" max="11266" width="24.7109375" style="2" customWidth="1"/>
    <col min="11267" max="11267" width="15.42578125" style="2" customWidth="1"/>
    <col min="11268" max="11268" width="12.7109375" style="2" customWidth="1"/>
    <col min="11269" max="11269" width="16.42578125" style="2" customWidth="1"/>
    <col min="11270" max="11270" width="17.5703125" style="2" customWidth="1"/>
    <col min="11271" max="11271" width="15.5703125" style="2" customWidth="1"/>
    <col min="11272" max="11272" width="14.28515625" style="2" customWidth="1"/>
    <col min="11273" max="11273" width="12" style="2" customWidth="1"/>
    <col min="11274" max="11274" width="15.42578125" style="2" customWidth="1"/>
    <col min="11275" max="11276" width="15.85546875" style="2" customWidth="1"/>
    <col min="11277" max="11277" width="15.5703125" style="2" customWidth="1"/>
    <col min="11278" max="11278" width="11.42578125" style="2" customWidth="1"/>
    <col min="11279" max="11280" width="15.5703125" style="2" customWidth="1"/>
    <col min="11281" max="11282" width="15.7109375" style="2" customWidth="1"/>
    <col min="11283" max="11283" width="10.7109375" style="2" customWidth="1"/>
    <col min="11284" max="11285" width="15.140625" style="2" customWidth="1"/>
    <col min="11286" max="11287" width="14.28515625" style="2" customWidth="1"/>
    <col min="11288" max="11288" width="14.42578125" style="2" customWidth="1"/>
    <col min="11289" max="11290" width="14.7109375" style="2" customWidth="1"/>
    <col min="11291" max="11291" width="13.28515625" style="2" customWidth="1"/>
    <col min="11292" max="11292" width="12.28515625" style="2" customWidth="1"/>
    <col min="11293" max="11293" width="13.85546875" style="2" customWidth="1"/>
    <col min="11294" max="11295" width="14" style="2" customWidth="1"/>
    <col min="11296" max="11296" width="14.85546875" style="2" customWidth="1"/>
    <col min="11297" max="11298" width="13.28515625" style="2" customWidth="1"/>
    <col min="11299" max="11300" width="14" style="2" customWidth="1"/>
    <col min="11301" max="11301" width="11.7109375" style="2" customWidth="1"/>
    <col min="11302" max="11302" width="13.85546875" style="2" customWidth="1"/>
    <col min="11303" max="11303" width="13" style="2" customWidth="1"/>
    <col min="11304" max="11305" width="12.7109375" style="2" customWidth="1"/>
    <col min="11306" max="11306" width="12" style="2" customWidth="1"/>
    <col min="11307" max="11307" width="13" style="2" customWidth="1"/>
    <col min="11308" max="11308" width="11.7109375" style="2" customWidth="1"/>
    <col min="11309" max="11310" width="10" style="2" customWidth="1"/>
    <col min="11311" max="11311" width="8.85546875" style="2" customWidth="1"/>
    <col min="11312" max="11313" width="10.85546875" style="2" customWidth="1"/>
    <col min="11314" max="11314" width="9.5703125" style="2" customWidth="1"/>
    <col min="11315" max="11315" width="17" style="2" customWidth="1"/>
    <col min="11316" max="11316" width="16" style="2" customWidth="1"/>
    <col min="11317" max="11317" width="15.5703125" style="2" customWidth="1"/>
    <col min="11318" max="11320" width="10" style="2" customWidth="1"/>
    <col min="11321" max="11322" width="12" style="2" customWidth="1"/>
    <col min="11323" max="11323" width="11.28515625" style="2" customWidth="1"/>
    <col min="11324" max="11325" width="9.7109375" style="2" customWidth="1"/>
    <col min="11326" max="11326" width="8.85546875" style="2" customWidth="1"/>
    <col min="11327" max="11328" width="9.85546875" style="2" customWidth="1"/>
    <col min="11329" max="11329" width="7.85546875" style="2" customWidth="1"/>
    <col min="11330" max="11336" width="13" style="2" customWidth="1"/>
    <col min="11337" max="11337" width="12.85546875" style="2" customWidth="1"/>
    <col min="11338" max="11339" width="10.140625" style="2" customWidth="1"/>
    <col min="11340" max="11340" width="11.7109375" style="2" customWidth="1"/>
    <col min="11341" max="11342" width="10" style="2" customWidth="1"/>
    <col min="11343" max="11343" width="10.7109375" style="2" customWidth="1"/>
    <col min="11344" max="11345" width="13.85546875" style="2" customWidth="1"/>
    <col min="11346" max="11346" width="13" style="2" customWidth="1"/>
    <col min="11347" max="11348" width="9.85546875" style="2" customWidth="1"/>
    <col min="11349" max="11349" width="9.5703125" style="2" customWidth="1"/>
    <col min="11350" max="11351" width="12" style="2" customWidth="1"/>
    <col min="11352" max="11352" width="11.7109375" style="2" customWidth="1"/>
    <col min="11353" max="11353" width="13" style="2" customWidth="1"/>
    <col min="11354" max="11354" width="12.7109375" style="2" customWidth="1"/>
    <col min="11355" max="11355" width="12" style="2" customWidth="1"/>
    <col min="11356" max="11357" width="14.28515625" style="2" customWidth="1"/>
    <col min="11358" max="11358" width="15" style="2" customWidth="1"/>
    <col min="11359" max="11360" width="13.28515625" style="2" customWidth="1"/>
    <col min="11361" max="11361" width="13" style="2" customWidth="1"/>
    <col min="11362" max="11363" width="12" style="2" customWidth="1"/>
    <col min="11364" max="11364" width="11.7109375" style="2" customWidth="1"/>
    <col min="11365" max="11365" width="10.7109375" style="2" customWidth="1"/>
    <col min="11366" max="11366" width="11" style="2" customWidth="1"/>
    <col min="11367" max="11367" width="10.5703125" style="2" customWidth="1"/>
    <col min="11368" max="11369" width="9.7109375" style="2" customWidth="1"/>
    <col min="11370" max="11370" width="8.140625" style="2" customWidth="1"/>
    <col min="11371" max="11372" width="12" style="2" customWidth="1"/>
    <col min="11373" max="11373" width="12.7109375" style="2" customWidth="1"/>
    <col min="11374" max="11374" width="12" style="2" customWidth="1"/>
    <col min="11375" max="11376" width="15.85546875" style="2" customWidth="1"/>
    <col min="11377" max="11377" width="17.42578125" style="2" customWidth="1"/>
    <col min="11378" max="11379" width="10.140625" style="2" customWidth="1"/>
    <col min="11380" max="11380" width="10.85546875" style="2" customWidth="1"/>
    <col min="11381" max="11381" width="12.140625" style="2" customWidth="1"/>
    <col min="11382" max="11382" width="11.85546875" style="2" customWidth="1"/>
    <col min="11383" max="11383" width="12.28515625" style="2" customWidth="1"/>
    <col min="11384" max="11385" width="9.7109375" style="2" customWidth="1"/>
    <col min="11386" max="11386" width="8.85546875" style="2" customWidth="1"/>
    <col min="11387" max="11388" width="10.42578125" style="2" customWidth="1"/>
    <col min="11389" max="11389" width="10.140625" style="2" customWidth="1"/>
    <col min="11390" max="11391" width="9.85546875" style="2" customWidth="1"/>
    <col min="11392" max="11392" width="9.140625" style="2" customWidth="1"/>
    <col min="11393" max="11394" width="14.42578125" style="2" customWidth="1"/>
    <col min="11395" max="11395" width="12.7109375" style="2" customWidth="1"/>
    <col min="11396" max="11396" width="8.28515625" style="2" customWidth="1"/>
    <col min="11397" max="11398" width="13" style="2" customWidth="1"/>
    <col min="11399" max="11399" width="14.85546875" style="2" customWidth="1"/>
    <col min="11400" max="11400" width="15.85546875" style="2" customWidth="1"/>
    <col min="11401" max="11401" width="15.28515625" style="2" customWidth="1"/>
    <col min="11402" max="11402" width="14" style="2" customWidth="1"/>
    <col min="11403" max="11403" width="8.85546875" style="2"/>
    <col min="11404" max="11404" width="14" style="2" customWidth="1"/>
    <col min="11405" max="11520" width="8.85546875" style="2"/>
    <col min="11521" max="11521" width="5.28515625" style="2" customWidth="1"/>
    <col min="11522" max="11522" width="24.7109375" style="2" customWidth="1"/>
    <col min="11523" max="11523" width="15.42578125" style="2" customWidth="1"/>
    <col min="11524" max="11524" width="12.7109375" style="2" customWidth="1"/>
    <col min="11525" max="11525" width="16.42578125" style="2" customWidth="1"/>
    <col min="11526" max="11526" width="17.5703125" style="2" customWidth="1"/>
    <col min="11527" max="11527" width="15.5703125" style="2" customWidth="1"/>
    <col min="11528" max="11528" width="14.28515625" style="2" customWidth="1"/>
    <col min="11529" max="11529" width="12" style="2" customWidth="1"/>
    <col min="11530" max="11530" width="15.42578125" style="2" customWidth="1"/>
    <col min="11531" max="11532" width="15.85546875" style="2" customWidth="1"/>
    <col min="11533" max="11533" width="15.5703125" style="2" customWidth="1"/>
    <col min="11534" max="11534" width="11.42578125" style="2" customWidth="1"/>
    <col min="11535" max="11536" width="15.5703125" style="2" customWidth="1"/>
    <col min="11537" max="11538" width="15.7109375" style="2" customWidth="1"/>
    <col min="11539" max="11539" width="10.7109375" style="2" customWidth="1"/>
    <col min="11540" max="11541" width="15.140625" style="2" customWidth="1"/>
    <col min="11542" max="11543" width="14.28515625" style="2" customWidth="1"/>
    <col min="11544" max="11544" width="14.42578125" style="2" customWidth="1"/>
    <col min="11545" max="11546" width="14.7109375" style="2" customWidth="1"/>
    <col min="11547" max="11547" width="13.28515625" style="2" customWidth="1"/>
    <col min="11548" max="11548" width="12.28515625" style="2" customWidth="1"/>
    <col min="11549" max="11549" width="13.85546875" style="2" customWidth="1"/>
    <col min="11550" max="11551" width="14" style="2" customWidth="1"/>
    <col min="11552" max="11552" width="14.85546875" style="2" customWidth="1"/>
    <col min="11553" max="11554" width="13.28515625" style="2" customWidth="1"/>
    <col min="11555" max="11556" width="14" style="2" customWidth="1"/>
    <col min="11557" max="11557" width="11.7109375" style="2" customWidth="1"/>
    <col min="11558" max="11558" width="13.85546875" style="2" customWidth="1"/>
    <col min="11559" max="11559" width="13" style="2" customWidth="1"/>
    <col min="11560" max="11561" width="12.7109375" style="2" customWidth="1"/>
    <col min="11562" max="11562" width="12" style="2" customWidth="1"/>
    <col min="11563" max="11563" width="13" style="2" customWidth="1"/>
    <col min="11564" max="11564" width="11.7109375" style="2" customWidth="1"/>
    <col min="11565" max="11566" width="10" style="2" customWidth="1"/>
    <col min="11567" max="11567" width="8.85546875" style="2" customWidth="1"/>
    <col min="11568" max="11569" width="10.85546875" style="2" customWidth="1"/>
    <col min="11570" max="11570" width="9.5703125" style="2" customWidth="1"/>
    <col min="11571" max="11571" width="17" style="2" customWidth="1"/>
    <col min="11572" max="11572" width="16" style="2" customWidth="1"/>
    <col min="11573" max="11573" width="15.5703125" style="2" customWidth="1"/>
    <col min="11574" max="11576" width="10" style="2" customWidth="1"/>
    <col min="11577" max="11578" width="12" style="2" customWidth="1"/>
    <col min="11579" max="11579" width="11.28515625" style="2" customWidth="1"/>
    <col min="11580" max="11581" width="9.7109375" style="2" customWidth="1"/>
    <col min="11582" max="11582" width="8.85546875" style="2" customWidth="1"/>
    <col min="11583" max="11584" width="9.85546875" style="2" customWidth="1"/>
    <col min="11585" max="11585" width="7.85546875" style="2" customWidth="1"/>
    <col min="11586" max="11592" width="13" style="2" customWidth="1"/>
    <col min="11593" max="11593" width="12.85546875" style="2" customWidth="1"/>
    <col min="11594" max="11595" width="10.140625" style="2" customWidth="1"/>
    <col min="11596" max="11596" width="11.7109375" style="2" customWidth="1"/>
    <col min="11597" max="11598" width="10" style="2" customWidth="1"/>
    <col min="11599" max="11599" width="10.7109375" style="2" customWidth="1"/>
    <col min="11600" max="11601" width="13.85546875" style="2" customWidth="1"/>
    <col min="11602" max="11602" width="13" style="2" customWidth="1"/>
    <col min="11603" max="11604" width="9.85546875" style="2" customWidth="1"/>
    <col min="11605" max="11605" width="9.5703125" style="2" customWidth="1"/>
    <col min="11606" max="11607" width="12" style="2" customWidth="1"/>
    <col min="11608" max="11608" width="11.7109375" style="2" customWidth="1"/>
    <col min="11609" max="11609" width="13" style="2" customWidth="1"/>
    <col min="11610" max="11610" width="12.7109375" style="2" customWidth="1"/>
    <col min="11611" max="11611" width="12" style="2" customWidth="1"/>
    <col min="11612" max="11613" width="14.28515625" style="2" customWidth="1"/>
    <col min="11614" max="11614" width="15" style="2" customWidth="1"/>
    <col min="11615" max="11616" width="13.28515625" style="2" customWidth="1"/>
    <col min="11617" max="11617" width="13" style="2" customWidth="1"/>
    <col min="11618" max="11619" width="12" style="2" customWidth="1"/>
    <col min="11620" max="11620" width="11.7109375" style="2" customWidth="1"/>
    <col min="11621" max="11621" width="10.7109375" style="2" customWidth="1"/>
    <col min="11622" max="11622" width="11" style="2" customWidth="1"/>
    <col min="11623" max="11623" width="10.5703125" style="2" customWidth="1"/>
    <col min="11624" max="11625" width="9.7109375" style="2" customWidth="1"/>
    <col min="11626" max="11626" width="8.140625" style="2" customWidth="1"/>
    <col min="11627" max="11628" width="12" style="2" customWidth="1"/>
    <col min="11629" max="11629" width="12.7109375" style="2" customWidth="1"/>
    <col min="11630" max="11630" width="12" style="2" customWidth="1"/>
    <col min="11631" max="11632" width="15.85546875" style="2" customWidth="1"/>
    <col min="11633" max="11633" width="17.42578125" style="2" customWidth="1"/>
    <col min="11634" max="11635" width="10.140625" style="2" customWidth="1"/>
    <col min="11636" max="11636" width="10.85546875" style="2" customWidth="1"/>
    <col min="11637" max="11637" width="12.140625" style="2" customWidth="1"/>
    <col min="11638" max="11638" width="11.85546875" style="2" customWidth="1"/>
    <col min="11639" max="11639" width="12.28515625" style="2" customWidth="1"/>
    <col min="11640" max="11641" width="9.7109375" style="2" customWidth="1"/>
    <col min="11642" max="11642" width="8.85546875" style="2" customWidth="1"/>
    <col min="11643" max="11644" width="10.42578125" style="2" customWidth="1"/>
    <col min="11645" max="11645" width="10.140625" style="2" customWidth="1"/>
    <col min="11646" max="11647" width="9.85546875" style="2" customWidth="1"/>
    <col min="11648" max="11648" width="9.140625" style="2" customWidth="1"/>
    <col min="11649" max="11650" width="14.42578125" style="2" customWidth="1"/>
    <col min="11651" max="11651" width="12.7109375" style="2" customWidth="1"/>
    <col min="11652" max="11652" width="8.28515625" style="2" customWidth="1"/>
    <col min="11653" max="11654" width="13" style="2" customWidth="1"/>
    <col min="11655" max="11655" width="14.85546875" style="2" customWidth="1"/>
    <col min="11656" max="11656" width="15.85546875" style="2" customWidth="1"/>
    <col min="11657" max="11657" width="15.28515625" style="2" customWidth="1"/>
    <col min="11658" max="11658" width="14" style="2" customWidth="1"/>
    <col min="11659" max="11659" width="8.85546875" style="2"/>
    <col min="11660" max="11660" width="14" style="2" customWidth="1"/>
    <col min="11661" max="11776" width="8.85546875" style="2"/>
    <col min="11777" max="11777" width="5.28515625" style="2" customWidth="1"/>
    <col min="11778" max="11778" width="24.7109375" style="2" customWidth="1"/>
    <col min="11779" max="11779" width="15.42578125" style="2" customWidth="1"/>
    <col min="11780" max="11780" width="12.7109375" style="2" customWidth="1"/>
    <col min="11781" max="11781" width="16.42578125" style="2" customWidth="1"/>
    <col min="11782" max="11782" width="17.5703125" style="2" customWidth="1"/>
    <col min="11783" max="11783" width="15.5703125" style="2" customWidth="1"/>
    <col min="11784" max="11784" width="14.28515625" style="2" customWidth="1"/>
    <col min="11785" max="11785" width="12" style="2" customWidth="1"/>
    <col min="11786" max="11786" width="15.42578125" style="2" customWidth="1"/>
    <col min="11787" max="11788" width="15.85546875" style="2" customWidth="1"/>
    <col min="11789" max="11789" width="15.5703125" style="2" customWidth="1"/>
    <col min="11790" max="11790" width="11.42578125" style="2" customWidth="1"/>
    <col min="11791" max="11792" width="15.5703125" style="2" customWidth="1"/>
    <col min="11793" max="11794" width="15.7109375" style="2" customWidth="1"/>
    <col min="11795" max="11795" width="10.7109375" style="2" customWidth="1"/>
    <col min="11796" max="11797" width="15.140625" style="2" customWidth="1"/>
    <col min="11798" max="11799" width="14.28515625" style="2" customWidth="1"/>
    <col min="11800" max="11800" width="14.42578125" style="2" customWidth="1"/>
    <col min="11801" max="11802" width="14.7109375" style="2" customWidth="1"/>
    <col min="11803" max="11803" width="13.28515625" style="2" customWidth="1"/>
    <col min="11804" max="11804" width="12.28515625" style="2" customWidth="1"/>
    <col min="11805" max="11805" width="13.85546875" style="2" customWidth="1"/>
    <col min="11806" max="11807" width="14" style="2" customWidth="1"/>
    <col min="11808" max="11808" width="14.85546875" style="2" customWidth="1"/>
    <col min="11809" max="11810" width="13.28515625" style="2" customWidth="1"/>
    <col min="11811" max="11812" width="14" style="2" customWidth="1"/>
    <col min="11813" max="11813" width="11.7109375" style="2" customWidth="1"/>
    <col min="11814" max="11814" width="13.85546875" style="2" customWidth="1"/>
    <col min="11815" max="11815" width="13" style="2" customWidth="1"/>
    <col min="11816" max="11817" width="12.7109375" style="2" customWidth="1"/>
    <col min="11818" max="11818" width="12" style="2" customWidth="1"/>
    <col min="11819" max="11819" width="13" style="2" customWidth="1"/>
    <col min="11820" max="11820" width="11.7109375" style="2" customWidth="1"/>
    <col min="11821" max="11822" width="10" style="2" customWidth="1"/>
    <col min="11823" max="11823" width="8.85546875" style="2" customWidth="1"/>
    <col min="11824" max="11825" width="10.85546875" style="2" customWidth="1"/>
    <col min="11826" max="11826" width="9.5703125" style="2" customWidth="1"/>
    <col min="11827" max="11827" width="17" style="2" customWidth="1"/>
    <col min="11828" max="11828" width="16" style="2" customWidth="1"/>
    <col min="11829" max="11829" width="15.5703125" style="2" customWidth="1"/>
    <col min="11830" max="11832" width="10" style="2" customWidth="1"/>
    <col min="11833" max="11834" width="12" style="2" customWidth="1"/>
    <col min="11835" max="11835" width="11.28515625" style="2" customWidth="1"/>
    <col min="11836" max="11837" width="9.7109375" style="2" customWidth="1"/>
    <col min="11838" max="11838" width="8.85546875" style="2" customWidth="1"/>
    <col min="11839" max="11840" width="9.85546875" style="2" customWidth="1"/>
    <col min="11841" max="11841" width="7.85546875" style="2" customWidth="1"/>
    <col min="11842" max="11848" width="13" style="2" customWidth="1"/>
    <col min="11849" max="11849" width="12.85546875" style="2" customWidth="1"/>
    <col min="11850" max="11851" width="10.140625" style="2" customWidth="1"/>
    <col min="11852" max="11852" width="11.7109375" style="2" customWidth="1"/>
    <col min="11853" max="11854" width="10" style="2" customWidth="1"/>
    <col min="11855" max="11855" width="10.7109375" style="2" customWidth="1"/>
    <col min="11856" max="11857" width="13.85546875" style="2" customWidth="1"/>
    <col min="11858" max="11858" width="13" style="2" customWidth="1"/>
    <col min="11859" max="11860" width="9.85546875" style="2" customWidth="1"/>
    <col min="11861" max="11861" width="9.5703125" style="2" customWidth="1"/>
    <col min="11862" max="11863" width="12" style="2" customWidth="1"/>
    <col min="11864" max="11864" width="11.7109375" style="2" customWidth="1"/>
    <col min="11865" max="11865" width="13" style="2" customWidth="1"/>
    <col min="11866" max="11866" width="12.7109375" style="2" customWidth="1"/>
    <col min="11867" max="11867" width="12" style="2" customWidth="1"/>
    <col min="11868" max="11869" width="14.28515625" style="2" customWidth="1"/>
    <col min="11870" max="11870" width="15" style="2" customWidth="1"/>
    <col min="11871" max="11872" width="13.28515625" style="2" customWidth="1"/>
    <col min="11873" max="11873" width="13" style="2" customWidth="1"/>
    <col min="11874" max="11875" width="12" style="2" customWidth="1"/>
    <col min="11876" max="11876" width="11.7109375" style="2" customWidth="1"/>
    <col min="11877" max="11877" width="10.7109375" style="2" customWidth="1"/>
    <col min="11878" max="11878" width="11" style="2" customWidth="1"/>
    <col min="11879" max="11879" width="10.5703125" style="2" customWidth="1"/>
    <col min="11880" max="11881" width="9.7109375" style="2" customWidth="1"/>
    <col min="11882" max="11882" width="8.140625" style="2" customWidth="1"/>
    <col min="11883" max="11884" width="12" style="2" customWidth="1"/>
    <col min="11885" max="11885" width="12.7109375" style="2" customWidth="1"/>
    <col min="11886" max="11886" width="12" style="2" customWidth="1"/>
    <col min="11887" max="11888" width="15.85546875" style="2" customWidth="1"/>
    <col min="11889" max="11889" width="17.42578125" style="2" customWidth="1"/>
    <col min="11890" max="11891" width="10.140625" style="2" customWidth="1"/>
    <col min="11892" max="11892" width="10.85546875" style="2" customWidth="1"/>
    <col min="11893" max="11893" width="12.140625" style="2" customWidth="1"/>
    <col min="11894" max="11894" width="11.85546875" style="2" customWidth="1"/>
    <col min="11895" max="11895" width="12.28515625" style="2" customWidth="1"/>
    <col min="11896" max="11897" width="9.7109375" style="2" customWidth="1"/>
    <col min="11898" max="11898" width="8.85546875" style="2" customWidth="1"/>
    <col min="11899" max="11900" width="10.42578125" style="2" customWidth="1"/>
    <col min="11901" max="11901" width="10.140625" style="2" customWidth="1"/>
    <col min="11902" max="11903" width="9.85546875" style="2" customWidth="1"/>
    <col min="11904" max="11904" width="9.140625" style="2" customWidth="1"/>
    <col min="11905" max="11906" width="14.42578125" style="2" customWidth="1"/>
    <col min="11907" max="11907" width="12.7109375" style="2" customWidth="1"/>
    <col min="11908" max="11908" width="8.28515625" style="2" customWidth="1"/>
    <col min="11909" max="11910" width="13" style="2" customWidth="1"/>
    <col min="11911" max="11911" width="14.85546875" style="2" customWidth="1"/>
    <col min="11912" max="11912" width="15.85546875" style="2" customWidth="1"/>
    <col min="11913" max="11913" width="15.28515625" style="2" customWidth="1"/>
    <col min="11914" max="11914" width="14" style="2" customWidth="1"/>
    <col min="11915" max="11915" width="8.85546875" style="2"/>
    <col min="11916" max="11916" width="14" style="2" customWidth="1"/>
    <col min="11917" max="12032" width="8.85546875" style="2"/>
    <col min="12033" max="12033" width="5.28515625" style="2" customWidth="1"/>
    <col min="12034" max="12034" width="24.7109375" style="2" customWidth="1"/>
    <col min="12035" max="12035" width="15.42578125" style="2" customWidth="1"/>
    <col min="12036" max="12036" width="12.7109375" style="2" customWidth="1"/>
    <col min="12037" max="12037" width="16.42578125" style="2" customWidth="1"/>
    <col min="12038" max="12038" width="17.5703125" style="2" customWidth="1"/>
    <col min="12039" max="12039" width="15.5703125" style="2" customWidth="1"/>
    <col min="12040" max="12040" width="14.28515625" style="2" customWidth="1"/>
    <col min="12041" max="12041" width="12" style="2" customWidth="1"/>
    <col min="12042" max="12042" width="15.42578125" style="2" customWidth="1"/>
    <col min="12043" max="12044" width="15.85546875" style="2" customWidth="1"/>
    <col min="12045" max="12045" width="15.5703125" style="2" customWidth="1"/>
    <col min="12046" max="12046" width="11.42578125" style="2" customWidth="1"/>
    <col min="12047" max="12048" width="15.5703125" style="2" customWidth="1"/>
    <col min="12049" max="12050" width="15.7109375" style="2" customWidth="1"/>
    <col min="12051" max="12051" width="10.7109375" style="2" customWidth="1"/>
    <col min="12052" max="12053" width="15.140625" style="2" customWidth="1"/>
    <col min="12054" max="12055" width="14.28515625" style="2" customWidth="1"/>
    <col min="12056" max="12056" width="14.42578125" style="2" customWidth="1"/>
    <col min="12057" max="12058" width="14.7109375" style="2" customWidth="1"/>
    <col min="12059" max="12059" width="13.28515625" style="2" customWidth="1"/>
    <col min="12060" max="12060" width="12.28515625" style="2" customWidth="1"/>
    <col min="12061" max="12061" width="13.85546875" style="2" customWidth="1"/>
    <col min="12062" max="12063" width="14" style="2" customWidth="1"/>
    <col min="12064" max="12064" width="14.85546875" style="2" customWidth="1"/>
    <col min="12065" max="12066" width="13.28515625" style="2" customWidth="1"/>
    <col min="12067" max="12068" width="14" style="2" customWidth="1"/>
    <col min="12069" max="12069" width="11.7109375" style="2" customWidth="1"/>
    <col min="12070" max="12070" width="13.85546875" style="2" customWidth="1"/>
    <col min="12071" max="12071" width="13" style="2" customWidth="1"/>
    <col min="12072" max="12073" width="12.7109375" style="2" customWidth="1"/>
    <col min="12074" max="12074" width="12" style="2" customWidth="1"/>
    <col min="12075" max="12075" width="13" style="2" customWidth="1"/>
    <col min="12076" max="12076" width="11.7109375" style="2" customWidth="1"/>
    <col min="12077" max="12078" width="10" style="2" customWidth="1"/>
    <col min="12079" max="12079" width="8.85546875" style="2" customWidth="1"/>
    <col min="12080" max="12081" width="10.85546875" style="2" customWidth="1"/>
    <col min="12082" max="12082" width="9.5703125" style="2" customWidth="1"/>
    <col min="12083" max="12083" width="17" style="2" customWidth="1"/>
    <col min="12084" max="12084" width="16" style="2" customWidth="1"/>
    <col min="12085" max="12085" width="15.5703125" style="2" customWidth="1"/>
    <col min="12086" max="12088" width="10" style="2" customWidth="1"/>
    <col min="12089" max="12090" width="12" style="2" customWidth="1"/>
    <col min="12091" max="12091" width="11.28515625" style="2" customWidth="1"/>
    <col min="12092" max="12093" width="9.7109375" style="2" customWidth="1"/>
    <col min="12094" max="12094" width="8.85546875" style="2" customWidth="1"/>
    <col min="12095" max="12096" width="9.85546875" style="2" customWidth="1"/>
    <col min="12097" max="12097" width="7.85546875" style="2" customWidth="1"/>
    <col min="12098" max="12104" width="13" style="2" customWidth="1"/>
    <col min="12105" max="12105" width="12.85546875" style="2" customWidth="1"/>
    <col min="12106" max="12107" width="10.140625" style="2" customWidth="1"/>
    <col min="12108" max="12108" width="11.7109375" style="2" customWidth="1"/>
    <col min="12109" max="12110" width="10" style="2" customWidth="1"/>
    <col min="12111" max="12111" width="10.7109375" style="2" customWidth="1"/>
    <col min="12112" max="12113" width="13.85546875" style="2" customWidth="1"/>
    <col min="12114" max="12114" width="13" style="2" customWidth="1"/>
    <col min="12115" max="12116" width="9.85546875" style="2" customWidth="1"/>
    <col min="12117" max="12117" width="9.5703125" style="2" customWidth="1"/>
    <col min="12118" max="12119" width="12" style="2" customWidth="1"/>
    <col min="12120" max="12120" width="11.7109375" style="2" customWidth="1"/>
    <col min="12121" max="12121" width="13" style="2" customWidth="1"/>
    <col min="12122" max="12122" width="12.7109375" style="2" customWidth="1"/>
    <col min="12123" max="12123" width="12" style="2" customWidth="1"/>
    <col min="12124" max="12125" width="14.28515625" style="2" customWidth="1"/>
    <col min="12126" max="12126" width="15" style="2" customWidth="1"/>
    <col min="12127" max="12128" width="13.28515625" style="2" customWidth="1"/>
    <col min="12129" max="12129" width="13" style="2" customWidth="1"/>
    <col min="12130" max="12131" width="12" style="2" customWidth="1"/>
    <col min="12132" max="12132" width="11.7109375" style="2" customWidth="1"/>
    <col min="12133" max="12133" width="10.7109375" style="2" customWidth="1"/>
    <col min="12134" max="12134" width="11" style="2" customWidth="1"/>
    <col min="12135" max="12135" width="10.5703125" style="2" customWidth="1"/>
    <col min="12136" max="12137" width="9.7109375" style="2" customWidth="1"/>
    <col min="12138" max="12138" width="8.140625" style="2" customWidth="1"/>
    <col min="12139" max="12140" width="12" style="2" customWidth="1"/>
    <col min="12141" max="12141" width="12.7109375" style="2" customWidth="1"/>
    <col min="12142" max="12142" width="12" style="2" customWidth="1"/>
    <col min="12143" max="12144" width="15.85546875" style="2" customWidth="1"/>
    <col min="12145" max="12145" width="17.42578125" style="2" customWidth="1"/>
    <col min="12146" max="12147" width="10.140625" style="2" customWidth="1"/>
    <col min="12148" max="12148" width="10.85546875" style="2" customWidth="1"/>
    <col min="12149" max="12149" width="12.140625" style="2" customWidth="1"/>
    <col min="12150" max="12150" width="11.85546875" style="2" customWidth="1"/>
    <col min="12151" max="12151" width="12.28515625" style="2" customWidth="1"/>
    <col min="12152" max="12153" width="9.7109375" style="2" customWidth="1"/>
    <col min="12154" max="12154" width="8.85546875" style="2" customWidth="1"/>
    <col min="12155" max="12156" width="10.42578125" style="2" customWidth="1"/>
    <col min="12157" max="12157" width="10.140625" style="2" customWidth="1"/>
    <col min="12158" max="12159" width="9.85546875" style="2" customWidth="1"/>
    <col min="12160" max="12160" width="9.140625" style="2" customWidth="1"/>
    <col min="12161" max="12162" width="14.42578125" style="2" customWidth="1"/>
    <col min="12163" max="12163" width="12.7109375" style="2" customWidth="1"/>
    <col min="12164" max="12164" width="8.28515625" style="2" customWidth="1"/>
    <col min="12165" max="12166" width="13" style="2" customWidth="1"/>
    <col min="12167" max="12167" width="14.85546875" style="2" customWidth="1"/>
    <col min="12168" max="12168" width="15.85546875" style="2" customWidth="1"/>
    <col min="12169" max="12169" width="15.28515625" style="2" customWidth="1"/>
    <col min="12170" max="12170" width="14" style="2" customWidth="1"/>
    <col min="12171" max="12171" width="8.85546875" style="2"/>
    <col min="12172" max="12172" width="14" style="2" customWidth="1"/>
    <col min="12173" max="12288" width="8.85546875" style="2"/>
    <col min="12289" max="12289" width="5.28515625" style="2" customWidth="1"/>
    <col min="12290" max="12290" width="24.7109375" style="2" customWidth="1"/>
    <col min="12291" max="12291" width="15.42578125" style="2" customWidth="1"/>
    <col min="12292" max="12292" width="12.7109375" style="2" customWidth="1"/>
    <col min="12293" max="12293" width="16.42578125" style="2" customWidth="1"/>
    <col min="12294" max="12294" width="17.5703125" style="2" customWidth="1"/>
    <col min="12295" max="12295" width="15.5703125" style="2" customWidth="1"/>
    <col min="12296" max="12296" width="14.28515625" style="2" customWidth="1"/>
    <col min="12297" max="12297" width="12" style="2" customWidth="1"/>
    <col min="12298" max="12298" width="15.42578125" style="2" customWidth="1"/>
    <col min="12299" max="12300" width="15.85546875" style="2" customWidth="1"/>
    <col min="12301" max="12301" width="15.5703125" style="2" customWidth="1"/>
    <col min="12302" max="12302" width="11.42578125" style="2" customWidth="1"/>
    <col min="12303" max="12304" width="15.5703125" style="2" customWidth="1"/>
    <col min="12305" max="12306" width="15.7109375" style="2" customWidth="1"/>
    <col min="12307" max="12307" width="10.7109375" style="2" customWidth="1"/>
    <col min="12308" max="12309" width="15.140625" style="2" customWidth="1"/>
    <col min="12310" max="12311" width="14.28515625" style="2" customWidth="1"/>
    <col min="12312" max="12312" width="14.42578125" style="2" customWidth="1"/>
    <col min="12313" max="12314" width="14.7109375" style="2" customWidth="1"/>
    <col min="12315" max="12315" width="13.28515625" style="2" customWidth="1"/>
    <col min="12316" max="12316" width="12.28515625" style="2" customWidth="1"/>
    <col min="12317" max="12317" width="13.85546875" style="2" customWidth="1"/>
    <col min="12318" max="12319" width="14" style="2" customWidth="1"/>
    <col min="12320" max="12320" width="14.85546875" style="2" customWidth="1"/>
    <col min="12321" max="12322" width="13.28515625" style="2" customWidth="1"/>
    <col min="12323" max="12324" width="14" style="2" customWidth="1"/>
    <col min="12325" max="12325" width="11.7109375" style="2" customWidth="1"/>
    <col min="12326" max="12326" width="13.85546875" style="2" customWidth="1"/>
    <col min="12327" max="12327" width="13" style="2" customWidth="1"/>
    <col min="12328" max="12329" width="12.7109375" style="2" customWidth="1"/>
    <col min="12330" max="12330" width="12" style="2" customWidth="1"/>
    <col min="12331" max="12331" width="13" style="2" customWidth="1"/>
    <col min="12332" max="12332" width="11.7109375" style="2" customWidth="1"/>
    <col min="12333" max="12334" width="10" style="2" customWidth="1"/>
    <col min="12335" max="12335" width="8.85546875" style="2" customWidth="1"/>
    <col min="12336" max="12337" width="10.85546875" style="2" customWidth="1"/>
    <col min="12338" max="12338" width="9.5703125" style="2" customWidth="1"/>
    <col min="12339" max="12339" width="17" style="2" customWidth="1"/>
    <col min="12340" max="12340" width="16" style="2" customWidth="1"/>
    <col min="12341" max="12341" width="15.5703125" style="2" customWidth="1"/>
    <col min="12342" max="12344" width="10" style="2" customWidth="1"/>
    <col min="12345" max="12346" width="12" style="2" customWidth="1"/>
    <col min="12347" max="12347" width="11.28515625" style="2" customWidth="1"/>
    <col min="12348" max="12349" width="9.7109375" style="2" customWidth="1"/>
    <col min="12350" max="12350" width="8.85546875" style="2" customWidth="1"/>
    <col min="12351" max="12352" width="9.85546875" style="2" customWidth="1"/>
    <col min="12353" max="12353" width="7.85546875" style="2" customWidth="1"/>
    <col min="12354" max="12360" width="13" style="2" customWidth="1"/>
    <col min="12361" max="12361" width="12.85546875" style="2" customWidth="1"/>
    <col min="12362" max="12363" width="10.140625" style="2" customWidth="1"/>
    <col min="12364" max="12364" width="11.7109375" style="2" customWidth="1"/>
    <col min="12365" max="12366" width="10" style="2" customWidth="1"/>
    <col min="12367" max="12367" width="10.7109375" style="2" customWidth="1"/>
    <col min="12368" max="12369" width="13.85546875" style="2" customWidth="1"/>
    <col min="12370" max="12370" width="13" style="2" customWidth="1"/>
    <col min="12371" max="12372" width="9.85546875" style="2" customWidth="1"/>
    <col min="12373" max="12373" width="9.5703125" style="2" customWidth="1"/>
    <col min="12374" max="12375" width="12" style="2" customWidth="1"/>
    <col min="12376" max="12376" width="11.7109375" style="2" customWidth="1"/>
    <col min="12377" max="12377" width="13" style="2" customWidth="1"/>
    <col min="12378" max="12378" width="12.7109375" style="2" customWidth="1"/>
    <col min="12379" max="12379" width="12" style="2" customWidth="1"/>
    <col min="12380" max="12381" width="14.28515625" style="2" customWidth="1"/>
    <col min="12382" max="12382" width="15" style="2" customWidth="1"/>
    <col min="12383" max="12384" width="13.28515625" style="2" customWidth="1"/>
    <col min="12385" max="12385" width="13" style="2" customWidth="1"/>
    <col min="12386" max="12387" width="12" style="2" customWidth="1"/>
    <col min="12388" max="12388" width="11.7109375" style="2" customWidth="1"/>
    <col min="12389" max="12389" width="10.7109375" style="2" customWidth="1"/>
    <col min="12390" max="12390" width="11" style="2" customWidth="1"/>
    <col min="12391" max="12391" width="10.5703125" style="2" customWidth="1"/>
    <col min="12392" max="12393" width="9.7109375" style="2" customWidth="1"/>
    <col min="12394" max="12394" width="8.140625" style="2" customWidth="1"/>
    <col min="12395" max="12396" width="12" style="2" customWidth="1"/>
    <col min="12397" max="12397" width="12.7109375" style="2" customWidth="1"/>
    <col min="12398" max="12398" width="12" style="2" customWidth="1"/>
    <col min="12399" max="12400" width="15.85546875" style="2" customWidth="1"/>
    <col min="12401" max="12401" width="17.42578125" style="2" customWidth="1"/>
    <col min="12402" max="12403" width="10.140625" style="2" customWidth="1"/>
    <col min="12404" max="12404" width="10.85546875" style="2" customWidth="1"/>
    <col min="12405" max="12405" width="12.140625" style="2" customWidth="1"/>
    <col min="12406" max="12406" width="11.85546875" style="2" customWidth="1"/>
    <col min="12407" max="12407" width="12.28515625" style="2" customWidth="1"/>
    <col min="12408" max="12409" width="9.7109375" style="2" customWidth="1"/>
    <col min="12410" max="12410" width="8.85546875" style="2" customWidth="1"/>
    <col min="12411" max="12412" width="10.42578125" style="2" customWidth="1"/>
    <col min="12413" max="12413" width="10.140625" style="2" customWidth="1"/>
    <col min="12414" max="12415" width="9.85546875" style="2" customWidth="1"/>
    <col min="12416" max="12416" width="9.140625" style="2" customWidth="1"/>
    <col min="12417" max="12418" width="14.42578125" style="2" customWidth="1"/>
    <col min="12419" max="12419" width="12.7109375" style="2" customWidth="1"/>
    <col min="12420" max="12420" width="8.28515625" style="2" customWidth="1"/>
    <col min="12421" max="12422" width="13" style="2" customWidth="1"/>
    <col min="12423" max="12423" width="14.85546875" style="2" customWidth="1"/>
    <col min="12424" max="12424" width="15.85546875" style="2" customWidth="1"/>
    <col min="12425" max="12425" width="15.28515625" style="2" customWidth="1"/>
    <col min="12426" max="12426" width="14" style="2" customWidth="1"/>
    <col min="12427" max="12427" width="8.85546875" style="2"/>
    <col min="12428" max="12428" width="14" style="2" customWidth="1"/>
    <col min="12429" max="12544" width="8.85546875" style="2"/>
    <col min="12545" max="12545" width="5.28515625" style="2" customWidth="1"/>
    <col min="12546" max="12546" width="24.7109375" style="2" customWidth="1"/>
    <col min="12547" max="12547" width="15.42578125" style="2" customWidth="1"/>
    <col min="12548" max="12548" width="12.7109375" style="2" customWidth="1"/>
    <col min="12549" max="12549" width="16.42578125" style="2" customWidth="1"/>
    <col min="12550" max="12550" width="17.5703125" style="2" customWidth="1"/>
    <col min="12551" max="12551" width="15.5703125" style="2" customWidth="1"/>
    <col min="12552" max="12552" width="14.28515625" style="2" customWidth="1"/>
    <col min="12553" max="12553" width="12" style="2" customWidth="1"/>
    <col min="12554" max="12554" width="15.42578125" style="2" customWidth="1"/>
    <col min="12555" max="12556" width="15.85546875" style="2" customWidth="1"/>
    <col min="12557" max="12557" width="15.5703125" style="2" customWidth="1"/>
    <col min="12558" max="12558" width="11.42578125" style="2" customWidth="1"/>
    <col min="12559" max="12560" width="15.5703125" style="2" customWidth="1"/>
    <col min="12561" max="12562" width="15.7109375" style="2" customWidth="1"/>
    <col min="12563" max="12563" width="10.7109375" style="2" customWidth="1"/>
    <col min="12564" max="12565" width="15.140625" style="2" customWidth="1"/>
    <col min="12566" max="12567" width="14.28515625" style="2" customWidth="1"/>
    <col min="12568" max="12568" width="14.42578125" style="2" customWidth="1"/>
    <col min="12569" max="12570" width="14.7109375" style="2" customWidth="1"/>
    <col min="12571" max="12571" width="13.28515625" style="2" customWidth="1"/>
    <col min="12572" max="12572" width="12.28515625" style="2" customWidth="1"/>
    <col min="12573" max="12573" width="13.85546875" style="2" customWidth="1"/>
    <col min="12574" max="12575" width="14" style="2" customWidth="1"/>
    <col min="12576" max="12576" width="14.85546875" style="2" customWidth="1"/>
    <col min="12577" max="12578" width="13.28515625" style="2" customWidth="1"/>
    <col min="12579" max="12580" width="14" style="2" customWidth="1"/>
    <col min="12581" max="12581" width="11.7109375" style="2" customWidth="1"/>
    <col min="12582" max="12582" width="13.85546875" style="2" customWidth="1"/>
    <col min="12583" max="12583" width="13" style="2" customWidth="1"/>
    <col min="12584" max="12585" width="12.7109375" style="2" customWidth="1"/>
    <col min="12586" max="12586" width="12" style="2" customWidth="1"/>
    <col min="12587" max="12587" width="13" style="2" customWidth="1"/>
    <col min="12588" max="12588" width="11.7109375" style="2" customWidth="1"/>
    <col min="12589" max="12590" width="10" style="2" customWidth="1"/>
    <col min="12591" max="12591" width="8.85546875" style="2" customWidth="1"/>
    <col min="12592" max="12593" width="10.85546875" style="2" customWidth="1"/>
    <col min="12594" max="12594" width="9.5703125" style="2" customWidth="1"/>
    <col min="12595" max="12595" width="17" style="2" customWidth="1"/>
    <col min="12596" max="12596" width="16" style="2" customWidth="1"/>
    <col min="12597" max="12597" width="15.5703125" style="2" customWidth="1"/>
    <col min="12598" max="12600" width="10" style="2" customWidth="1"/>
    <col min="12601" max="12602" width="12" style="2" customWidth="1"/>
    <col min="12603" max="12603" width="11.28515625" style="2" customWidth="1"/>
    <col min="12604" max="12605" width="9.7109375" style="2" customWidth="1"/>
    <col min="12606" max="12606" width="8.85546875" style="2" customWidth="1"/>
    <col min="12607" max="12608" width="9.85546875" style="2" customWidth="1"/>
    <col min="12609" max="12609" width="7.85546875" style="2" customWidth="1"/>
    <col min="12610" max="12616" width="13" style="2" customWidth="1"/>
    <col min="12617" max="12617" width="12.85546875" style="2" customWidth="1"/>
    <col min="12618" max="12619" width="10.140625" style="2" customWidth="1"/>
    <col min="12620" max="12620" width="11.7109375" style="2" customWidth="1"/>
    <col min="12621" max="12622" width="10" style="2" customWidth="1"/>
    <col min="12623" max="12623" width="10.7109375" style="2" customWidth="1"/>
    <col min="12624" max="12625" width="13.85546875" style="2" customWidth="1"/>
    <col min="12626" max="12626" width="13" style="2" customWidth="1"/>
    <col min="12627" max="12628" width="9.85546875" style="2" customWidth="1"/>
    <col min="12629" max="12629" width="9.5703125" style="2" customWidth="1"/>
    <col min="12630" max="12631" width="12" style="2" customWidth="1"/>
    <col min="12632" max="12632" width="11.7109375" style="2" customWidth="1"/>
    <col min="12633" max="12633" width="13" style="2" customWidth="1"/>
    <col min="12634" max="12634" width="12.7109375" style="2" customWidth="1"/>
    <col min="12635" max="12635" width="12" style="2" customWidth="1"/>
    <col min="12636" max="12637" width="14.28515625" style="2" customWidth="1"/>
    <col min="12638" max="12638" width="15" style="2" customWidth="1"/>
    <col min="12639" max="12640" width="13.28515625" style="2" customWidth="1"/>
    <col min="12641" max="12641" width="13" style="2" customWidth="1"/>
    <col min="12642" max="12643" width="12" style="2" customWidth="1"/>
    <col min="12644" max="12644" width="11.7109375" style="2" customWidth="1"/>
    <col min="12645" max="12645" width="10.7109375" style="2" customWidth="1"/>
    <col min="12646" max="12646" width="11" style="2" customWidth="1"/>
    <col min="12647" max="12647" width="10.5703125" style="2" customWidth="1"/>
    <col min="12648" max="12649" width="9.7109375" style="2" customWidth="1"/>
    <col min="12650" max="12650" width="8.140625" style="2" customWidth="1"/>
    <col min="12651" max="12652" width="12" style="2" customWidth="1"/>
    <col min="12653" max="12653" width="12.7109375" style="2" customWidth="1"/>
    <col min="12654" max="12654" width="12" style="2" customWidth="1"/>
    <col min="12655" max="12656" width="15.85546875" style="2" customWidth="1"/>
    <col min="12657" max="12657" width="17.42578125" style="2" customWidth="1"/>
    <col min="12658" max="12659" width="10.140625" style="2" customWidth="1"/>
    <col min="12660" max="12660" width="10.85546875" style="2" customWidth="1"/>
    <col min="12661" max="12661" width="12.140625" style="2" customWidth="1"/>
    <col min="12662" max="12662" width="11.85546875" style="2" customWidth="1"/>
    <col min="12663" max="12663" width="12.28515625" style="2" customWidth="1"/>
    <col min="12664" max="12665" width="9.7109375" style="2" customWidth="1"/>
    <col min="12666" max="12666" width="8.85546875" style="2" customWidth="1"/>
    <col min="12667" max="12668" width="10.42578125" style="2" customWidth="1"/>
    <col min="12669" max="12669" width="10.140625" style="2" customWidth="1"/>
    <col min="12670" max="12671" width="9.85546875" style="2" customWidth="1"/>
    <col min="12672" max="12672" width="9.140625" style="2" customWidth="1"/>
    <col min="12673" max="12674" width="14.42578125" style="2" customWidth="1"/>
    <col min="12675" max="12675" width="12.7109375" style="2" customWidth="1"/>
    <col min="12676" max="12676" width="8.28515625" style="2" customWidth="1"/>
    <col min="12677" max="12678" width="13" style="2" customWidth="1"/>
    <col min="12679" max="12679" width="14.85546875" style="2" customWidth="1"/>
    <col min="12680" max="12680" width="15.85546875" style="2" customWidth="1"/>
    <col min="12681" max="12681" width="15.28515625" style="2" customWidth="1"/>
    <col min="12682" max="12682" width="14" style="2" customWidth="1"/>
    <col min="12683" max="12683" width="8.85546875" style="2"/>
    <col min="12684" max="12684" width="14" style="2" customWidth="1"/>
    <col min="12685" max="12800" width="8.85546875" style="2"/>
    <col min="12801" max="12801" width="5.28515625" style="2" customWidth="1"/>
    <col min="12802" max="12802" width="24.7109375" style="2" customWidth="1"/>
    <col min="12803" max="12803" width="15.42578125" style="2" customWidth="1"/>
    <col min="12804" max="12804" width="12.7109375" style="2" customWidth="1"/>
    <col min="12805" max="12805" width="16.42578125" style="2" customWidth="1"/>
    <col min="12806" max="12806" width="17.5703125" style="2" customWidth="1"/>
    <col min="12807" max="12807" width="15.5703125" style="2" customWidth="1"/>
    <col min="12808" max="12808" width="14.28515625" style="2" customWidth="1"/>
    <col min="12809" max="12809" width="12" style="2" customWidth="1"/>
    <col min="12810" max="12810" width="15.42578125" style="2" customWidth="1"/>
    <col min="12811" max="12812" width="15.85546875" style="2" customWidth="1"/>
    <col min="12813" max="12813" width="15.5703125" style="2" customWidth="1"/>
    <col min="12814" max="12814" width="11.42578125" style="2" customWidth="1"/>
    <col min="12815" max="12816" width="15.5703125" style="2" customWidth="1"/>
    <col min="12817" max="12818" width="15.7109375" style="2" customWidth="1"/>
    <col min="12819" max="12819" width="10.7109375" style="2" customWidth="1"/>
    <col min="12820" max="12821" width="15.140625" style="2" customWidth="1"/>
    <col min="12822" max="12823" width="14.28515625" style="2" customWidth="1"/>
    <col min="12824" max="12824" width="14.42578125" style="2" customWidth="1"/>
    <col min="12825" max="12826" width="14.7109375" style="2" customWidth="1"/>
    <col min="12827" max="12827" width="13.28515625" style="2" customWidth="1"/>
    <col min="12828" max="12828" width="12.28515625" style="2" customWidth="1"/>
    <col min="12829" max="12829" width="13.85546875" style="2" customWidth="1"/>
    <col min="12830" max="12831" width="14" style="2" customWidth="1"/>
    <col min="12832" max="12832" width="14.85546875" style="2" customWidth="1"/>
    <col min="12833" max="12834" width="13.28515625" style="2" customWidth="1"/>
    <col min="12835" max="12836" width="14" style="2" customWidth="1"/>
    <col min="12837" max="12837" width="11.7109375" style="2" customWidth="1"/>
    <col min="12838" max="12838" width="13.85546875" style="2" customWidth="1"/>
    <col min="12839" max="12839" width="13" style="2" customWidth="1"/>
    <col min="12840" max="12841" width="12.7109375" style="2" customWidth="1"/>
    <col min="12842" max="12842" width="12" style="2" customWidth="1"/>
    <col min="12843" max="12843" width="13" style="2" customWidth="1"/>
    <col min="12844" max="12844" width="11.7109375" style="2" customWidth="1"/>
    <col min="12845" max="12846" width="10" style="2" customWidth="1"/>
    <col min="12847" max="12847" width="8.85546875" style="2" customWidth="1"/>
    <col min="12848" max="12849" width="10.85546875" style="2" customWidth="1"/>
    <col min="12850" max="12850" width="9.5703125" style="2" customWidth="1"/>
    <col min="12851" max="12851" width="17" style="2" customWidth="1"/>
    <col min="12852" max="12852" width="16" style="2" customWidth="1"/>
    <col min="12853" max="12853" width="15.5703125" style="2" customWidth="1"/>
    <col min="12854" max="12856" width="10" style="2" customWidth="1"/>
    <col min="12857" max="12858" width="12" style="2" customWidth="1"/>
    <col min="12859" max="12859" width="11.28515625" style="2" customWidth="1"/>
    <col min="12860" max="12861" width="9.7109375" style="2" customWidth="1"/>
    <col min="12862" max="12862" width="8.85546875" style="2" customWidth="1"/>
    <col min="12863" max="12864" width="9.85546875" style="2" customWidth="1"/>
    <col min="12865" max="12865" width="7.85546875" style="2" customWidth="1"/>
    <col min="12866" max="12872" width="13" style="2" customWidth="1"/>
    <col min="12873" max="12873" width="12.85546875" style="2" customWidth="1"/>
    <col min="12874" max="12875" width="10.140625" style="2" customWidth="1"/>
    <col min="12876" max="12876" width="11.7109375" style="2" customWidth="1"/>
    <col min="12877" max="12878" width="10" style="2" customWidth="1"/>
    <col min="12879" max="12879" width="10.7109375" style="2" customWidth="1"/>
    <col min="12880" max="12881" width="13.85546875" style="2" customWidth="1"/>
    <col min="12882" max="12882" width="13" style="2" customWidth="1"/>
    <col min="12883" max="12884" width="9.85546875" style="2" customWidth="1"/>
    <col min="12885" max="12885" width="9.5703125" style="2" customWidth="1"/>
    <col min="12886" max="12887" width="12" style="2" customWidth="1"/>
    <col min="12888" max="12888" width="11.7109375" style="2" customWidth="1"/>
    <col min="12889" max="12889" width="13" style="2" customWidth="1"/>
    <col min="12890" max="12890" width="12.7109375" style="2" customWidth="1"/>
    <col min="12891" max="12891" width="12" style="2" customWidth="1"/>
    <col min="12892" max="12893" width="14.28515625" style="2" customWidth="1"/>
    <col min="12894" max="12894" width="15" style="2" customWidth="1"/>
    <col min="12895" max="12896" width="13.28515625" style="2" customWidth="1"/>
    <col min="12897" max="12897" width="13" style="2" customWidth="1"/>
    <col min="12898" max="12899" width="12" style="2" customWidth="1"/>
    <col min="12900" max="12900" width="11.7109375" style="2" customWidth="1"/>
    <col min="12901" max="12901" width="10.7109375" style="2" customWidth="1"/>
    <col min="12902" max="12902" width="11" style="2" customWidth="1"/>
    <col min="12903" max="12903" width="10.5703125" style="2" customWidth="1"/>
    <col min="12904" max="12905" width="9.7109375" style="2" customWidth="1"/>
    <col min="12906" max="12906" width="8.140625" style="2" customWidth="1"/>
    <col min="12907" max="12908" width="12" style="2" customWidth="1"/>
    <col min="12909" max="12909" width="12.7109375" style="2" customWidth="1"/>
    <col min="12910" max="12910" width="12" style="2" customWidth="1"/>
    <col min="12911" max="12912" width="15.85546875" style="2" customWidth="1"/>
    <col min="12913" max="12913" width="17.42578125" style="2" customWidth="1"/>
    <col min="12914" max="12915" width="10.140625" style="2" customWidth="1"/>
    <col min="12916" max="12916" width="10.85546875" style="2" customWidth="1"/>
    <col min="12917" max="12917" width="12.140625" style="2" customWidth="1"/>
    <col min="12918" max="12918" width="11.85546875" style="2" customWidth="1"/>
    <col min="12919" max="12919" width="12.28515625" style="2" customWidth="1"/>
    <col min="12920" max="12921" width="9.7109375" style="2" customWidth="1"/>
    <col min="12922" max="12922" width="8.85546875" style="2" customWidth="1"/>
    <col min="12923" max="12924" width="10.42578125" style="2" customWidth="1"/>
    <col min="12925" max="12925" width="10.140625" style="2" customWidth="1"/>
    <col min="12926" max="12927" width="9.85546875" style="2" customWidth="1"/>
    <col min="12928" max="12928" width="9.140625" style="2" customWidth="1"/>
    <col min="12929" max="12930" width="14.42578125" style="2" customWidth="1"/>
    <col min="12931" max="12931" width="12.7109375" style="2" customWidth="1"/>
    <col min="12932" max="12932" width="8.28515625" style="2" customWidth="1"/>
    <col min="12933" max="12934" width="13" style="2" customWidth="1"/>
    <col min="12935" max="12935" width="14.85546875" style="2" customWidth="1"/>
    <col min="12936" max="12936" width="15.85546875" style="2" customWidth="1"/>
    <col min="12937" max="12937" width="15.28515625" style="2" customWidth="1"/>
    <col min="12938" max="12938" width="14" style="2" customWidth="1"/>
    <col min="12939" max="12939" width="8.85546875" style="2"/>
    <col min="12940" max="12940" width="14" style="2" customWidth="1"/>
    <col min="12941" max="13056" width="8.85546875" style="2"/>
    <col min="13057" max="13057" width="5.28515625" style="2" customWidth="1"/>
    <col min="13058" max="13058" width="24.7109375" style="2" customWidth="1"/>
    <col min="13059" max="13059" width="15.42578125" style="2" customWidth="1"/>
    <col min="13060" max="13060" width="12.7109375" style="2" customWidth="1"/>
    <col min="13061" max="13061" width="16.42578125" style="2" customWidth="1"/>
    <col min="13062" max="13062" width="17.5703125" style="2" customWidth="1"/>
    <col min="13063" max="13063" width="15.5703125" style="2" customWidth="1"/>
    <col min="13064" max="13064" width="14.28515625" style="2" customWidth="1"/>
    <col min="13065" max="13065" width="12" style="2" customWidth="1"/>
    <col min="13066" max="13066" width="15.42578125" style="2" customWidth="1"/>
    <col min="13067" max="13068" width="15.85546875" style="2" customWidth="1"/>
    <col min="13069" max="13069" width="15.5703125" style="2" customWidth="1"/>
    <col min="13070" max="13070" width="11.42578125" style="2" customWidth="1"/>
    <col min="13071" max="13072" width="15.5703125" style="2" customWidth="1"/>
    <col min="13073" max="13074" width="15.7109375" style="2" customWidth="1"/>
    <col min="13075" max="13075" width="10.7109375" style="2" customWidth="1"/>
    <col min="13076" max="13077" width="15.140625" style="2" customWidth="1"/>
    <col min="13078" max="13079" width="14.28515625" style="2" customWidth="1"/>
    <col min="13080" max="13080" width="14.42578125" style="2" customWidth="1"/>
    <col min="13081" max="13082" width="14.7109375" style="2" customWidth="1"/>
    <col min="13083" max="13083" width="13.28515625" style="2" customWidth="1"/>
    <col min="13084" max="13084" width="12.28515625" style="2" customWidth="1"/>
    <col min="13085" max="13085" width="13.85546875" style="2" customWidth="1"/>
    <col min="13086" max="13087" width="14" style="2" customWidth="1"/>
    <col min="13088" max="13088" width="14.85546875" style="2" customWidth="1"/>
    <col min="13089" max="13090" width="13.28515625" style="2" customWidth="1"/>
    <col min="13091" max="13092" width="14" style="2" customWidth="1"/>
    <col min="13093" max="13093" width="11.7109375" style="2" customWidth="1"/>
    <col min="13094" max="13094" width="13.85546875" style="2" customWidth="1"/>
    <col min="13095" max="13095" width="13" style="2" customWidth="1"/>
    <col min="13096" max="13097" width="12.7109375" style="2" customWidth="1"/>
    <col min="13098" max="13098" width="12" style="2" customWidth="1"/>
    <col min="13099" max="13099" width="13" style="2" customWidth="1"/>
    <col min="13100" max="13100" width="11.7109375" style="2" customWidth="1"/>
    <col min="13101" max="13102" width="10" style="2" customWidth="1"/>
    <col min="13103" max="13103" width="8.85546875" style="2" customWidth="1"/>
    <col min="13104" max="13105" width="10.85546875" style="2" customWidth="1"/>
    <col min="13106" max="13106" width="9.5703125" style="2" customWidth="1"/>
    <col min="13107" max="13107" width="17" style="2" customWidth="1"/>
    <col min="13108" max="13108" width="16" style="2" customWidth="1"/>
    <col min="13109" max="13109" width="15.5703125" style="2" customWidth="1"/>
    <col min="13110" max="13112" width="10" style="2" customWidth="1"/>
    <col min="13113" max="13114" width="12" style="2" customWidth="1"/>
    <col min="13115" max="13115" width="11.28515625" style="2" customWidth="1"/>
    <col min="13116" max="13117" width="9.7109375" style="2" customWidth="1"/>
    <col min="13118" max="13118" width="8.85546875" style="2" customWidth="1"/>
    <col min="13119" max="13120" width="9.85546875" style="2" customWidth="1"/>
    <col min="13121" max="13121" width="7.85546875" style="2" customWidth="1"/>
    <col min="13122" max="13128" width="13" style="2" customWidth="1"/>
    <col min="13129" max="13129" width="12.85546875" style="2" customWidth="1"/>
    <col min="13130" max="13131" width="10.140625" style="2" customWidth="1"/>
    <col min="13132" max="13132" width="11.7109375" style="2" customWidth="1"/>
    <col min="13133" max="13134" width="10" style="2" customWidth="1"/>
    <col min="13135" max="13135" width="10.7109375" style="2" customWidth="1"/>
    <col min="13136" max="13137" width="13.85546875" style="2" customWidth="1"/>
    <col min="13138" max="13138" width="13" style="2" customWidth="1"/>
    <col min="13139" max="13140" width="9.85546875" style="2" customWidth="1"/>
    <col min="13141" max="13141" width="9.5703125" style="2" customWidth="1"/>
    <col min="13142" max="13143" width="12" style="2" customWidth="1"/>
    <col min="13144" max="13144" width="11.7109375" style="2" customWidth="1"/>
    <col min="13145" max="13145" width="13" style="2" customWidth="1"/>
    <col min="13146" max="13146" width="12.7109375" style="2" customWidth="1"/>
    <col min="13147" max="13147" width="12" style="2" customWidth="1"/>
    <col min="13148" max="13149" width="14.28515625" style="2" customWidth="1"/>
    <col min="13150" max="13150" width="15" style="2" customWidth="1"/>
    <col min="13151" max="13152" width="13.28515625" style="2" customWidth="1"/>
    <col min="13153" max="13153" width="13" style="2" customWidth="1"/>
    <col min="13154" max="13155" width="12" style="2" customWidth="1"/>
    <col min="13156" max="13156" width="11.7109375" style="2" customWidth="1"/>
    <col min="13157" max="13157" width="10.7109375" style="2" customWidth="1"/>
    <col min="13158" max="13158" width="11" style="2" customWidth="1"/>
    <col min="13159" max="13159" width="10.5703125" style="2" customWidth="1"/>
    <col min="13160" max="13161" width="9.7109375" style="2" customWidth="1"/>
    <col min="13162" max="13162" width="8.140625" style="2" customWidth="1"/>
    <col min="13163" max="13164" width="12" style="2" customWidth="1"/>
    <col min="13165" max="13165" width="12.7109375" style="2" customWidth="1"/>
    <col min="13166" max="13166" width="12" style="2" customWidth="1"/>
    <col min="13167" max="13168" width="15.85546875" style="2" customWidth="1"/>
    <col min="13169" max="13169" width="17.42578125" style="2" customWidth="1"/>
    <col min="13170" max="13171" width="10.140625" style="2" customWidth="1"/>
    <col min="13172" max="13172" width="10.85546875" style="2" customWidth="1"/>
    <col min="13173" max="13173" width="12.140625" style="2" customWidth="1"/>
    <col min="13174" max="13174" width="11.85546875" style="2" customWidth="1"/>
    <col min="13175" max="13175" width="12.28515625" style="2" customWidth="1"/>
    <col min="13176" max="13177" width="9.7109375" style="2" customWidth="1"/>
    <col min="13178" max="13178" width="8.85546875" style="2" customWidth="1"/>
    <col min="13179" max="13180" width="10.42578125" style="2" customWidth="1"/>
    <col min="13181" max="13181" width="10.140625" style="2" customWidth="1"/>
    <col min="13182" max="13183" width="9.85546875" style="2" customWidth="1"/>
    <col min="13184" max="13184" width="9.140625" style="2" customWidth="1"/>
    <col min="13185" max="13186" width="14.42578125" style="2" customWidth="1"/>
    <col min="13187" max="13187" width="12.7109375" style="2" customWidth="1"/>
    <col min="13188" max="13188" width="8.28515625" style="2" customWidth="1"/>
    <col min="13189" max="13190" width="13" style="2" customWidth="1"/>
    <col min="13191" max="13191" width="14.85546875" style="2" customWidth="1"/>
    <col min="13192" max="13192" width="15.85546875" style="2" customWidth="1"/>
    <col min="13193" max="13193" width="15.28515625" style="2" customWidth="1"/>
    <col min="13194" max="13194" width="14" style="2" customWidth="1"/>
    <col min="13195" max="13195" width="8.85546875" style="2"/>
    <col min="13196" max="13196" width="14" style="2" customWidth="1"/>
    <col min="13197" max="13312" width="8.85546875" style="2"/>
    <col min="13313" max="13313" width="5.28515625" style="2" customWidth="1"/>
    <col min="13314" max="13314" width="24.7109375" style="2" customWidth="1"/>
    <col min="13315" max="13315" width="15.42578125" style="2" customWidth="1"/>
    <col min="13316" max="13316" width="12.7109375" style="2" customWidth="1"/>
    <col min="13317" max="13317" width="16.42578125" style="2" customWidth="1"/>
    <col min="13318" max="13318" width="17.5703125" style="2" customWidth="1"/>
    <col min="13319" max="13319" width="15.5703125" style="2" customWidth="1"/>
    <col min="13320" max="13320" width="14.28515625" style="2" customWidth="1"/>
    <col min="13321" max="13321" width="12" style="2" customWidth="1"/>
    <col min="13322" max="13322" width="15.42578125" style="2" customWidth="1"/>
    <col min="13323" max="13324" width="15.85546875" style="2" customWidth="1"/>
    <col min="13325" max="13325" width="15.5703125" style="2" customWidth="1"/>
    <col min="13326" max="13326" width="11.42578125" style="2" customWidth="1"/>
    <col min="13327" max="13328" width="15.5703125" style="2" customWidth="1"/>
    <col min="13329" max="13330" width="15.7109375" style="2" customWidth="1"/>
    <col min="13331" max="13331" width="10.7109375" style="2" customWidth="1"/>
    <col min="13332" max="13333" width="15.140625" style="2" customWidth="1"/>
    <col min="13334" max="13335" width="14.28515625" style="2" customWidth="1"/>
    <col min="13336" max="13336" width="14.42578125" style="2" customWidth="1"/>
    <col min="13337" max="13338" width="14.7109375" style="2" customWidth="1"/>
    <col min="13339" max="13339" width="13.28515625" style="2" customWidth="1"/>
    <col min="13340" max="13340" width="12.28515625" style="2" customWidth="1"/>
    <col min="13341" max="13341" width="13.85546875" style="2" customWidth="1"/>
    <col min="13342" max="13343" width="14" style="2" customWidth="1"/>
    <col min="13344" max="13344" width="14.85546875" style="2" customWidth="1"/>
    <col min="13345" max="13346" width="13.28515625" style="2" customWidth="1"/>
    <col min="13347" max="13348" width="14" style="2" customWidth="1"/>
    <col min="13349" max="13349" width="11.7109375" style="2" customWidth="1"/>
    <col min="13350" max="13350" width="13.85546875" style="2" customWidth="1"/>
    <col min="13351" max="13351" width="13" style="2" customWidth="1"/>
    <col min="13352" max="13353" width="12.7109375" style="2" customWidth="1"/>
    <col min="13354" max="13354" width="12" style="2" customWidth="1"/>
    <col min="13355" max="13355" width="13" style="2" customWidth="1"/>
    <col min="13356" max="13356" width="11.7109375" style="2" customWidth="1"/>
    <col min="13357" max="13358" width="10" style="2" customWidth="1"/>
    <col min="13359" max="13359" width="8.85546875" style="2" customWidth="1"/>
    <col min="13360" max="13361" width="10.85546875" style="2" customWidth="1"/>
    <col min="13362" max="13362" width="9.5703125" style="2" customWidth="1"/>
    <col min="13363" max="13363" width="17" style="2" customWidth="1"/>
    <col min="13364" max="13364" width="16" style="2" customWidth="1"/>
    <col min="13365" max="13365" width="15.5703125" style="2" customWidth="1"/>
    <col min="13366" max="13368" width="10" style="2" customWidth="1"/>
    <col min="13369" max="13370" width="12" style="2" customWidth="1"/>
    <col min="13371" max="13371" width="11.28515625" style="2" customWidth="1"/>
    <col min="13372" max="13373" width="9.7109375" style="2" customWidth="1"/>
    <col min="13374" max="13374" width="8.85546875" style="2" customWidth="1"/>
    <col min="13375" max="13376" width="9.85546875" style="2" customWidth="1"/>
    <col min="13377" max="13377" width="7.85546875" style="2" customWidth="1"/>
    <col min="13378" max="13384" width="13" style="2" customWidth="1"/>
    <col min="13385" max="13385" width="12.85546875" style="2" customWidth="1"/>
    <col min="13386" max="13387" width="10.140625" style="2" customWidth="1"/>
    <col min="13388" max="13388" width="11.7109375" style="2" customWidth="1"/>
    <col min="13389" max="13390" width="10" style="2" customWidth="1"/>
    <col min="13391" max="13391" width="10.7109375" style="2" customWidth="1"/>
    <col min="13392" max="13393" width="13.85546875" style="2" customWidth="1"/>
    <col min="13394" max="13394" width="13" style="2" customWidth="1"/>
    <col min="13395" max="13396" width="9.85546875" style="2" customWidth="1"/>
    <col min="13397" max="13397" width="9.5703125" style="2" customWidth="1"/>
    <col min="13398" max="13399" width="12" style="2" customWidth="1"/>
    <col min="13400" max="13400" width="11.7109375" style="2" customWidth="1"/>
    <col min="13401" max="13401" width="13" style="2" customWidth="1"/>
    <col min="13402" max="13402" width="12.7109375" style="2" customWidth="1"/>
    <col min="13403" max="13403" width="12" style="2" customWidth="1"/>
    <col min="13404" max="13405" width="14.28515625" style="2" customWidth="1"/>
    <col min="13406" max="13406" width="15" style="2" customWidth="1"/>
    <col min="13407" max="13408" width="13.28515625" style="2" customWidth="1"/>
    <col min="13409" max="13409" width="13" style="2" customWidth="1"/>
    <col min="13410" max="13411" width="12" style="2" customWidth="1"/>
    <col min="13412" max="13412" width="11.7109375" style="2" customWidth="1"/>
    <col min="13413" max="13413" width="10.7109375" style="2" customWidth="1"/>
    <col min="13414" max="13414" width="11" style="2" customWidth="1"/>
    <col min="13415" max="13415" width="10.5703125" style="2" customWidth="1"/>
    <col min="13416" max="13417" width="9.7109375" style="2" customWidth="1"/>
    <col min="13418" max="13418" width="8.140625" style="2" customWidth="1"/>
    <col min="13419" max="13420" width="12" style="2" customWidth="1"/>
    <col min="13421" max="13421" width="12.7109375" style="2" customWidth="1"/>
    <col min="13422" max="13422" width="12" style="2" customWidth="1"/>
    <col min="13423" max="13424" width="15.85546875" style="2" customWidth="1"/>
    <col min="13425" max="13425" width="17.42578125" style="2" customWidth="1"/>
    <col min="13426" max="13427" width="10.140625" style="2" customWidth="1"/>
    <col min="13428" max="13428" width="10.85546875" style="2" customWidth="1"/>
    <col min="13429" max="13429" width="12.140625" style="2" customWidth="1"/>
    <col min="13430" max="13430" width="11.85546875" style="2" customWidth="1"/>
    <col min="13431" max="13431" width="12.28515625" style="2" customWidth="1"/>
    <col min="13432" max="13433" width="9.7109375" style="2" customWidth="1"/>
    <col min="13434" max="13434" width="8.85546875" style="2" customWidth="1"/>
    <col min="13435" max="13436" width="10.42578125" style="2" customWidth="1"/>
    <col min="13437" max="13437" width="10.140625" style="2" customWidth="1"/>
    <col min="13438" max="13439" width="9.85546875" style="2" customWidth="1"/>
    <col min="13440" max="13440" width="9.140625" style="2" customWidth="1"/>
    <col min="13441" max="13442" width="14.42578125" style="2" customWidth="1"/>
    <col min="13443" max="13443" width="12.7109375" style="2" customWidth="1"/>
    <col min="13444" max="13444" width="8.28515625" style="2" customWidth="1"/>
    <col min="13445" max="13446" width="13" style="2" customWidth="1"/>
    <col min="13447" max="13447" width="14.85546875" style="2" customWidth="1"/>
    <col min="13448" max="13448" width="15.85546875" style="2" customWidth="1"/>
    <col min="13449" max="13449" width="15.28515625" style="2" customWidth="1"/>
    <col min="13450" max="13450" width="14" style="2" customWidth="1"/>
    <col min="13451" max="13451" width="8.85546875" style="2"/>
    <col min="13452" max="13452" width="14" style="2" customWidth="1"/>
    <col min="13453" max="13568" width="8.85546875" style="2"/>
    <col min="13569" max="13569" width="5.28515625" style="2" customWidth="1"/>
    <col min="13570" max="13570" width="24.7109375" style="2" customWidth="1"/>
    <col min="13571" max="13571" width="15.42578125" style="2" customWidth="1"/>
    <col min="13572" max="13572" width="12.7109375" style="2" customWidth="1"/>
    <col min="13573" max="13573" width="16.42578125" style="2" customWidth="1"/>
    <col min="13574" max="13574" width="17.5703125" style="2" customWidth="1"/>
    <col min="13575" max="13575" width="15.5703125" style="2" customWidth="1"/>
    <col min="13576" max="13576" width="14.28515625" style="2" customWidth="1"/>
    <col min="13577" max="13577" width="12" style="2" customWidth="1"/>
    <col min="13578" max="13578" width="15.42578125" style="2" customWidth="1"/>
    <col min="13579" max="13580" width="15.85546875" style="2" customWidth="1"/>
    <col min="13581" max="13581" width="15.5703125" style="2" customWidth="1"/>
    <col min="13582" max="13582" width="11.42578125" style="2" customWidth="1"/>
    <col min="13583" max="13584" width="15.5703125" style="2" customWidth="1"/>
    <col min="13585" max="13586" width="15.7109375" style="2" customWidth="1"/>
    <col min="13587" max="13587" width="10.7109375" style="2" customWidth="1"/>
    <col min="13588" max="13589" width="15.140625" style="2" customWidth="1"/>
    <col min="13590" max="13591" width="14.28515625" style="2" customWidth="1"/>
    <col min="13592" max="13592" width="14.42578125" style="2" customWidth="1"/>
    <col min="13593" max="13594" width="14.7109375" style="2" customWidth="1"/>
    <col min="13595" max="13595" width="13.28515625" style="2" customWidth="1"/>
    <col min="13596" max="13596" width="12.28515625" style="2" customWidth="1"/>
    <col min="13597" max="13597" width="13.85546875" style="2" customWidth="1"/>
    <col min="13598" max="13599" width="14" style="2" customWidth="1"/>
    <col min="13600" max="13600" width="14.85546875" style="2" customWidth="1"/>
    <col min="13601" max="13602" width="13.28515625" style="2" customWidth="1"/>
    <col min="13603" max="13604" width="14" style="2" customWidth="1"/>
    <col min="13605" max="13605" width="11.7109375" style="2" customWidth="1"/>
    <col min="13606" max="13606" width="13.85546875" style="2" customWidth="1"/>
    <col min="13607" max="13607" width="13" style="2" customWidth="1"/>
    <col min="13608" max="13609" width="12.7109375" style="2" customWidth="1"/>
    <col min="13610" max="13610" width="12" style="2" customWidth="1"/>
    <col min="13611" max="13611" width="13" style="2" customWidth="1"/>
    <col min="13612" max="13612" width="11.7109375" style="2" customWidth="1"/>
    <col min="13613" max="13614" width="10" style="2" customWidth="1"/>
    <col min="13615" max="13615" width="8.85546875" style="2" customWidth="1"/>
    <col min="13616" max="13617" width="10.85546875" style="2" customWidth="1"/>
    <col min="13618" max="13618" width="9.5703125" style="2" customWidth="1"/>
    <col min="13619" max="13619" width="17" style="2" customWidth="1"/>
    <col min="13620" max="13620" width="16" style="2" customWidth="1"/>
    <col min="13621" max="13621" width="15.5703125" style="2" customWidth="1"/>
    <col min="13622" max="13624" width="10" style="2" customWidth="1"/>
    <col min="13625" max="13626" width="12" style="2" customWidth="1"/>
    <col min="13627" max="13627" width="11.28515625" style="2" customWidth="1"/>
    <col min="13628" max="13629" width="9.7109375" style="2" customWidth="1"/>
    <col min="13630" max="13630" width="8.85546875" style="2" customWidth="1"/>
    <col min="13631" max="13632" width="9.85546875" style="2" customWidth="1"/>
    <col min="13633" max="13633" width="7.85546875" style="2" customWidth="1"/>
    <col min="13634" max="13640" width="13" style="2" customWidth="1"/>
    <col min="13641" max="13641" width="12.85546875" style="2" customWidth="1"/>
    <col min="13642" max="13643" width="10.140625" style="2" customWidth="1"/>
    <col min="13644" max="13644" width="11.7109375" style="2" customWidth="1"/>
    <col min="13645" max="13646" width="10" style="2" customWidth="1"/>
    <col min="13647" max="13647" width="10.7109375" style="2" customWidth="1"/>
    <col min="13648" max="13649" width="13.85546875" style="2" customWidth="1"/>
    <col min="13650" max="13650" width="13" style="2" customWidth="1"/>
    <col min="13651" max="13652" width="9.85546875" style="2" customWidth="1"/>
    <col min="13653" max="13653" width="9.5703125" style="2" customWidth="1"/>
    <col min="13654" max="13655" width="12" style="2" customWidth="1"/>
    <col min="13656" max="13656" width="11.7109375" style="2" customWidth="1"/>
    <col min="13657" max="13657" width="13" style="2" customWidth="1"/>
    <col min="13658" max="13658" width="12.7109375" style="2" customWidth="1"/>
    <col min="13659" max="13659" width="12" style="2" customWidth="1"/>
    <col min="13660" max="13661" width="14.28515625" style="2" customWidth="1"/>
    <col min="13662" max="13662" width="15" style="2" customWidth="1"/>
    <col min="13663" max="13664" width="13.28515625" style="2" customWidth="1"/>
    <col min="13665" max="13665" width="13" style="2" customWidth="1"/>
    <col min="13666" max="13667" width="12" style="2" customWidth="1"/>
    <col min="13668" max="13668" width="11.7109375" style="2" customWidth="1"/>
    <col min="13669" max="13669" width="10.7109375" style="2" customWidth="1"/>
    <col min="13670" max="13670" width="11" style="2" customWidth="1"/>
    <col min="13671" max="13671" width="10.5703125" style="2" customWidth="1"/>
    <col min="13672" max="13673" width="9.7109375" style="2" customWidth="1"/>
    <col min="13674" max="13674" width="8.140625" style="2" customWidth="1"/>
    <col min="13675" max="13676" width="12" style="2" customWidth="1"/>
    <col min="13677" max="13677" width="12.7109375" style="2" customWidth="1"/>
    <col min="13678" max="13678" width="12" style="2" customWidth="1"/>
    <col min="13679" max="13680" width="15.85546875" style="2" customWidth="1"/>
    <col min="13681" max="13681" width="17.42578125" style="2" customWidth="1"/>
    <col min="13682" max="13683" width="10.140625" style="2" customWidth="1"/>
    <col min="13684" max="13684" width="10.85546875" style="2" customWidth="1"/>
    <col min="13685" max="13685" width="12.140625" style="2" customWidth="1"/>
    <col min="13686" max="13686" width="11.85546875" style="2" customWidth="1"/>
    <col min="13687" max="13687" width="12.28515625" style="2" customWidth="1"/>
    <col min="13688" max="13689" width="9.7109375" style="2" customWidth="1"/>
    <col min="13690" max="13690" width="8.85546875" style="2" customWidth="1"/>
    <col min="13691" max="13692" width="10.42578125" style="2" customWidth="1"/>
    <col min="13693" max="13693" width="10.140625" style="2" customWidth="1"/>
    <col min="13694" max="13695" width="9.85546875" style="2" customWidth="1"/>
    <col min="13696" max="13696" width="9.140625" style="2" customWidth="1"/>
    <col min="13697" max="13698" width="14.42578125" style="2" customWidth="1"/>
    <col min="13699" max="13699" width="12.7109375" style="2" customWidth="1"/>
    <col min="13700" max="13700" width="8.28515625" style="2" customWidth="1"/>
    <col min="13701" max="13702" width="13" style="2" customWidth="1"/>
    <col min="13703" max="13703" width="14.85546875" style="2" customWidth="1"/>
    <col min="13704" max="13704" width="15.85546875" style="2" customWidth="1"/>
    <col min="13705" max="13705" width="15.28515625" style="2" customWidth="1"/>
    <col min="13706" max="13706" width="14" style="2" customWidth="1"/>
    <col min="13707" max="13707" width="8.85546875" style="2"/>
    <col min="13708" max="13708" width="14" style="2" customWidth="1"/>
    <col min="13709" max="13824" width="8.85546875" style="2"/>
    <col min="13825" max="13825" width="5.28515625" style="2" customWidth="1"/>
    <col min="13826" max="13826" width="24.7109375" style="2" customWidth="1"/>
    <col min="13827" max="13827" width="15.42578125" style="2" customWidth="1"/>
    <col min="13828" max="13828" width="12.7109375" style="2" customWidth="1"/>
    <col min="13829" max="13829" width="16.42578125" style="2" customWidth="1"/>
    <col min="13830" max="13830" width="17.5703125" style="2" customWidth="1"/>
    <col min="13831" max="13831" width="15.5703125" style="2" customWidth="1"/>
    <col min="13832" max="13832" width="14.28515625" style="2" customWidth="1"/>
    <col min="13833" max="13833" width="12" style="2" customWidth="1"/>
    <col min="13834" max="13834" width="15.42578125" style="2" customWidth="1"/>
    <col min="13835" max="13836" width="15.85546875" style="2" customWidth="1"/>
    <col min="13837" max="13837" width="15.5703125" style="2" customWidth="1"/>
    <col min="13838" max="13838" width="11.42578125" style="2" customWidth="1"/>
    <col min="13839" max="13840" width="15.5703125" style="2" customWidth="1"/>
    <col min="13841" max="13842" width="15.7109375" style="2" customWidth="1"/>
    <col min="13843" max="13843" width="10.7109375" style="2" customWidth="1"/>
    <col min="13844" max="13845" width="15.140625" style="2" customWidth="1"/>
    <col min="13846" max="13847" width="14.28515625" style="2" customWidth="1"/>
    <col min="13848" max="13848" width="14.42578125" style="2" customWidth="1"/>
    <col min="13849" max="13850" width="14.7109375" style="2" customWidth="1"/>
    <col min="13851" max="13851" width="13.28515625" style="2" customWidth="1"/>
    <col min="13852" max="13852" width="12.28515625" style="2" customWidth="1"/>
    <col min="13853" max="13853" width="13.85546875" style="2" customWidth="1"/>
    <col min="13854" max="13855" width="14" style="2" customWidth="1"/>
    <col min="13856" max="13856" width="14.85546875" style="2" customWidth="1"/>
    <col min="13857" max="13858" width="13.28515625" style="2" customWidth="1"/>
    <col min="13859" max="13860" width="14" style="2" customWidth="1"/>
    <col min="13861" max="13861" width="11.7109375" style="2" customWidth="1"/>
    <col min="13862" max="13862" width="13.85546875" style="2" customWidth="1"/>
    <col min="13863" max="13863" width="13" style="2" customWidth="1"/>
    <col min="13864" max="13865" width="12.7109375" style="2" customWidth="1"/>
    <col min="13866" max="13866" width="12" style="2" customWidth="1"/>
    <col min="13867" max="13867" width="13" style="2" customWidth="1"/>
    <col min="13868" max="13868" width="11.7109375" style="2" customWidth="1"/>
    <col min="13869" max="13870" width="10" style="2" customWidth="1"/>
    <col min="13871" max="13871" width="8.85546875" style="2" customWidth="1"/>
    <col min="13872" max="13873" width="10.85546875" style="2" customWidth="1"/>
    <col min="13874" max="13874" width="9.5703125" style="2" customWidth="1"/>
    <col min="13875" max="13875" width="17" style="2" customWidth="1"/>
    <col min="13876" max="13876" width="16" style="2" customWidth="1"/>
    <col min="13877" max="13877" width="15.5703125" style="2" customWidth="1"/>
    <col min="13878" max="13880" width="10" style="2" customWidth="1"/>
    <col min="13881" max="13882" width="12" style="2" customWidth="1"/>
    <col min="13883" max="13883" width="11.28515625" style="2" customWidth="1"/>
    <col min="13884" max="13885" width="9.7109375" style="2" customWidth="1"/>
    <col min="13886" max="13886" width="8.85546875" style="2" customWidth="1"/>
    <col min="13887" max="13888" width="9.85546875" style="2" customWidth="1"/>
    <col min="13889" max="13889" width="7.85546875" style="2" customWidth="1"/>
    <col min="13890" max="13896" width="13" style="2" customWidth="1"/>
    <col min="13897" max="13897" width="12.85546875" style="2" customWidth="1"/>
    <col min="13898" max="13899" width="10.140625" style="2" customWidth="1"/>
    <col min="13900" max="13900" width="11.7109375" style="2" customWidth="1"/>
    <col min="13901" max="13902" width="10" style="2" customWidth="1"/>
    <col min="13903" max="13903" width="10.7109375" style="2" customWidth="1"/>
    <col min="13904" max="13905" width="13.85546875" style="2" customWidth="1"/>
    <col min="13906" max="13906" width="13" style="2" customWidth="1"/>
    <col min="13907" max="13908" width="9.85546875" style="2" customWidth="1"/>
    <col min="13909" max="13909" width="9.5703125" style="2" customWidth="1"/>
    <col min="13910" max="13911" width="12" style="2" customWidth="1"/>
    <col min="13912" max="13912" width="11.7109375" style="2" customWidth="1"/>
    <col min="13913" max="13913" width="13" style="2" customWidth="1"/>
    <col min="13914" max="13914" width="12.7109375" style="2" customWidth="1"/>
    <col min="13915" max="13915" width="12" style="2" customWidth="1"/>
    <col min="13916" max="13917" width="14.28515625" style="2" customWidth="1"/>
    <col min="13918" max="13918" width="15" style="2" customWidth="1"/>
    <col min="13919" max="13920" width="13.28515625" style="2" customWidth="1"/>
    <col min="13921" max="13921" width="13" style="2" customWidth="1"/>
    <col min="13922" max="13923" width="12" style="2" customWidth="1"/>
    <col min="13924" max="13924" width="11.7109375" style="2" customWidth="1"/>
    <col min="13925" max="13925" width="10.7109375" style="2" customWidth="1"/>
    <col min="13926" max="13926" width="11" style="2" customWidth="1"/>
    <col min="13927" max="13927" width="10.5703125" style="2" customWidth="1"/>
    <col min="13928" max="13929" width="9.7109375" style="2" customWidth="1"/>
    <col min="13930" max="13930" width="8.140625" style="2" customWidth="1"/>
    <col min="13931" max="13932" width="12" style="2" customWidth="1"/>
    <col min="13933" max="13933" width="12.7109375" style="2" customWidth="1"/>
    <col min="13934" max="13934" width="12" style="2" customWidth="1"/>
    <col min="13935" max="13936" width="15.85546875" style="2" customWidth="1"/>
    <col min="13937" max="13937" width="17.42578125" style="2" customWidth="1"/>
    <col min="13938" max="13939" width="10.140625" style="2" customWidth="1"/>
    <col min="13940" max="13940" width="10.85546875" style="2" customWidth="1"/>
    <col min="13941" max="13941" width="12.140625" style="2" customWidth="1"/>
    <col min="13942" max="13942" width="11.85546875" style="2" customWidth="1"/>
    <col min="13943" max="13943" width="12.28515625" style="2" customWidth="1"/>
    <col min="13944" max="13945" width="9.7109375" style="2" customWidth="1"/>
    <col min="13946" max="13946" width="8.85546875" style="2" customWidth="1"/>
    <col min="13947" max="13948" width="10.42578125" style="2" customWidth="1"/>
    <col min="13949" max="13949" width="10.140625" style="2" customWidth="1"/>
    <col min="13950" max="13951" width="9.85546875" style="2" customWidth="1"/>
    <col min="13952" max="13952" width="9.140625" style="2" customWidth="1"/>
    <col min="13953" max="13954" width="14.42578125" style="2" customWidth="1"/>
    <col min="13955" max="13955" width="12.7109375" style="2" customWidth="1"/>
    <col min="13956" max="13956" width="8.28515625" style="2" customWidth="1"/>
    <col min="13957" max="13958" width="13" style="2" customWidth="1"/>
    <col min="13959" max="13959" width="14.85546875" style="2" customWidth="1"/>
    <col min="13960" max="13960" width="15.85546875" style="2" customWidth="1"/>
    <col min="13961" max="13961" width="15.28515625" style="2" customWidth="1"/>
    <col min="13962" max="13962" width="14" style="2" customWidth="1"/>
    <col min="13963" max="13963" width="8.85546875" style="2"/>
    <col min="13964" max="13964" width="14" style="2" customWidth="1"/>
    <col min="13965" max="14080" width="8.85546875" style="2"/>
    <col min="14081" max="14081" width="5.28515625" style="2" customWidth="1"/>
    <col min="14082" max="14082" width="24.7109375" style="2" customWidth="1"/>
    <col min="14083" max="14083" width="15.42578125" style="2" customWidth="1"/>
    <col min="14084" max="14084" width="12.7109375" style="2" customWidth="1"/>
    <col min="14085" max="14085" width="16.42578125" style="2" customWidth="1"/>
    <col min="14086" max="14086" width="17.5703125" style="2" customWidth="1"/>
    <col min="14087" max="14087" width="15.5703125" style="2" customWidth="1"/>
    <col min="14088" max="14088" width="14.28515625" style="2" customWidth="1"/>
    <col min="14089" max="14089" width="12" style="2" customWidth="1"/>
    <col min="14090" max="14090" width="15.42578125" style="2" customWidth="1"/>
    <col min="14091" max="14092" width="15.85546875" style="2" customWidth="1"/>
    <col min="14093" max="14093" width="15.5703125" style="2" customWidth="1"/>
    <col min="14094" max="14094" width="11.42578125" style="2" customWidth="1"/>
    <col min="14095" max="14096" width="15.5703125" style="2" customWidth="1"/>
    <col min="14097" max="14098" width="15.7109375" style="2" customWidth="1"/>
    <col min="14099" max="14099" width="10.7109375" style="2" customWidth="1"/>
    <col min="14100" max="14101" width="15.140625" style="2" customWidth="1"/>
    <col min="14102" max="14103" width="14.28515625" style="2" customWidth="1"/>
    <col min="14104" max="14104" width="14.42578125" style="2" customWidth="1"/>
    <col min="14105" max="14106" width="14.7109375" style="2" customWidth="1"/>
    <col min="14107" max="14107" width="13.28515625" style="2" customWidth="1"/>
    <col min="14108" max="14108" width="12.28515625" style="2" customWidth="1"/>
    <col min="14109" max="14109" width="13.85546875" style="2" customWidth="1"/>
    <col min="14110" max="14111" width="14" style="2" customWidth="1"/>
    <col min="14112" max="14112" width="14.85546875" style="2" customWidth="1"/>
    <col min="14113" max="14114" width="13.28515625" style="2" customWidth="1"/>
    <col min="14115" max="14116" width="14" style="2" customWidth="1"/>
    <col min="14117" max="14117" width="11.7109375" style="2" customWidth="1"/>
    <col min="14118" max="14118" width="13.85546875" style="2" customWidth="1"/>
    <col min="14119" max="14119" width="13" style="2" customWidth="1"/>
    <col min="14120" max="14121" width="12.7109375" style="2" customWidth="1"/>
    <col min="14122" max="14122" width="12" style="2" customWidth="1"/>
    <col min="14123" max="14123" width="13" style="2" customWidth="1"/>
    <col min="14124" max="14124" width="11.7109375" style="2" customWidth="1"/>
    <col min="14125" max="14126" width="10" style="2" customWidth="1"/>
    <col min="14127" max="14127" width="8.85546875" style="2" customWidth="1"/>
    <col min="14128" max="14129" width="10.85546875" style="2" customWidth="1"/>
    <col min="14130" max="14130" width="9.5703125" style="2" customWidth="1"/>
    <col min="14131" max="14131" width="17" style="2" customWidth="1"/>
    <col min="14132" max="14132" width="16" style="2" customWidth="1"/>
    <col min="14133" max="14133" width="15.5703125" style="2" customWidth="1"/>
    <col min="14134" max="14136" width="10" style="2" customWidth="1"/>
    <col min="14137" max="14138" width="12" style="2" customWidth="1"/>
    <col min="14139" max="14139" width="11.28515625" style="2" customWidth="1"/>
    <col min="14140" max="14141" width="9.7109375" style="2" customWidth="1"/>
    <col min="14142" max="14142" width="8.85546875" style="2" customWidth="1"/>
    <col min="14143" max="14144" width="9.85546875" style="2" customWidth="1"/>
    <col min="14145" max="14145" width="7.85546875" style="2" customWidth="1"/>
    <col min="14146" max="14152" width="13" style="2" customWidth="1"/>
    <col min="14153" max="14153" width="12.85546875" style="2" customWidth="1"/>
    <col min="14154" max="14155" width="10.140625" style="2" customWidth="1"/>
    <col min="14156" max="14156" width="11.7109375" style="2" customWidth="1"/>
    <col min="14157" max="14158" width="10" style="2" customWidth="1"/>
    <col min="14159" max="14159" width="10.7109375" style="2" customWidth="1"/>
    <col min="14160" max="14161" width="13.85546875" style="2" customWidth="1"/>
    <col min="14162" max="14162" width="13" style="2" customWidth="1"/>
    <col min="14163" max="14164" width="9.85546875" style="2" customWidth="1"/>
    <col min="14165" max="14165" width="9.5703125" style="2" customWidth="1"/>
    <col min="14166" max="14167" width="12" style="2" customWidth="1"/>
    <col min="14168" max="14168" width="11.7109375" style="2" customWidth="1"/>
    <col min="14169" max="14169" width="13" style="2" customWidth="1"/>
    <col min="14170" max="14170" width="12.7109375" style="2" customWidth="1"/>
    <col min="14171" max="14171" width="12" style="2" customWidth="1"/>
    <col min="14172" max="14173" width="14.28515625" style="2" customWidth="1"/>
    <col min="14174" max="14174" width="15" style="2" customWidth="1"/>
    <col min="14175" max="14176" width="13.28515625" style="2" customWidth="1"/>
    <col min="14177" max="14177" width="13" style="2" customWidth="1"/>
    <col min="14178" max="14179" width="12" style="2" customWidth="1"/>
    <col min="14180" max="14180" width="11.7109375" style="2" customWidth="1"/>
    <col min="14181" max="14181" width="10.7109375" style="2" customWidth="1"/>
    <col min="14182" max="14182" width="11" style="2" customWidth="1"/>
    <col min="14183" max="14183" width="10.5703125" style="2" customWidth="1"/>
    <col min="14184" max="14185" width="9.7109375" style="2" customWidth="1"/>
    <col min="14186" max="14186" width="8.140625" style="2" customWidth="1"/>
    <col min="14187" max="14188" width="12" style="2" customWidth="1"/>
    <col min="14189" max="14189" width="12.7109375" style="2" customWidth="1"/>
    <col min="14190" max="14190" width="12" style="2" customWidth="1"/>
    <col min="14191" max="14192" width="15.85546875" style="2" customWidth="1"/>
    <col min="14193" max="14193" width="17.42578125" style="2" customWidth="1"/>
    <col min="14194" max="14195" width="10.140625" style="2" customWidth="1"/>
    <col min="14196" max="14196" width="10.85546875" style="2" customWidth="1"/>
    <col min="14197" max="14197" width="12.140625" style="2" customWidth="1"/>
    <col min="14198" max="14198" width="11.85546875" style="2" customWidth="1"/>
    <col min="14199" max="14199" width="12.28515625" style="2" customWidth="1"/>
    <col min="14200" max="14201" width="9.7109375" style="2" customWidth="1"/>
    <col min="14202" max="14202" width="8.85546875" style="2" customWidth="1"/>
    <col min="14203" max="14204" width="10.42578125" style="2" customWidth="1"/>
    <col min="14205" max="14205" width="10.140625" style="2" customWidth="1"/>
    <col min="14206" max="14207" width="9.85546875" style="2" customWidth="1"/>
    <col min="14208" max="14208" width="9.140625" style="2" customWidth="1"/>
    <col min="14209" max="14210" width="14.42578125" style="2" customWidth="1"/>
    <col min="14211" max="14211" width="12.7109375" style="2" customWidth="1"/>
    <col min="14212" max="14212" width="8.28515625" style="2" customWidth="1"/>
    <col min="14213" max="14214" width="13" style="2" customWidth="1"/>
    <col min="14215" max="14215" width="14.85546875" style="2" customWidth="1"/>
    <col min="14216" max="14216" width="15.85546875" style="2" customWidth="1"/>
    <col min="14217" max="14217" width="15.28515625" style="2" customWidth="1"/>
    <col min="14218" max="14218" width="14" style="2" customWidth="1"/>
    <col min="14219" max="14219" width="8.85546875" style="2"/>
    <col min="14220" max="14220" width="14" style="2" customWidth="1"/>
    <col min="14221" max="14336" width="8.85546875" style="2"/>
    <col min="14337" max="14337" width="5.28515625" style="2" customWidth="1"/>
    <col min="14338" max="14338" width="24.7109375" style="2" customWidth="1"/>
    <col min="14339" max="14339" width="15.42578125" style="2" customWidth="1"/>
    <col min="14340" max="14340" width="12.7109375" style="2" customWidth="1"/>
    <col min="14341" max="14341" width="16.42578125" style="2" customWidth="1"/>
    <col min="14342" max="14342" width="17.5703125" style="2" customWidth="1"/>
    <col min="14343" max="14343" width="15.5703125" style="2" customWidth="1"/>
    <col min="14344" max="14344" width="14.28515625" style="2" customWidth="1"/>
    <col min="14345" max="14345" width="12" style="2" customWidth="1"/>
    <col min="14346" max="14346" width="15.42578125" style="2" customWidth="1"/>
    <col min="14347" max="14348" width="15.85546875" style="2" customWidth="1"/>
    <col min="14349" max="14349" width="15.5703125" style="2" customWidth="1"/>
    <col min="14350" max="14350" width="11.42578125" style="2" customWidth="1"/>
    <col min="14351" max="14352" width="15.5703125" style="2" customWidth="1"/>
    <col min="14353" max="14354" width="15.7109375" style="2" customWidth="1"/>
    <col min="14355" max="14355" width="10.7109375" style="2" customWidth="1"/>
    <col min="14356" max="14357" width="15.140625" style="2" customWidth="1"/>
    <col min="14358" max="14359" width="14.28515625" style="2" customWidth="1"/>
    <col min="14360" max="14360" width="14.42578125" style="2" customWidth="1"/>
    <col min="14361" max="14362" width="14.7109375" style="2" customWidth="1"/>
    <col min="14363" max="14363" width="13.28515625" style="2" customWidth="1"/>
    <col min="14364" max="14364" width="12.28515625" style="2" customWidth="1"/>
    <col min="14365" max="14365" width="13.85546875" style="2" customWidth="1"/>
    <col min="14366" max="14367" width="14" style="2" customWidth="1"/>
    <col min="14368" max="14368" width="14.85546875" style="2" customWidth="1"/>
    <col min="14369" max="14370" width="13.28515625" style="2" customWidth="1"/>
    <col min="14371" max="14372" width="14" style="2" customWidth="1"/>
    <col min="14373" max="14373" width="11.7109375" style="2" customWidth="1"/>
    <col min="14374" max="14374" width="13.85546875" style="2" customWidth="1"/>
    <col min="14375" max="14375" width="13" style="2" customWidth="1"/>
    <col min="14376" max="14377" width="12.7109375" style="2" customWidth="1"/>
    <col min="14378" max="14378" width="12" style="2" customWidth="1"/>
    <col min="14379" max="14379" width="13" style="2" customWidth="1"/>
    <col min="14380" max="14380" width="11.7109375" style="2" customWidth="1"/>
    <col min="14381" max="14382" width="10" style="2" customWidth="1"/>
    <col min="14383" max="14383" width="8.85546875" style="2" customWidth="1"/>
    <col min="14384" max="14385" width="10.85546875" style="2" customWidth="1"/>
    <col min="14386" max="14386" width="9.5703125" style="2" customWidth="1"/>
    <col min="14387" max="14387" width="17" style="2" customWidth="1"/>
    <col min="14388" max="14388" width="16" style="2" customWidth="1"/>
    <col min="14389" max="14389" width="15.5703125" style="2" customWidth="1"/>
    <col min="14390" max="14392" width="10" style="2" customWidth="1"/>
    <col min="14393" max="14394" width="12" style="2" customWidth="1"/>
    <col min="14395" max="14395" width="11.28515625" style="2" customWidth="1"/>
    <col min="14396" max="14397" width="9.7109375" style="2" customWidth="1"/>
    <col min="14398" max="14398" width="8.85546875" style="2" customWidth="1"/>
    <col min="14399" max="14400" width="9.85546875" style="2" customWidth="1"/>
    <col min="14401" max="14401" width="7.85546875" style="2" customWidth="1"/>
    <col min="14402" max="14408" width="13" style="2" customWidth="1"/>
    <col min="14409" max="14409" width="12.85546875" style="2" customWidth="1"/>
    <col min="14410" max="14411" width="10.140625" style="2" customWidth="1"/>
    <col min="14412" max="14412" width="11.7109375" style="2" customWidth="1"/>
    <col min="14413" max="14414" width="10" style="2" customWidth="1"/>
    <col min="14415" max="14415" width="10.7109375" style="2" customWidth="1"/>
    <col min="14416" max="14417" width="13.85546875" style="2" customWidth="1"/>
    <col min="14418" max="14418" width="13" style="2" customWidth="1"/>
    <col min="14419" max="14420" width="9.85546875" style="2" customWidth="1"/>
    <col min="14421" max="14421" width="9.5703125" style="2" customWidth="1"/>
    <col min="14422" max="14423" width="12" style="2" customWidth="1"/>
    <col min="14424" max="14424" width="11.7109375" style="2" customWidth="1"/>
    <col min="14425" max="14425" width="13" style="2" customWidth="1"/>
    <col min="14426" max="14426" width="12.7109375" style="2" customWidth="1"/>
    <col min="14427" max="14427" width="12" style="2" customWidth="1"/>
    <col min="14428" max="14429" width="14.28515625" style="2" customWidth="1"/>
    <col min="14430" max="14430" width="15" style="2" customWidth="1"/>
    <col min="14431" max="14432" width="13.28515625" style="2" customWidth="1"/>
    <col min="14433" max="14433" width="13" style="2" customWidth="1"/>
    <col min="14434" max="14435" width="12" style="2" customWidth="1"/>
    <col min="14436" max="14436" width="11.7109375" style="2" customWidth="1"/>
    <col min="14437" max="14437" width="10.7109375" style="2" customWidth="1"/>
    <col min="14438" max="14438" width="11" style="2" customWidth="1"/>
    <col min="14439" max="14439" width="10.5703125" style="2" customWidth="1"/>
    <col min="14440" max="14441" width="9.7109375" style="2" customWidth="1"/>
    <col min="14442" max="14442" width="8.140625" style="2" customWidth="1"/>
    <col min="14443" max="14444" width="12" style="2" customWidth="1"/>
    <col min="14445" max="14445" width="12.7109375" style="2" customWidth="1"/>
    <col min="14446" max="14446" width="12" style="2" customWidth="1"/>
    <col min="14447" max="14448" width="15.85546875" style="2" customWidth="1"/>
    <col min="14449" max="14449" width="17.42578125" style="2" customWidth="1"/>
    <col min="14450" max="14451" width="10.140625" style="2" customWidth="1"/>
    <col min="14452" max="14452" width="10.85546875" style="2" customWidth="1"/>
    <col min="14453" max="14453" width="12.140625" style="2" customWidth="1"/>
    <col min="14454" max="14454" width="11.85546875" style="2" customWidth="1"/>
    <col min="14455" max="14455" width="12.28515625" style="2" customWidth="1"/>
    <col min="14456" max="14457" width="9.7109375" style="2" customWidth="1"/>
    <col min="14458" max="14458" width="8.85546875" style="2" customWidth="1"/>
    <col min="14459" max="14460" width="10.42578125" style="2" customWidth="1"/>
    <col min="14461" max="14461" width="10.140625" style="2" customWidth="1"/>
    <col min="14462" max="14463" width="9.85546875" style="2" customWidth="1"/>
    <col min="14464" max="14464" width="9.140625" style="2" customWidth="1"/>
    <col min="14465" max="14466" width="14.42578125" style="2" customWidth="1"/>
    <col min="14467" max="14467" width="12.7109375" style="2" customWidth="1"/>
    <col min="14468" max="14468" width="8.28515625" style="2" customWidth="1"/>
    <col min="14469" max="14470" width="13" style="2" customWidth="1"/>
    <col min="14471" max="14471" width="14.85546875" style="2" customWidth="1"/>
    <col min="14472" max="14472" width="15.85546875" style="2" customWidth="1"/>
    <col min="14473" max="14473" width="15.28515625" style="2" customWidth="1"/>
    <col min="14474" max="14474" width="14" style="2" customWidth="1"/>
    <col min="14475" max="14475" width="8.85546875" style="2"/>
    <col min="14476" max="14476" width="14" style="2" customWidth="1"/>
    <col min="14477" max="14592" width="8.85546875" style="2"/>
    <col min="14593" max="14593" width="5.28515625" style="2" customWidth="1"/>
    <col min="14594" max="14594" width="24.7109375" style="2" customWidth="1"/>
    <col min="14595" max="14595" width="15.42578125" style="2" customWidth="1"/>
    <col min="14596" max="14596" width="12.7109375" style="2" customWidth="1"/>
    <col min="14597" max="14597" width="16.42578125" style="2" customWidth="1"/>
    <col min="14598" max="14598" width="17.5703125" style="2" customWidth="1"/>
    <col min="14599" max="14599" width="15.5703125" style="2" customWidth="1"/>
    <col min="14600" max="14600" width="14.28515625" style="2" customWidth="1"/>
    <col min="14601" max="14601" width="12" style="2" customWidth="1"/>
    <col min="14602" max="14602" width="15.42578125" style="2" customWidth="1"/>
    <col min="14603" max="14604" width="15.85546875" style="2" customWidth="1"/>
    <col min="14605" max="14605" width="15.5703125" style="2" customWidth="1"/>
    <col min="14606" max="14606" width="11.42578125" style="2" customWidth="1"/>
    <col min="14607" max="14608" width="15.5703125" style="2" customWidth="1"/>
    <col min="14609" max="14610" width="15.7109375" style="2" customWidth="1"/>
    <col min="14611" max="14611" width="10.7109375" style="2" customWidth="1"/>
    <col min="14612" max="14613" width="15.140625" style="2" customWidth="1"/>
    <col min="14614" max="14615" width="14.28515625" style="2" customWidth="1"/>
    <col min="14616" max="14616" width="14.42578125" style="2" customWidth="1"/>
    <col min="14617" max="14618" width="14.7109375" style="2" customWidth="1"/>
    <col min="14619" max="14619" width="13.28515625" style="2" customWidth="1"/>
    <col min="14620" max="14620" width="12.28515625" style="2" customWidth="1"/>
    <col min="14621" max="14621" width="13.85546875" style="2" customWidth="1"/>
    <col min="14622" max="14623" width="14" style="2" customWidth="1"/>
    <col min="14624" max="14624" width="14.85546875" style="2" customWidth="1"/>
    <col min="14625" max="14626" width="13.28515625" style="2" customWidth="1"/>
    <col min="14627" max="14628" width="14" style="2" customWidth="1"/>
    <col min="14629" max="14629" width="11.7109375" style="2" customWidth="1"/>
    <col min="14630" max="14630" width="13.85546875" style="2" customWidth="1"/>
    <col min="14631" max="14631" width="13" style="2" customWidth="1"/>
    <col min="14632" max="14633" width="12.7109375" style="2" customWidth="1"/>
    <col min="14634" max="14634" width="12" style="2" customWidth="1"/>
    <col min="14635" max="14635" width="13" style="2" customWidth="1"/>
    <col min="14636" max="14636" width="11.7109375" style="2" customWidth="1"/>
    <col min="14637" max="14638" width="10" style="2" customWidth="1"/>
    <col min="14639" max="14639" width="8.85546875" style="2" customWidth="1"/>
    <col min="14640" max="14641" width="10.85546875" style="2" customWidth="1"/>
    <col min="14642" max="14642" width="9.5703125" style="2" customWidth="1"/>
    <col min="14643" max="14643" width="17" style="2" customWidth="1"/>
    <col min="14644" max="14644" width="16" style="2" customWidth="1"/>
    <col min="14645" max="14645" width="15.5703125" style="2" customWidth="1"/>
    <col min="14646" max="14648" width="10" style="2" customWidth="1"/>
    <col min="14649" max="14650" width="12" style="2" customWidth="1"/>
    <col min="14651" max="14651" width="11.28515625" style="2" customWidth="1"/>
    <col min="14652" max="14653" width="9.7109375" style="2" customWidth="1"/>
    <col min="14654" max="14654" width="8.85546875" style="2" customWidth="1"/>
    <col min="14655" max="14656" width="9.85546875" style="2" customWidth="1"/>
    <col min="14657" max="14657" width="7.85546875" style="2" customWidth="1"/>
    <col min="14658" max="14664" width="13" style="2" customWidth="1"/>
    <col min="14665" max="14665" width="12.85546875" style="2" customWidth="1"/>
    <col min="14666" max="14667" width="10.140625" style="2" customWidth="1"/>
    <col min="14668" max="14668" width="11.7109375" style="2" customWidth="1"/>
    <col min="14669" max="14670" width="10" style="2" customWidth="1"/>
    <col min="14671" max="14671" width="10.7109375" style="2" customWidth="1"/>
    <col min="14672" max="14673" width="13.85546875" style="2" customWidth="1"/>
    <col min="14674" max="14674" width="13" style="2" customWidth="1"/>
    <col min="14675" max="14676" width="9.85546875" style="2" customWidth="1"/>
    <col min="14677" max="14677" width="9.5703125" style="2" customWidth="1"/>
    <col min="14678" max="14679" width="12" style="2" customWidth="1"/>
    <col min="14680" max="14680" width="11.7109375" style="2" customWidth="1"/>
    <col min="14681" max="14681" width="13" style="2" customWidth="1"/>
    <col min="14682" max="14682" width="12.7109375" style="2" customWidth="1"/>
    <col min="14683" max="14683" width="12" style="2" customWidth="1"/>
    <col min="14684" max="14685" width="14.28515625" style="2" customWidth="1"/>
    <col min="14686" max="14686" width="15" style="2" customWidth="1"/>
    <col min="14687" max="14688" width="13.28515625" style="2" customWidth="1"/>
    <col min="14689" max="14689" width="13" style="2" customWidth="1"/>
    <col min="14690" max="14691" width="12" style="2" customWidth="1"/>
    <col min="14692" max="14692" width="11.7109375" style="2" customWidth="1"/>
    <col min="14693" max="14693" width="10.7109375" style="2" customWidth="1"/>
    <col min="14694" max="14694" width="11" style="2" customWidth="1"/>
    <col min="14695" max="14695" width="10.5703125" style="2" customWidth="1"/>
    <col min="14696" max="14697" width="9.7109375" style="2" customWidth="1"/>
    <col min="14698" max="14698" width="8.140625" style="2" customWidth="1"/>
    <col min="14699" max="14700" width="12" style="2" customWidth="1"/>
    <col min="14701" max="14701" width="12.7109375" style="2" customWidth="1"/>
    <col min="14702" max="14702" width="12" style="2" customWidth="1"/>
    <col min="14703" max="14704" width="15.85546875" style="2" customWidth="1"/>
    <col min="14705" max="14705" width="17.42578125" style="2" customWidth="1"/>
    <col min="14706" max="14707" width="10.140625" style="2" customWidth="1"/>
    <col min="14708" max="14708" width="10.85546875" style="2" customWidth="1"/>
    <col min="14709" max="14709" width="12.140625" style="2" customWidth="1"/>
    <col min="14710" max="14710" width="11.85546875" style="2" customWidth="1"/>
    <col min="14711" max="14711" width="12.28515625" style="2" customWidth="1"/>
    <col min="14712" max="14713" width="9.7109375" style="2" customWidth="1"/>
    <col min="14714" max="14714" width="8.85546875" style="2" customWidth="1"/>
    <col min="14715" max="14716" width="10.42578125" style="2" customWidth="1"/>
    <col min="14717" max="14717" width="10.140625" style="2" customWidth="1"/>
    <col min="14718" max="14719" width="9.85546875" style="2" customWidth="1"/>
    <col min="14720" max="14720" width="9.140625" style="2" customWidth="1"/>
    <col min="14721" max="14722" width="14.42578125" style="2" customWidth="1"/>
    <col min="14723" max="14723" width="12.7109375" style="2" customWidth="1"/>
    <col min="14724" max="14724" width="8.28515625" style="2" customWidth="1"/>
    <col min="14725" max="14726" width="13" style="2" customWidth="1"/>
    <col min="14727" max="14727" width="14.85546875" style="2" customWidth="1"/>
    <col min="14728" max="14728" width="15.85546875" style="2" customWidth="1"/>
    <col min="14729" max="14729" width="15.28515625" style="2" customWidth="1"/>
    <col min="14730" max="14730" width="14" style="2" customWidth="1"/>
    <col min="14731" max="14731" width="8.85546875" style="2"/>
    <col min="14732" max="14732" width="14" style="2" customWidth="1"/>
    <col min="14733" max="14848" width="8.85546875" style="2"/>
    <col min="14849" max="14849" width="5.28515625" style="2" customWidth="1"/>
    <col min="14850" max="14850" width="24.7109375" style="2" customWidth="1"/>
    <col min="14851" max="14851" width="15.42578125" style="2" customWidth="1"/>
    <col min="14852" max="14852" width="12.7109375" style="2" customWidth="1"/>
    <col min="14853" max="14853" width="16.42578125" style="2" customWidth="1"/>
    <col min="14854" max="14854" width="17.5703125" style="2" customWidth="1"/>
    <col min="14855" max="14855" width="15.5703125" style="2" customWidth="1"/>
    <col min="14856" max="14856" width="14.28515625" style="2" customWidth="1"/>
    <col min="14857" max="14857" width="12" style="2" customWidth="1"/>
    <col min="14858" max="14858" width="15.42578125" style="2" customWidth="1"/>
    <col min="14859" max="14860" width="15.85546875" style="2" customWidth="1"/>
    <col min="14861" max="14861" width="15.5703125" style="2" customWidth="1"/>
    <col min="14862" max="14862" width="11.42578125" style="2" customWidth="1"/>
    <col min="14863" max="14864" width="15.5703125" style="2" customWidth="1"/>
    <col min="14865" max="14866" width="15.7109375" style="2" customWidth="1"/>
    <col min="14867" max="14867" width="10.7109375" style="2" customWidth="1"/>
    <col min="14868" max="14869" width="15.140625" style="2" customWidth="1"/>
    <col min="14870" max="14871" width="14.28515625" style="2" customWidth="1"/>
    <col min="14872" max="14872" width="14.42578125" style="2" customWidth="1"/>
    <col min="14873" max="14874" width="14.7109375" style="2" customWidth="1"/>
    <col min="14875" max="14875" width="13.28515625" style="2" customWidth="1"/>
    <col min="14876" max="14876" width="12.28515625" style="2" customWidth="1"/>
    <col min="14877" max="14877" width="13.85546875" style="2" customWidth="1"/>
    <col min="14878" max="14879" width="14" style="2" customWidth="1"/>
    <col min="14880" max="14880" width="14.85546875" style="2" customWidth="1"/>
    <col min="14881" max="14882" width="13.28515625" style="2" customWidth="1"/>
    <col min="14883" max="14884" width="14" style="2" customWidth="1"/>
    <col min="14885" max="14885" width="11.7109375" style="2" customWidth="1"/>
    <col min="14886" max="14886" width="13.85546875" style="2" customWidth="1"/>
    <col min="14887" max="14887" width="13" style="2" customWidth="1"/>
    <col min="14888" max="14889" width="12.7109375" style="2" customWidth="1"/>
    <col min="14890" max="14890" width="12" style="2" customWidth="1"/>
    <col min="14891" max="14891" width="13" style="2" customWidth="1"/>
    <col min="14892" max="14892" width="11.7109375" style="2" customWidth="1"/>
    <col min="14893" max="14894" width="10" style="2" customWidth="1"/>
    <col min="14895" max="14895" width="8.85546875" style="2" customWidth="1"/>
    <col min="14896" max="14897" width="10.85546875" style="2" customWidth="1"/>
    <col min="14898" max="14898" width="9.5703125" style="2" customWidth="1"/>
    <col min="14899" max="14899" width="17" style="2" customWidth="1"/>
    <col min="14900" max="14900" width="16" style="2" customWidth="1"/>
    <col min="14901" max="14901" width="15.5703125" style="2" customWidth="1"/>
    <col min="14902" max="14904" width="10" style="2" customWidth="1"/>
    <col min="14905" max="14906" width="12" style="2" customWidth="1"/>
    <col min="14907" max="14907" width="11.28515625" style="2" customWidth="1"/>
    <col min="14908" max="14909" width="9.7109375" style="2" customWidth="1"/>
    <col min="14910" max="14910" width="8.85546875" style="2" customWidth="1"/>
    <col min="14911" max="14912" width="9.85546875" style="2" customWidth="1"/>
    <col min="14913" max="14913" width="7.85546875" style="2" customWidth="1"/>
    <col min="14914" max="14920" width="13" style="2" customWidth="1"/>
    <col min="14921" max="14921" width="12.85546875" style="2" customWidth="1"/>
    <col min="14922" max="14923" width="10.140625" style="2" customWidth="1"/>
    <col min="14924" max="14924" width="11.7109375" style="2" customWidth="1"/>
    <col min="14925" max="14926" width="10" style="2" customWidth="1"/>
    <col min="14927" max="14927" width="10.7109375" style="2" customWidth="1"/>
    <col min="14928" max="14929" width="13.85546875" style="2" customWidth="1"/>
    <col min="14930" max="14930" width="13" style="2" customWidth="1"/>
    <col min="14931" max="14932" width="9.85546875" style="2" customWidth="1"/>
    <col min="14933" max="14933" width="9.5703125" style="2" customWidth="1"/>
    <col min="14934" max="14935" width="12" style="2" customWidth="1"/>
    <col min="14936" max="14936" width="11.7109375" style="2" customWidth="1"/>
    <col min="14937" max="14937" width="13" style="2" customWidth="1"/>
    <col min="14938" max="14938" width="12.7109375" style="2" customWidth="1"/>
    <col min="14939" max="14939" width="12" style="2" customWidth="1"/>
    <col min="14940" max="14941" width="14.28515625" style="2" customWidth="1"/>
    <col min="14942" max="14942" width="15" style="2" customWidth="1"/>
    <col min="14943" max="14944" width="13.28515625" style="2" customWidth="1"/>
    <col min="14945" max="14945" width="13" style="2" customWidth="1"/>
    <col min="14946" max="14947" width="12" style="2" customWidth="1"/>
    <col min="14948" max="14948" width="11.7109375" style="2" customWidth="1"/>
    <col min="14949" max="14949" width="10.7109375" style="2" customWidth="1"/>
    <col min="14950" max="14950" width="11" style="2" customWidth="1"/>
    <col min="14951" max="14951" width="10.5703125" style="2" customWidth="1"/>
    <col min="14952" max="14953" width="9.7109375" style="2" customWidth="1"/>
    <col min="14954" max="14954" width="8.140625" style="2" customWidth="1"/>
    <col min="14955" max="14956" width="12" style="2" customWidth="1"/>
    <col min="14957" max="14957" width="12.7109375" style="2" customWidth="1"/>
    <col min="14958" max="14958" width="12" style="2" customWidth="1"/>
    <col min="14959" max="14960" width="15.85546875" style="2" customWidth="1"/>
    <col min="14961" max="14961" width="17.42578125" style="2" customWidth="1"/>
    <col min="14962" max="14963" width="10.140625" style="2" customWidth="1"/>
    <col min="14964" max="14964" width="10.85546875" style="2" customWidth="1"/>
    <col min="14965" max="14965" width="12.140625" style="2" customWidth="1"/>
    <col min="14966" max="14966" width="11.85546875" style="2" customWidth="1"/>
    <col min="14967" max="14967" width="12.28515625" style="2" customWidth="1"/>
    <col min="14968" max="14969" width="9.7109375" style="2" customWidth="1"/>
    <col min="14970" max="14970" width="8.85546875" style="2" customWidth="1"/>
    <col min="14971" max="14972" width="10.42578125" style="2" customWidth="1"/>
    <col min="14973" max="14973" width="10.140625" style="2" customWidth="1"/>
    <col min="14974" max="14975" width="9.85546875" style="2" customWidth="1"/>
    <col min="14976" max="14976" width="9.140625" style="2" customWidth="1"/>
    <col min="14977" max="14978" width="14.42578125" style="2" customWidth="1"/>
    <col min="14979" max="14979" width="12.7109375" style="2" customWidth="1"/>
    <col min="14980" max="14980" width="8.28515625" style="2" customWidth="1"/>
    <col min="14981" max="14982" width="13" style="2" customWidth="1"/>
    <col min="14983" max="14983" width="14.85546875" style="2" customWidth="1"/>
    <col min="14984" max="14984" width="15.85546875" style="2" customWidth="1"/>
    <col min="14985" max="14985" width="15.28515625" style="2" customWidth="1"/>
    <col min="14986" max="14986" width="14" style="2" customWidth="1"/>
    <col min="14987" max="14987" width="8.85546875" style="2"/>
    <col min="14988" max="14988" width="14" style="2" customWidth="1"/>
    <col min="14989" max="15104" width="8.85546875" style="2"/>
    <col min="15105" max="15105" width="5.28515625" style="2" customWidth="1"/>
    <col min="15106" max="15106" width="24.7109375" style="2" customWidth="1"/>
    <col min="15107" max="15107" width="15.42578125" style="2" customWidth="1"/>
    <col min="15108" max="15108" width="12.7109375" style="2" customWidth="1"/>
    <col min="15109" max="15109" width="16.42578125" style="2" customWidth="1"/>
    <col min="15110" max="15110" width="17.5703125" style="2" customWidth="1"/>
    <col min="15111" max="15111" width="15.5703125" style="2" customWidth="1"/>
    <col min="15112" max="15112" width="14.28515625" style="2" customWidth="1"/>
    <col min="15113" max="15113" width="12" style="2" customWidth="1"/>
    <col min="15114" max="15114" width="15.42578125" style="2" customWidth="1"/>
    <col min="15115" max="15116" width="15.85546875" style="2" customWidth="1"/>
    <col min="15117" max="15117" width="15.5703125" style="2" customWidth="1"/>
    <col min="15118" max="15118" width="11.42578125" style="2" customWidth="1"/>
    <col min="15119" max="15120" width="15.5703125" style="2" customWidth="1"/>
    <col min="15121" max="15122" width="15.7109375" style="2" customWidth="1"/>
    <col min="15123" max="15123" width="10.7109375" style="2" customWidth="1"/>
    <col min="15124" max="15125" width="15.140625" style="2" customWidth="1"/>
    <col min="15126" max="15127" width="14.28515625" style="2" customWidth="1"/>
    <col min="15128" max="15128" width="14.42578125" style="2" customWidth="1"/>
    <col min="15129" max="15130" width="14.7109375" style="2" customWidth="1"/>
    <col min="15131" max="15131" width="13.28515625" style="2" customWidth="1"/>
    <col min="15132" max="15132" width="12.28515625" style="2" customWidth="1"/>
    <col min="15133" max="15133" width="13.85546875" style="2" customWidth="1"/>
    <col min="15134" max="15135" width="14" style="2" customWidth="1"/>
    <col min="15136" max="15136" width="14.85546875" style="2" customWidth="1"/>
    <col min="15137" max="15138" width="13.28515625" style="2" customWidth="1"/>
    <col min="15139" max="15140" width="14" style="2" customWidth="1"/>
    <col min="15141" max="15141" width="11.7109375" style="2" customWidth="1"/>
    <col min="15142" max="15142" width="13.85546875" style="2" customWidth="1"/>
    <col min="15143" max="15143" width="13" style="2" customWidth="1"/>
    <col min="15144" max="15145" width="12.7109375" style="2" customWidth="1"/>
    <col min="15146" max="15146" width="12" style="2" customWidth="1"/>
    <col min="15147" max="15147" width="13" style="2" customWidth="1"/>
    <col min="15148" max="15148" width="11.7109375" style="2" customWidth="1"/>
    <col min="15149" max="15150" width="10" style="2" customWidth="1"/>
    <col min="15151" max="15151" width="8.85546875" style="2" customWidth="1"/>
    <col min="15152" max="15153" width="10.85546875" style="2" customWidth="1"/>
    <col min="15154" max="15154" width="9.5703125" style="2" customWidth="1"/>
    <col min="15155" max="15155" width="17" style="2" customWidth="1"/>
    <col min="15156" max="15156" width="16" style="2" customWidth="1"/>
    <col min="15157" max="15157" width="15.5703125" style="2" customWidth="1"/>
    <col min="15158" max="15160" width="10" style="2" customWidth="1"/>
    <col min="15161" max="15162" width="12" style="2" customWidth="1"/>
    <col min="15163" max="15163" width="11.28515625" style="2" customWidth="1"/>
    <col min="15164" max="15165" width="9.7109375" style="2" customWidth="1"/>
    <col min="15166" max="15166" width="8.85546875" style="2" customWidth="1"/>
    <col min="15167" max="15168" width="9.85546875" style="2" customWidth="1"/>
    <col min="15169" max="15169" width="7.85546875" style="2" customWidth="1"/>
    <col min="15170" max="15176" width="13" style="2" customWidth="1"/>
    <col min="15177" max="15177" width="12.85546875" style="2" customWidth="1"/>
    <col min="15178" max="15179" width="10.140625" style="2" customWidth="1"/>
    <col min="15180" max="15180" width="11.7109375" style="2" customWidth="1"/>
    <col min="15181" max="15182" width="10" style="2" customWidth="1"/>
    <col min="15183" max="15183" width="10.7109375" style="2" customWidth="1"/>
    <col min="15184" max="15185" width="13.85546875" style="2" customWidth="1"/>
    <col min="15186" max="15186" width="13" style="2" customWidth="1"/>
    <col min="15187" max="15188" width="9.85546875" style="2" customWidth="1"/>
    <col min="15189" max="15189" width="9.5703125" style="2" customWidth="1"/>
    <col min="15190" max="15191" width="12" style="2" customWidth="1"/>
    <col min="15192" max="15192" width="11.7109375" style="2" customWidth="1"/>
    <col min="15193" max="15193" width="13" style="2" customWidth="1"/>
    <col min="15194" max="15194" width="12.7109375" style="2" customWidth="1"/>
    <col min="15195" max="15195" width="12" style="2" customWidth="1"/>
    <col min="15196" max="15197" width="14.28515625" style="2" customWidth="1"/>
    <col min="15198" max="15198" width="15" style="2" customWidth="1"/>
    <col min="15199" max="15200" width="13.28515625" style="2" customWidth="1"/>
    <col min="15201" max="15201" width="13" style="2" customWidth="1"/>
    <col min="15202" max="15203" width="12" style="2" customWidth="1"/>
    <col min="15204" max="15204" width="11.7109375" style="2" customWidth="1"/>
    <col min="15205" max="15205" width="10.7109375" style="2" customWidth="1"/>
    <col min="15206" max="15206" width="11" style="2" customWidth="1"/>
    <col min="15207" max="15207" width="10.5703125" style="2" customWidth="1"/>
    <col min="15208" max="15209" width="9.7109375" style="2" customWidth="1"/>
    <col min="15210" max="15210" width="8.140625" style="2" customWidth="1"/>
    <col min="15211" max="15212" width="12" style="2" customWidth="1"/>
    <col min="15213" max="15213" width="12.7109375" style="2" customWidth="1"/>
    <col min="15214" max="15214" width="12" style="2" customWidth="1"/>
    <col min="15215" max="15216" width="15.85546875" style="2" customWidth="1"/>
    <col min="15217" max="15217" width="17.42578125" style="2" customWidth="1"/>
    <col min="15218" max="15219" width="10.140625" style="2" customWidth="1"/>
    <col min="15220" max="15220" width="10.85546875" style="2" customWidth="1"/>
    <col min="15221" max="15221" width="12.140625" style="2" customWidth="1"/>
    <col min="15222" max="15222" width="11.85546875" style="2" customWidth="1"/>
    <col min="15223" max="15223" width="12.28515625" style="2" customWidth="1"/>
    <col min="15224" max="15225" width="9.7109375" style="2" customWidth="1"/>
    <col min="15226" max="15226" width="8.85546875" style="2" customWidth="1"/>
    <col min="15227" max="15228" width="10.42578125" style="2" customWidth="1"/>
    <col min="15229" max="15229" width="10.140625" style="2" customWidth="1"/>
    <col min="15230" max="15231" width="9.85546875" style="2" customWidth="1"/>
    <col min="15232" max="15232" width="9.140625" style="2" customWidth="1"/>
    <col min="15233" max="15234" width="14.42578125" style="2" customWidth="1"/>
    <col min="15235" max="15235" width="12.7109375" style="2" customWidth="1"/>
    <col min="15236" max="15236" width="8.28515625" style="2" customWidth="1"/>
    <col min="15237" max="15238" width="13" style="2" customWidth="1"/>
    <col min="15239" max="15239" width="14.85546875" style="2" customWidth="1"/>
    <col min="15240" max="15240" width="15.85546875" style="2" customWidth="1"/>
    <col min="15241" max="15241" width="15.28515625" style="2" customWidth="1"/>
    <col min="15242" max="15242" width="14" style="2" customWidth="1"/>
    <col min="15243" max="15243" width="8.85546875" style="2"/>
    <col min="15244" max="15244" width="14" style="2" customWidth="1"/>
    <col min="15245" max="15360" width="8.85546875" style="2"/>
    <col min="15361" max="15361" width="5.28515625" style="2" customWidth="1"/>
    <col min="15362" max="15362" width="24.7109375" style="2" customWidth="1"/>
    <col min="15363" max="15363" width="15.42578125" style="2" customWidth="1"/>
    <col min="15364" max="15364" width="12.7109375" style="2" customWidth="1"/>
    <col min="15365" max="15365" width="16.42578125" style="2" customWidth="1"/>
    <col min="15366" max="15366" width="17.5703125" style="2" customWidth="1"/>
    <col min="15367" max="15367" width="15.5703125" style="2" customWidth="1"/>
    <col min="15368" max="15368" width="14.28515625" style="2" customWidth="1"/>
    <col min="15369" max="15369" width="12" style="2" customWidth="1"/>
    <col min="15370" max="15370" width="15.42578125" style="2" customWidth="1"/>
    <col min="15371" max="15372" width="15.85546875" style="2" customWidth="1"/>
    <col min="15373" max="15373" width="15.5703125" style="2" customWidth="1"/>
    <col min="15374" max="15374" width="11.42578125" style="2" customWidth="1"/>
    <col min="15375" max="15376" width="15.5703125" style="2" customWidth="1"/>
    <col min="15377" max="15378" width="15.7109375" style="2" customWidth="1"/>
    <col min="15379" max="15379" width="10.7109375" style="2" customWidth="1"/>
    <col min="15380" max="15381" width="15.140625" style="2" customWidth="1"/>
    <col min="15382" max="15383" width="14.28515625" style="2" customWidth="1"/>
    <col min="15384" max="15384" width="14.42578125" style="2" customWidth="1"/>
    <col min="15385" max="15386" width="14.7109375" style="2" customWidth="1"/>
    <col min="15387" max="15387" width="13.28515625" style="2" customWidth="1"/>
    <col min="15388" max="15388" width="12.28515625" style="2" customWidth="1"/>
    <col min="15389" max="15389" width="13.85546875" style="2" customWidth="1"/>
    <col min="15390" max="15391" width="14" style="2" customWidth="1"/>
    <col min="15392" max="15392" width="14.85546875" style="2" customWidth="1"/>
    <col min="15393" max="15394" width="13.28515625" style="2" customWidth="1"/>
    <col min="15395" max="15396" width="14" style="2" customWidth="1"/>
    <col min="15397" max="15397" width="11.7109375" style="2" customWidth="1"/>
    <col min="15398" max="15398" width="13.85546875" style="2" customWidth="1"/>
    <col min="15399" max="15399" width="13" style="2" customWidth="1"/>
    <col min="15400" max="15401" width="12.7109375" style="2" customWidth="1"/>
    <col min="15402" max="15402" width="12" style="2" customWidth="1"/>
    <col min="15403" max="15403" width="13" style="2" customWidth="1"/>
    <col min="15404" max="15404" width="11.7109375" style="2" customWidth="1"/>
    <col min="15405" max="15406" width="10" style="2" customWidth="1"/>
    <col min="15407" max="15407" width="8.85546875" style="2" customWidth="1"/>
    <col min="15408" max="15409" width="10.85546875" style="2" customWidth="1"/>
    <col min="15410" max="15410" width="9.5703125" style="2" customWidth="1"/>
    <col min="15411" max="15411" width="17" style="2" customWidth="1"/>
    <col min="15412" max="15412" width="16" style="2" customWidth="1"/>
    <col min="15413" max="15413" width="15.5703125" style="2" customWidth="1"/>
    <col min="15414" max="15416" width="10" style="2" customWidth="1"/>
    <col min="15417" max="15418" width="12" style="2" customWidth="1"/>
    <col min="15419" max="15419" width="11.28515625" style="2" customWidth="1"/>
    <col min="15420" max="15421" width="9.7109375" style="2" customWidth="1"/>
    <col min="15422" max="15422" width="8.85546875" style="2" customWidth="1"/>
    <col min="15423" max="15424" width="9.85546875" style="2" customWidth="1"/>
    <col min="15425" max="15425" width="7.85546875" style="2" customWidth="1"/>
    <col min="15426" max="15432" width="13" style="2" customWidth="1"/>
    <col min="15433" max="15433" width="12.85546875" style="2" customWidth="1"/>
    <col min="15434" max="15435" width="10.140625" style="2" customWidth="1"/>
    <col min="15436" max="15436" width="11.7109375" style="2" customWidth="1"/>
    <col min="15437" max="15438" width="10" style="2" customWidth="1"/>
    <col min="15439" max="15439" width="10.7109375" style="2" customWidth="1"/>
    <col min="15440" max="15441" width="13.85546875" style="2" customWidth="1"/>
    <col min="15442" max="15442" width="13" style="2" customWidth="1"/>
    <col min="15443" max="15444" width="9.85546875" style="2" customWidth="1"/>
    <col min="15445" max="15445" width="9.5703125" style="2" customWidth="1"/>
    <col min="15446" max="15447" width="12" style="2" customWidth="1"/>
    <col min="15448" max="15448" width="11.7109375" style="2" customWidth="1"/>
    <col min="15449" max="15449" width="13" style="2" customWidth="1"/>
    <col min="15450" max="15450" width="12.7109375" style="2" customWidth="1"/>
    <col min="15451" max="15451" width="12" style="2" customWidth="1"/>
    <col min="15452" max="15453" width="14.28515625" style="2" customWidth="1"/>
    <col min="15454" max="15454" width="15" style="2" customWidth="1"/>
    <col min="15455" max="15456" width="13.28515625" style="2" customWidth="1"/>
    <col min="15457" max="15457" width="13" style="2" customWidth="1"/>
    <col min="15458" max="15459" width="12" style="2" customWidth="1"/>
    <col min="15460" max="15460" width="11.7109375" style="2" customWidth="1"/>
    <col min="15461" max="15461" width="10.7109375" style="2" customWidth="1"/>
    <col min="15462" max="15462" width="11" style="2" customWidth="1"/>
    <col min="15463" max="15463" width="10.5703125" style="2" customWidth="1"/>
    <col min="15464" max="15465" width="9.7109375" style="2" customWidth="1"/>
    <col min="15466" max="15466" width="8.140625" style="2" customWidth="1"/>
    <col min="15467" max="15468" width="12" style="2" customWidth="1"/>
    <col min="15469" max="15469" width="12.7109375" style="2" customWidth="1"/>
    <col min="15470" max="15470" width="12" style="2" customWidth="1"/>
    <col min="15471" max="15472" width="15.85546875" style="2" customWidth="1"/>
    <col min="15473" max="15473" width="17.42578125" style="2" customWidth="1"/>
    <col min="15474" max="15475" width="10.140625" style="2" customWidth="1"/>
    <col min="15476" max="15476" width="10.85546875" style="2" customWidth="1"/>
    <col min="15477" max="15477" width="12.140625" style="2" customWidth="1"/>
    <col min="15478" max="15478" width="11.85546875" style="2" customWidth="1"/>
    <col min="15479" max="15479" width="12.28515625" style="2" customWidth="1"/>
    <col min="15480" max="15481" width="9.7109375" style="2" customWidth="1"/>
    <col min="15482" max="15482" width="8.85546875" style="2" customWidth="1"/>
    <col min="15483" max="15484" width="10.42578125" style="2" customWidth="1"/>
    <col min="15485" max="15485" width="10.140625" style="2" customWidth="1"/>
    <col min="15486" max="15487" width="9.85546875" style="2" customWidth="1"/>
    <col min="15488" max="15488" width="9.140625" style="2" customWidth="1"/>
    <col min="15489" max="15490" width="14.42578125" style="2" customWidth="1"/>
    <col min="15491" max="15491" width="12.7109375" style="2" customWidth="1"/>
    <col min="15492" max="15492" width="8.28515625" style="2" customWidth="1"/>
    <col min="15493" max="15494" width="13" style="2" customWidth="1"/>
    <col min="15495" max="15495" width="14.85546875" style="2" customWidth="1"/>
    <col min="15496" max="15496" width="15.85546875" style="2" customWidth="1"/>
    <col min="15497" max="15497" width="15.28515625" style="2" customWidth="1"/>
    <col min="15498" max="15498" width="14" style="2" customWidth="1"/>
    <col min="15499" max="15499" width="8.85546875" style="2"/>
    <col min="15500" max="15500" width="14" style="2" customWidth="1"/>
    <col min="15501" max="15616" width="8.85546875" style="2"/>
    <col min="15617" max="15617" width="5.28515625" style="2" customWidth="1"/>
    <col min="15618" max="15618" width="24.7109375" style="2" customWidth="1"/>
    <col min="15619" max="15619" width="15.42578125" style="2" customWidth="1"/>
    <col min="15620" max="15620" width="12.7109375" style="2" customWidth="1"/>
    <col min="15621" max="15621" width="16.42578125" style="2" customWidth="1"/>
    <col min="15622" max="15622" width="17.5703125" style="2" customWidth="1"/>
    <col min="15623" max="15623" width="15.5703125" style="2" customWidth="1"/>
    <col min="15624" max="15624" width="14.28515625" style="2" customWidth="1"/>
    <col min="15625" max="15625" width="12" style="2" customWidth="1"/>
    <col min="15626" max="15626" width="15.42578125" style="2" customWidth="1"/>
    <col min="15627" max="15628" width="15.85546875" style="2" customWidth="1"/>
    <col min="15629" max="15629" width="15.5703125" style="2" customWidth="1"/>
    <col min="15630" max="15630" width="11.42578125" style="2" customWidth="1"/>
    <col min="15631" max="15632" width="15.5703125" style="2" customWidth="1"/>
    <col min="15633" max="15634" width="15.7109375" style="2" customWidth="1"/>
    <col min="15635" max="15635" width="10.7109375" style="2" customWidth="1"/>
    <col min="15636" max="15637" width="15.140625" style="2" customWidth="1"/>
    <col min="15638" max="15639" width="14.28515625" style="2" customWidth="1"/>
    <col min="15640" max="15640" width="14.42578125" style="2" customWidth="1"/>
    <col min="15641" max="15642" width="14.7109375" style="2" customWidth="1"/>
    <col min="15643" max="15643" width="13.28515625" style="2" customWidth="1"/>
    <col min="15644" max="15644" width="12.28515625" style="2" customWidth="1"/>
    <col min="15645" max="15645" width="13.85546875" style="2" customWidth="1"/>
    <col min="15646" max="15647" width="14" style="2" customWidth="1"/>
    <col min="15648" max="15648" width="14.85546875" style="2" customWidth="1"/>
    <col min="15649" max="15650" width="13.28515625" style="2" customWidth="1"/>
    <col min="15651" max="15652" width="14" style="2" customWidth="1"/>
    <col min="15653" max="15653" width="11.7109375" style="2" customWidth="1"/>
    <col min="15654" max="15654" width="13.85546875" style="2" customWidth="1"/>
    <col min="15655" max="15655" width="13" style="2" customWidth="1"/>
    <col min="15656" max="15657" width="12.7109375" style="2" customWidth="1"/>
    <col min="15658" max="15658" width="12" style="2" customWidth="1"/>
    <col min="15659" max="15659" width="13" style="2" customWidth="1"/>
    <col min="15660" max="15660" width="11.7109375" style="2" customWidth="1"/>
    <col min="15661" max="15662" width="10" style="2" customWidth="1"/>
    <col min="15663" max="15663" width="8.85546875" style="2" customWidth="1"/>
    <col min="15664" max="15665" width="10.85546875" style="2" customWidth="1"/>
    <col min="15666" max="15666" width="9.5703125" style="2" customWidth="1"/>
    <col min="15667" max="15667" width="17" style="2" customWidth="1"/>
    <col min="15668" max="15668" width="16" style="2" customWidth="1"/>
    <col min="15669" max="15669" width="15.5703125" style="2" customWidth="1"/>
    <col min="15670" max="15672" width="10" style="2" customWidth="1"/>
    <col min="15673" max="15674" width="12" style="2" customWidth="1"/>
    <col min="15675" max="15675" width="11.28515625" style="2" customWidth="1"/>
    <col min="15676" max="15677" width="9.7109375" style="2" customWidth="1"/>
    <col min="15678" max="15678" width="8.85546875" style="2" customWidth="1"/>
    <col min="15679" max="15680" width="9.85546875" style="2" customWidth="1"/>
    <col min="15681" max="15681" width="7.85546875" style="2" customWidth="1"/>
    <col min="15682" max="15688" width="13" style="2" customWidth="1"/>
    <col min="15689" max="15689" width="12.85546875" style="2" customWidth="1"/>
    <col min="15690" max="15691" width="10.140625" style="2" customWidth="1"/>
    <col min="15692" max="15692" width="11.7109375" style="2" customWidth="1"/>
    <col min="15693" max="15694" width="10" style="2" customWidth="1"/>
    <col min="15695" max="15695" width="10.7109375" style="2" customWidth="1"/>
    <col min="15696" max="15697" width="13.85546875" style="2" customWidth="1"/>
    <col min="15698" max="15698" width="13" style="2" customWidth="1"/>
    <col min="15699" max="15700" width="9.85546875" style="2" customWidth="1"/>
    <col min="15701" max="15701" width="9.5703125" style="2" customWidth="1"/>
    <col min="15702" max="15703" width="12" style="2" customWidth="1"/>
    <col min="15704" max="15704" width="11.7109375" style="2" customWidth="1"/>
    <col min="15705" max="15705" width="13" style="2" customWidth="1"/>
    <col min="15706" max="15706" width="12.7109375" style="2" customWidth="1"/>
    <col min="15707" max="15707" width="12" style="2" customWidth="1"/>
    <col min="15708" max="15709" width="14.28515625" style="2" customWidth="1"/>
    <col min="15710" max="15710" width="15" style="2" customWidth="1"/>
    <col min="15711" max="15712" width="13.28515625" style="2" customWidth="1"/>
    <col min="15713" max="15713" width="13" style="2" customWidth="1"/>
    <col min="15714" max="15715" width="12" style="2" customWidth="1"/>
    <col min="15716" max="15716" width="11.7109375" style="2" customWidth="1"/>
    <col min="15717" max="15717" width="10.7109375" style="2" customWidth="1"/>
    <col min="15718" max="15718" width="11" style="2" customWidth="1"/>
    <col min="15719" max="15719" width="10.5703125" style="2" customWidth="1"/>
    <col min="15720" max="15721" width="9.7109375" style="2" customWidth="1"/>
    <col min="15722" max="15722" width="8.140625" style="2" customWidth="1"/>
    <col min="15723" max="15724" width="12" style="2" customWidth="1"/>
    <col min="15725" max="15725" width="12.7109375" style="2" customWidth="1"/>
    <col min="15726" max="15726" width="12" style="2" customWidth="1"/>
    <col min="15727" max="15728" width="15.85546875" style="2" customWidth="1"/>
    <col min="15729" max="15729" width="17.42578125" style="2" customWidth="1"/>
    <col min="15730" max="15731" width="10.140625" style="2" customWidth="1"/>
    <col min="15732" max="15732" width="10.85546875" style="2" customWidth="1"/>
    <col min="15733" max="15733" width="12.140625" style="2" customWidth="1"/>
    <col min="15734" max="15734" width="11.85546875" style="2" customWidth="1"/>
    <col min="15735" max="15735" width="12.28515625" style="2" customWidth="1"/>
    <col min="15736" max="15737" width="9.7109375" style="2" customWidth="1"/>
    <col min="15738" max="15738" width="8.85546875" style="2" customWidth="1"/>
    <col min="15739" max="15740" width="10.42578125" style="2" customWidth="1"/>
    <col min="15741" max="15741" width="10.140625" style="2" customWidth="1"/>
    <col min="15742" max="15743" width="9.85546875" style="2" customWidth="1"/>
    <col min="15744" max="15744" width="9.140625" style="2" customWidth="1"/>
    <col min="15745" max="15746" width="14.42578125" style="2" customWidth="1"/>
    <col min="15747" max="15747" width="12.7109375" style="2" customWidth="1"/>
    <col min="15748" max="15748" width="8.28515625" style="2" customWidth="1"/>
    <col min="15749" max="15750" width="13" style="2" customWidth="1"/>
    <col min="15751" max="15751" width="14.85546875" style="2" customWidth="1"/>
    <col min="15752" max="15752" width="15.85546875" style="2" customWidth="1"/>
    <col min="15753" max="15753" width="15.28515625" style="2" customWidth="1"/>
    <col min="15754" max="15754" width="14" style="2" customWidth="1"/>
    <col min="15755" max="15755" width="8.85546875" style="2"/>
    <col min="15756" max="15756" width="14" style="2" customWidth="1"/>
    <col min="15757" max="15872" width="8.85546875" style="2"/>
    <col min="15873" max="15873" width="5.28515625" style="2" customWidth="1"/>
    <col min="15874" max="15874" width="24.7109375" style="2" customWidth="1"/>
    <col min="15875" max="15875" width="15.42578125" style="2" customWidth="1"/>
    <col min="15876" max="15876" width="12.7109375" style="2" customWidth="1"/>
    <col min="15877" max="15877" width="16.42578125" style="2" customWidth="1"/>
    <col min="15878" max="15878" width="17.5703125" style="2" customWidth="1"/>
    <col min="15879" max="15879" width="15.5703125" style="2" customWidth="1"/>
    <col min="15880" max="15880" width="14.28515625" style="2" customWidth="1"/>
    <col min="15881" max="15881" width="12" style="2" customWidth="1"/>
    <col min="15882" max="15882" width="15.42578125" style="2" customWidth="1"/>
    <col min="15883" max="15884" width="15.85546875" style="2" customWidth="1"/>
    <col min="15885" max="15885" width="15.5703125" style="2" customWidth="1"/>
    <col min="15886" max="15886" width="11.42578125" style="2" customWidth="1"/>
    <col min="15887" max="15888" width="15.5703125" style="2" customWidth="1"/>
    <col min="15889" max="15890" width="15.7109375" style="2" customWidth="1"/>
    <col min="15891" max="15891" width="10.7109375" style="2" customWidth="1"/>
    <col min="15892" max="15893" width="15.140625" style="2" customWidth="1"/>
    <col min="15894" max="15895" width="14.28515625" style="2" customWidth="1"/>
    <col min="15896" max="15896" width="14.42578125" style="2" customWidth="1"/>
    <col min="15897" max="15898" width="14.7109375" style="2" customWidth="1"/>
    <col min="15899" max="15899" width="13.28515625" style="2" customWidth="1"/>
    <col min="15900" max="15900" width="12.28515625" style="2" customWidth="1"/>
    <col min="15901" max="15901" width="13.85546875" style="2" customWidth="1"/>
    <col min="15902" max="15903" width="14" style="2" customWidth="1"/>
    <col min="15904" max="15904" width="14.85546875" style="2" customWidth="1"/>
    <col min="15905" max="15906" width="13.28515625" style="2" customWidth="1"/>
    <col min="15907" max="15908" width="14" style="2" customWidth="1"/>
    <col min="15909" max="15909" width="11.7109375" style="2" customWidth="1"/>
    <col min="15910" max="15910" width="13.85546875" style="2" customWidth="1"/>
    <col min="15911" max="15911" width="13" style="2" customWidth="1"/>
    <col min="15912" max="15913" width="12.7109375" style="2" customWidth="1"/>
    <col min="15914" max="15914" width="12" style="2" customWidth="1"/>
    <col min="15915" max="15915" width="13" style="2" customWidth="1"/>
    <col min="15916" max="15916" width="11.7109375" style="2" customWidth="1"/>
    <col min="15917" max="15918" width="10" style="2" customWidth="1"/>
    <col min="15919" max="15919" width="8.85546875" style="2" customWidth="1"/>
    <col min="15920" max="15921" width="10.85546875" style="2" customWidth="1"/>
    <col min="15922" max="15922" width="9.5703125" style="2" customWidth="1"/>
    <col min="15923" max="15923" width="17" style="2" customWidth="1"/>
    <col min="15924" max="15924" width="16" style="2" customWidth="1"/>
    <col min="15925" max="15925" width="15.5703125" style="2" customWidth="1"/>
    <col min="15926" max="15928" width="10" style="2" customWidth="1"/>
    <col min="15929" max="15930" width="12" style="2" customWidth="1"/>
    <col min="15931" max="15931" width="11.28515625" style="2" customWidth="1"/>
    <col min="15932" max="15933" width="9.7109375" style="2" customWidth="1"/>
    <col min="15934" max="15934" width="8.85546875" style="2" customWidth="1"/>
    <col min="15935" max="15936" width="9.85546875" style="2" customWidth="1"/>
    <col min="15937" max="15937" width="7.85546875" style="2" customWidth="1"/>
    <col min="15938" max="15944" width="13" style="2" customWidth="1"/>
    <col min="15945" max="15945" width="12.85546875" style="2" customWidth="1"/>
    <col min="15946" max="15947" width="10.140625" style="2" customWidth="1"/>
    <col min="15948" max="15948" width="11.7109375" style="2" customWidth="1"/>
    <col min="15949" max="15950" width="10" style="2" customWidth="1"/>
    <col min="15951" max="15951" width="10.7109375" style="2" customWidth="1"/>
    <col min="15952" max="15953" width="13.85546875" style="2" customWidth="1"/>
    <col min="15954" max="15954" width="13" style="2" customWidth="1"/>
    <col min="15955" max="15956" width="9.85546875" style="2" customWidth="1"/>
    <col min="15957" max="15957" width="9.5703125" style="2" customWidth="1"/>
    <col min="15958" max="15959" width="12" style="2" customWidth="1"/>
    <col min="15960" max="15960" width="11.7109375" style="2" customWidth="1"/>
    <col min="15961" max="15961" width="13" style="2" customWidth="1"/>
    <col min="15962" max="15962" width="12.7109375" style="2" customWidth="1"/>
    <col min="15963" max="15963" width="12" style="2" customWidth="1"/>
    <col min="15964" max="15965" width="14.28515625" style="2" customWidth="1"/>
    <col min="15966" max="15966" width="15" style="2" customWidth="1"/>
    <col min="15967" max="15968" width="13.28515625" style="2" customWidth="1"/>
    <col min="15969" max="15969" width="13" style="2" customWidth="1"/>
    <col min="15970" max="15971" width="12" style="2" customWidth="1"/>
    <col min="15972" max="15972" width="11.7109375" style="2" customWidth="1"/>
    <col min="15973" max="15973" width="10.7109375" style="2" customWidth="1"/>
    <col min="15974" max="15974" width="11" style="2" customWidth="1"/>
    <col min="15975" max="15975" width="10.5703125" style="2" customWidth="1"/>
    <col min="15976" max="15977" width="9.7109375" style="2" customWidth="1"/>
    <col min="15978" max="15978" width="8.140625" style="2" customWidth="1"/>
    <col min="15979" max="15980" width="12" style="2" customWidth="1"/>
    <col min="15981" max="15981" width="12.7109375" style="2" customWidth="1"/>
    <col min="15982" max="15982" width="12" style="2" customWidth="1"/>
    <col min="15983" max="15984" width="15.85546875" style="2" customWidth="1"/>
    <col min="15985" max="15985" width="17.42578125" style="2" customWidth="1"/>
    <col min="15986" max="15987" width="10.140625" style="2" customWidth="1"/>
    <col min="15988" max="15988" width="10.85546875" style="2" customWidth="1"/>
    <col min="15989" max="15989" width="12.140625" style="2" customWidth="1"/>
    <col min="15990" max="15990" width="11.85546875" style="2" customWidth="1"/>
    <col min="15991" max="15991" width="12.28515625" style="2" customWidth="1"/>
    <col min="15992" max="15993" width="9.7109375" style="2" customWidth="1"/>
    <col min="15994" max="15994" width="8.85546875" style="2" customWidth="1"/>
    <col min="15995" max="15996" width="10.42578125" style="2" customWidth="1"/>
    <col min="15997" max="15997" width="10.140625" style="2" customWidth="1"/>
    <col min="15998" max="15999" width="9.85546875" style="2" customWidth="1"/>
    <col min="16000" max="16000" width="9.140625" style="2" customWidth="1"/>
    <col min="16001" max="16002" width="14.42578125" style="2" customWidth="1"/>
    <col min="16003" max="16003" width="12.7109375" style="2" customWidth="1"/>
    <col min="16004" max="16004" width="8.28515625" style="2" customWidth="1"/>
    <col min="16005" max="16006" width="13" style="2" customWidth="1"/>
    <col min="16007" max="16007" width="14.85546875" style="2" customWidth="1"/>
    <col min="16008" max="16008" width="15.85546875" style="2" customWidth="1"/>
    <col min="16009" max="16009" width="15.28515625" style="2" customWidth="1"/>
    <col min="16010" max="16010" width="14" style="2" customWidth="1"/>
    <col min="16011" max="16011" width="8.85546875" style="2"/>
    <col min="16012" max="16012" width="14" style="2" customWidth="1"/>
    <col min="16013" max="16128" width="8.85546875" style="2"/>
    <col min="16129" max="16129" width="5.28515625" style="2" customWidth="1"/>
    <col min="16130" max="16130" width="24.7109375" style="2" customWidth="1"/>
    <col min="16131" max="16131" width="15.42578125" style="2" customWidth="1"/>
    <col min="16132" max="16132" width="12.7109375" style="2" customWidth="1"/>
    <col min="16133" max="16133" width="16.42578125" style="2" customWidth="1"/>
    <col min="16134" max="16134" width="17.5703125" style="2" customWidth="1"/>
    <col min="16135" max="16135" width="15.5703125" style="2" customWidth="1"/>
    <col min="16136" max="16136" width="14.28515625" style="2" customWidth="1"/>
    <col min="16137" max="16137" width="12" style="2" customWidth="1"/>
    <col min="16138" max="16138" width="15.42578125" style="2" customWidth="1"/>
    <col min="16139" max="16140" width="15.85546875" style="2" customWidth="1"/>
    <col min="16141" max="16141" width="15.5703125" style="2" customWidth="1"/>
    <col min="16142" max="16142" width="11.42578125" style="2" customWidth="1"/>
    <col min="16143" max="16144" width="15.5703125" style="2" customWidth="1"/>
    <col min="16145" max="16146" width="15.7109375" style="2" customWidth="1"/>
    <col min="16147" max="16147" width="10.7109375" style="2" customWidth="1"/>
    <col min="16148" max="16149" width="15.140625" style="2" customWidth="1"/>
    <col min="16150" max="16151" width="14.28515625" style="2" customWidth="1"/>
    <col min="16152" max="16152" width="14.42578125" style="2" customWidth="1"/>
    <col min="16153" max="16154" width="14.7109375" style="2" customWidth="1"/>
    <col min="16155" max="16155" width="13.28515625" style="2" customWidth="1"/>
    <col min="16156" max="16156" width="12.28515625" style="2" customWidth="1"/>
    <col min="16157" max="16157" width="13.85546875" style="2" customWidth="1"/>
    <col min="16158" max="16159" width="14" style="2" customWidth="1"/>
    <col min="16160" max="16160" width="14.85546875" style="2" customWidth="1"/>
    <col min="16161" max="16162" width="13.28515625" style="2" customWidth="1"/>
    <col min="16163" max="16164" width="14" style="2" customWidth="1"/>
    <col min="16165" max="16165" width="11.7109375" style="2" customWidth="1"/>
    <col min="16166" max="16166" width="13.85546875" style="2" customWidth="1"/>
    <col min="16167" max="16167" width="13" style="2" customWidth="1"/>
    <col min="16168" max="16169" width="12.7109375" style="2" customWidth="1"/>
    <col min="16170" max="16170" width="12" style="2" customWidth="1"/>
    <col min="16171" max="16171" width="13" style="2" customWidth="1"/>
    <col min="16172" max="16172" width="11.7109375" style="2" customWidth="1"/>
    <col min="16173" max="16174" width="10" style="2" customWidth="1"/>
    <col min="16175" max="16175" width="8.85546875" style="2" customWidth="1"/>
    <col min="16176" max="16177" width="10.85546875" style="2" customWidth="1"/>
    <col min="16178" max="16178" width="9.5703125" style="2" customWidth="1"/>
    <col min="16179" max="16179" width="17" style="2" customWidth="1"/>
    <col min="16180" max="16180" width="16" style="2" customWidth="1"/>
    <col min="16181" max="16181" width="15.5703125" style="2" customWidth="1"/>
    <col min="16182" max="16184" width="10" style="2" customWidth="1"/>
    <col min="16185" max="16186" width="12" style="2" customWidth="1"/>
    <col min="16187" max="16187" width="11.28515625" style="2" customWidth="1"/>
    <col min="16188" max="16189" width="9.7109375" style="2" customWidth="1"/>
    <col min="16190" max="16190" width="8.85546875" style="2" customWidth="1"/>
    <col min="16191" max="16192" width="9.85546875" style="2" customWidth="1"/>
    <col min="16193" max="16193" width="7.85546875" style="2" customWidth="1"/>
    <col min="16194" max="16200" width="13" style="2" customWidth="1"/>
    <col min="16201" max="16201" width="12.85546875" style="2" customWidth="1"/>
    <col min="16202" max="16203" width="10.140625" style="2" customWidth="1"/>
    <col min="16204" max="16204" width="11.7109375" style="2" customWidth="1"/>
    <col min="16205" max="16206" width="10" style="2" customWidth="1"/>
    <col min="16207" max="16207" width="10.7109375" style="2" customWidth="1"/>
    <col min="16208" max="16209" width="13.85546875" style="2" customWidth="1"/>
    <col min="16210" max="16210" width="13" style="2" customWidth="1"/>
    <col min="16211" max="16212" width="9.85546875" style="2" customWidth="1"/>
    <col min="16213" max="16213" width="9.5703125" style="2" customWidth="1"/>
    <col min="16214" max="16215" width="12" style="2" customWidth="1"/>
    <col min="16216" max="16216" width="11.7109375" style="2" customWidth="1"/>
    <col min="16217" max="16217" width="13" style="2" customWidth="1"/>
    <col min="16218" max="16218" width="12.7109375" style="2" customWidth="1"/>
    <col min="16219" max="16219" width="12" style="2" customWidth="1"/>
    <col min="16220" max="16221" width="14.28515625" style="2" customWidth="1"/>
    <col min="16222" max="16222" width="15" style="2" customWidth="1"/>
    <col min="16223" max="16224" width="13.28515625" style="2" customWidth="1"/>
    <col min="16225" max="16225" width="13" style="2" customWidth="1"/>
    <col min="16226" max="16227" width="12" style="2" customWidth="1"/>
    <col min="16228" max="16228" width="11.7109375" style="2" customWidth="1"/>
    <col min="16229" max="16229" width="10.7109375" style="2" customWidth="1"/>
    <col min="16230" max="16230" width="11" style="2" customWidth="1"/>
    <col min="16231" max="16231" width="10.5703125" style="2" customWidth="1"/>
    <col min="16232" max="16233" width="9.7109375" style="2" customWidth="1"/>
    <col min="16234" max="16234" width="8.140625" style="2" customWidth="1"/>
    <col min="16235" max="16236" width="12" style="2" customWidth="1"/>
    <col min="16237" max="16237" width="12.7109375" style="2" customWidth="1"/>
    <col min="16238" max="16238" width="12" style="2" customWidth="1"/>
    <col min="16239" max="16240" width="15.85546875" style="2" customWidth="1"/>
    <col min="16241" max="16241" width="17.42578125" style="2" customWidth="1"/>
    <col min="16242" max="16243" width="10.140625" style="2" customWidth="1"/>
    <col min="16244" max="16244" width="10.85546875" style="2" customWidth="1"/>
    <col min="16245" max="16245" width="12.140625" style="2" customWidth="1"/>
    <col min="16246" max="16246" width="11.85546875" style="2" customWidth="1"/>
    <col min="16247" max="16247" width="12.28515625" style="2" customWidth="1"/>
    <col min="16248" max="16249" width="9.7109375" style="2" customWidth="1"/>
    <col min="16250" max="16250" width="8.85546875" style="2" customWidth="1"/>
    <col min="16251" max="16252" width="10.42578125" style="2" customWidth="1"/>
    <col min="16253" max="16253" width="10.140625" style="2" customWidth="1"/>
    <col min="16254" max="16255" width="9.85546875" style="2" customWidth="1"/>
    <col min="16256" max="16256" width="9.140625" style="2" customWidth="1"/>
    <col min="16257" max="16258" width="14.42578125" style="2" customWidth="1"/>
    <col min="16259" max="16259" width="12.7109375" style="2" customWidth="1"/>
    <col min="16260" max="16260" width="8.28515625" style="2" customWidth="1"/>
    <col min="16261" max="16262" width="13" style="2" customWidth="1"/>
    <col min="16263" max="16263" width="14.85546875" style="2" customWidth="1"/>
    <col min="16264" max="16264" width="15.85546875" style="2" customWidth="1"/>
    <col min="16265" max="16265" width="15.28515625" style="2" customWidth="1"/>
    <col min="16266" max="16266" width="14" style="2" customWidth="1"/>
    <col min="16267" max="16267" width="8.85546875" style="2"/>
    <col min="16268" max="16268" width="14" style="2" customWidth="1"/>
    <col min="16269" max="16384" width="8.85546875" style="2"/>
  </cols>
  <sheetData>
    <row r="1" spans="1:256">
      <c r="C1" s="108" t="s">
        <v>98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"/>
      <c r="P1" s="3"/>
      <c r="Q1" s="3"/>
      <c r="R1" s="3"/>
      <c r="S1" s="3"/>
      <c r="T1" s="3"/>
      <c r="U1" s="3"/>
      <c r="V1" s="3"/>
      <c r="W1" s="3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256" ht="36" customHeight="1">
      <c r="C2" s="109" t="s">
        <v>155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Q2" s="5"/>
      <c r="R2" s="5"/>
      <c r="T2" s="93"/>
      <c r="U2" s="93"/>
      <c r="V2" s="93"/>
      <c r="W2" s="6"/>
      <c r="X2" s="6"/>
      <c r="AA2" s="49"/>
      <c r="AB2" s="6"/>
      <c r="AC2" s="6"/>
      <c r="AD2" s="6"/>
      <c r="AE2" s="6"/>
      <c r="AF2" s="49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256">
      <c r="C3" s="7"/>
      <c r="D3" s="7"/>
      <c r="E3" s="7"/>
      <c r="F3" s="8"/>
      <c r="G3" s="7"/>
      <c r="H3" s="7"/>
      <c r="I3" s="7"/>
      <c r="J3" s="7"/>
      <c r="K3" s="7"/>
      <c r="L3" s="109" t="s">
        <v>42</v>
      </c>
      <c r="M3" s="109"/>
      <c r="N3" s="109"/>
      <c r="O3" s="109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256" ht="27" customHeight="1">
      <c r="A4" s="110" t="s">
        <v>99</v>
      </c>
      <c r="B4" s="113" t="s">
        <v>100</v>
      </c>
      <c r="C4" s="116" t="s">
        <v>101</v>
      </c>
      <c r="D4" s="116" t="s">
        <v>102</v>
      </c>
      <c r="E4" s="119" t="s">
        <v>103</v>
      </c>
      <c r="F4" s="120"/>
      <c r="G4" s="120"/>
      <c r="H4" s="120"/>
      <c r="I4" s="121"/>
      <c r="J4" s="128" t="s">
        <v>104</v>
      </c>
      <c r="K4" s="129"/>
      <c r="L4" s="129"/>
      <c r="M4" s="129"/>
      <c r="N4" s="130"/>
      <c r="O4" s="137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9"/>
      <c r="DF4" s="56" t="s">
        <v>105</v>
      </c>
      <c r="DG4" s="74" t="s">
        <v>106</v>
      </c>
      <c r="DH4" s="75"/>
      <c r="DI4" s="76"/>
      <c r="DJ4" s="83" t="s">
        <v>107</v>
      </c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56" t="s">
        <v>108</v>
      </c>
      <c r="EC4" s="84" t="s">
        <v>109</v>
      </c>
      <c r="ED4" s="85"/>
      <c r="EE4" s="86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>
      <c r="A5" s="111"/>
      <c r="B5" s="114"/>
      <c r="C5" s="117"/>
      <c r="D5" s="117"/>
      <c r="E5" s="122"/>
      <c r="F5" s="123"/>
      <c r="G5" s="123"/>
      <c r="H5" s="123"/>
      <c r="I5" s="124"/>
      <c r="J5" s="131"/>
      <c r="K5" s="132"/>
      <c r="L5" s="132"/>
      <c r="M5" s="132"/>
      <c r="N5" s="133"/>
      <c r="O5" s="140" t="s">
        <v>110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2"/>
      <c r="AV5" s="143" t="s">
        <v>111</v>
      </c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62" t="s">
        <v>112</v>
      </c>
      <c r="BL5" s="63"/>
      <c r="BM5" s="63"/>
      <c r="BN5" s="144" t="s">
        <v>113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6"/>
      <c r="CE5" s="66" t="s">
        <v>114</v>
      </c>
      <c r="CF5" s="67"/>
      <c r="CG5" s="67"/>
      <c r="CH5" s="67"/>
      <c r="CI5" s="67"/>
      <c r="CJ5" s="67"/>
      <c r="CK5" s="67"/>
      <c r="CL5" s="67"/>
      <c r="CM5" s="147"/>
      <c r="CN5" s="144" t="s">
        <v>115</v>
      </c>
      <c r="CO5" s="145"/>
      <c r="CP5" s="145"/>
      <c r="CQ5" s="145"/>
      <c r="CR5" s="145"/>
      <c r="CS5" s="145"/>
      <c r="CT5" s="145"/>
      <c r="CU5" s="145"/>
      <c r="CV5" s="145"/>
      <c r="CW5" s="143" t="s">
        <v>116</v>
      </c>
      <c r="CX5" s="143"/>
      <c r="CY5" s="143"/>
      <c r="CZ5" s="62" t="s">
        <v>117</v>
      </c>
      <c r="DA5" s="63"/>
      <c r="DB5" s="64"/>
      <c r="DC5" s="62" t="s">
        <v>118</v>
      </c>
      <c r="DD5" s="63"/>
      <c r="DE5" s="64"/>
      <c r="DF5" s="56"/>
      <c r="DG5" s="77"/>
      <c r="DH5" s="78"/>
      <c r="DI5" s="79"/>
      <c r="DJ5" s="100"/>
      <c r="DK5" s="100"/>
      <c r="DL5" s="101"/>
      <c r="DM5" s="101"/>
      <c r="DN5" s="101"/>
      <c r="DO5" s="101"/>
      <c r="DP5" s="62" t="s">
        <v>119</v>
      </c>
      <c r="DQ5" s="63"/>
      <c r="DR5" s="64"/>
      <c r="DS5" s="70"/>
      <c r="DT5" s="71"/>
      <c r="DU5" s="71"/>
      <c r="DV5" s="71"/>
      <c r="DW5" s="71"/>
      <c r="DX5" s="71"/>
      <c r="DY5" s="71"/>
      <c r="DZ5" s="71"/>
      <c r="EA5" s="71"/>
      <c r="EB5" s="56"/>
      <c r="EC5" s="87"/>
      <c r="ED5" s="88"/>
      <c r="EE5" s="8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49.15" customHeight="1">
      <c r="A6" s="111"/>
      <c r="B6" s="114"/>
      <c r="C6" s="117"/>
      <c r="D6" s="117"/>
      <c r="E6" s="125"/>
      <c r="F6" s="126"/>
      <c r="G6" s="126"/>
      <c r="H6" s="126"/>
      <c r="I6" s="127"/>
      <c r="J6" s="134"/>
      <c r="K6" s="135"/>
      <c r="L6" s="135"/>
      <c r="M6" s="135"/>
      <c r="N6" s="136"/>
      <c r="O6" s="148" t="s">
        <v>120</v>
      </c>
      <c r="P6" s="149"/>
      <c r="Q6" s="149"/>
      <c r="R6" s="149"/>
      <c r="S6" s="150"/>
      <c r="T6" s="94" t="s">
        <v>121</v>
      </c>
      <c r="U6" s="95"/>
      <c r="V6" s="95"/>
      <c r="W6" s="95"/>
      <c r="X6" s="96"/>
      <c r="Y6" s="94" t="s">
        <v>122</v>
      </c>
      <c r="Z6" s="95"/>
      <c r="AA6" s="95"/>
      <c r="AB6" s="95"/>
      <c r="AC6" s="96"/>
      <c r="AD6" s="94" t="s">
        <v>123</v>
      </c>
      <c r="AE6" s="95"/>
      <c r="AF6" s="95"/>
      <c r="AG6" s="95"/>
      <c r="AH6" s="96"/>
      <c r="AI6" s="94" t="s">
        <v>124</v>
      </c>
      <c r="AJ6" s="95"/>
      <c r="AK6" s="95"/>
      <c r="AL6" s="95"/>
      <c r="AM6" s="96"/>
      <c r="AN6" s="94" t="s">
        <v>125</v>
      </c>
      <c r="AO6" s="95"/>
      <c r="AP6" s="95"/>
      <c r="AQ6" s="95"/>
      <c r="AR6" s="96"/>
      <c r="AS6" s="107" t="s">
        <v>126</v>
      </c>
      <c r="AT6" s="107"/>
      <c r="AU6" s="107"/>
      <c r="AV6" s="151" t="s">
        <v>127</v>
      </c>
      <c r="AW6" s="152"/>
      <c r="AX6" s="152"/>
      <c r="AY6" s="151" t="s">
        <v>128</v>
      </c>
      <c r="AZ6" s="152"/>
      <c r="BA6" s="153"/>
      <c r="BB6" s="154" t="s">
        <v>129</v>
      </c>
      <c r="BC6" s="155"/>
      <c r="BD6" s="156"/>
      <c r="BE6" s="154" t="s">
        <v>130</v>
      </c>
      <c r="BF6" s="155"/>
      <c r="BG6" s="155"/>
      <c r="BH6" s="102" t="s">
        <v>131</v>
      </c>
      <c r="BI6" s="103"/>
      <c r="BJ6" s="103"/>
      <c r="BK6" s="97"/>
      <c r="BL6" s="98"/>
      <c r="BM6" s="98"/>
      <c r="BN6" s="104" t="s">
        <v>132</v>
      </c>
      <c r="BO6" s="105"/>
      <c r="BP6" s="105"/>
      <c r="BQ6" s="105"/>
      <c r="BR6" s="106"/>
      <c r="BS6" s="65" t="s">
        <v>133</v>
      </c>
      <c r="BT6" s="65"/>
      <c r="BU6" s="65"/>
      <c r="BV6" s="65" t="s">
        <v>134</v>
      </c>
      <c r="BW6" s="65"/>
      <c r="BX6" s="65"/>
      <c r="BY6" s="65" t="s">
        <v>135</v>
      </c>
      <c r="BZ6" s="65"/>
      <c r="CA6" s="65"/>
      <c r="CB6" s="65" t="s">
        <v>136</v>
      </c>
      <c r="CC6" s="65"/>
      <c r="CD6" s="65"/>
      <c r="CE6" s="65" t="s">
        <v>137</v>
      </c>
      <c r="CF6" s="65"/>
      <c r="CG6" s="65"/>
      <c r="CH6" s="66" t="s">
        <v>138</v>
      </c>
      <c r="CI6" s="67"/>
      <c r="CJ6" s="67"/>
      <c r="CK6" s="65" t="s">
        <v>139</v>
      </c>
      <c r="CL6" s="65"/>
      <c r="CM6" s="65"/>
      <c r="CN6" s="68" t="s">
        <v>140</v>
      </c>
      <c r="CO6" s="69"/>
      <c r="CP6" s="67"/>
      <c r="CQ6" s="65" t="s">
        <v>141</v>
      </c>
      <c r="CR6" s="65"/>
      <c r="CS6" s="65"/>
      <c r="CT6" s="66" t="s">
        <v>142</v>
      </c>
      <c r="CU6" s="67"/>
      <c r="CV6" s="67"/>
      <c r="CW6" s="143"/>
      <c r="CX6" s="143"/>
      <c r="CY6" s="143"/>
      <c r="CZ6" s="97"/>
      <c r="DA6" s="98"/>
      <c r="DB6" s="99"/>
      <c r="DC6" s="97"/>
      <c r="DD6" s="98"/>
      <c r="DE6" s="99"/>
      <c r="DF6" s="56"/>
      <c r="DG6" s="80"/>
      <c r="DH6" s="81"/>
      <c r="DI6" s="82"/>
      <c r="DJ6" s="62" t="s">
        <v>143</v>
      </c>
      <c r="DK6" s="63"/>
      <c r="DL6" s="64"/>
      <c r="DM6" s="62" t="s">
        <v>144</v>
      </c>
      <c r="DN6" s="63"/>
      <c r="DO6" s="64"/>
      <c r="DP6" s="97"/>
      <c r="DQ6" s="98"/>
      <c r="DR6" s="99"/>
      <c r="DS6" s="62" t="s">
        <v>145</v>
      </c>
      <c r="DT6" s="63"/>
      <c r="DU6" s="64"/>
      <c r="DV6" s="62" t="s">
        <v>146</v>
      </c>
      <c r="DW6" s="63"/>
      <c r="DX6" s="64"/>
      <c r="DY6" s="72" t="s">
        <v>147</v>
      </c>
      <c r="DZ6" s="73"/>
      <c r="EA6" s="73"/>
      <c r="EB6" s="56"/>
      <c r="EC6" s="90"/>
      <c r="ED6" s="91"/>
      <c r="EE6" s="92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>
      <c r="A7" s="111"/>
      <c r="B7" s="114"/>
      <c r="C7" s="117"/>
      <c r="D7" s="117"/>
      <c r="E7" s="54" t="s">
        <v>148</v>
      </c>
      <c r="F7" s="59" t="s">
        <v>149</v>
      </c>
      <c r="G7" s="60"/>
      <c r="H7" s="60"/>
      <c r="I7" s="61"/>
      <c r="J7" s="54" t="s">
        <v>148</v>
      </c>
      <c r="K7" s="59" t="s">
        <v>149</v>
      </c>
      <c r="L7" s="60"/>
      <c r="M7" s="60"/>
      <c r="N7" s="61"/>
      <c r="O7" s="54" t="s">
        <v>148</v>
      </c>
      <c r="P7" s="59" t="s">
        <v>149</v>
      </c>
      <c r="Q7" s="60"/>
      <c r="R7" s="60"/>
      <c r="S7" s="61"/>
      <c r="T7" s="54" t="s">
        <v>148</v>
      </c>
      <c r="U7" s="59" t="s">
        <v>149</v>
      </c>
      <c r="V7" s="60"/>
      <c r="W7" s="60"/>
      <c r="X7" s="61"/>
      <c r="Y7" s="54" t="s">
        <v>148</v>
      </c>
      <c r="Z7" s="59" t="s">
        <v>149</v>
      </c>
      <c r="AA7" s="60"/>
      <c r="AB7" s="60"/>
      <c r="AC7" s="61"/>
      <c r="AD7" s="54" t="s">
        <v>148</v>
      </c>
      <c r="AE7" s="59" t="s">
        <v>149</v>
      </c>
      <c r="AF7" s="60"/>
      <c r="AG7" s="60"/>
      <c r="AH7" s="61"/>
      <c r="AI7" s="54" t="s">
        <v>148</v>
      </c>
      <c r="AJ7" s="59" t="s">
        <v>149</v>
      </c>
      <c r="AK7" s="60"/>
      <c r="AL7" s="60"/>
      <c r="AM7" s="61"/>
      <c r="AN7" s="54" t="s">
        <v>148</v>
      </c>
      <c r="AO7" s="59" t="s">
        <v>149</v>
      </c>
      <c r="AP7" s="60"/>
      <c r="AQ7" s="60"/>
      <c r="AR7" s="61"/>
      <c r="AS7" s="54" t="s">
        <v>148</v>
      </c>
      <c r="AT7" s="51" t="s">
        <v>149</v>
      </c>
      <c r="AU7" s="52"/>
      <c r="AV7" s="54" t="s">
        <v>148</v>
      </c>
      <c r="AW7" s="51" t="s">
        <v>149</v>
      </c>
      <c r="AX7" s="52"/>
      <c r="AY7" s="54" t="s">
        <v>148</v>
      </c>
      <c r="AZ7" s="51" t="s">
        <v>149</v>
      </c>
      <c r="BA7" s="52"/>
      <c r="BB7" s="54" t="s">
        <v>148</v>
      </c>
      <c r="BC7" s="51" t="s">
        <v>149</v>
      </c>
      <c r="BD7" s="52"/>
      <c r="BE7" s="54" t="s">
        <v>148</v>
      </c>
      <c r="BF7" s="51" t="s">
        <v>149</v>
      </c>
      <c r="BG7" s="52"/>
      <c r="BH7" s="54" t="s">
        <v>148</v>
      </c>
      <c r="BI7" s="51" t="s">
        <v>149</v>
      </c>
      <c r="BJ7" s="52"/>
      <c r="BK7" s="54" t="s">
        <v>148</v>
      </c>
      <c r="BL7" s="51" t="s">
        <v>149</v>
      </c>
      <c r="BM7" s="52"/>
      <c r="BN7" s="54" t="s">
        <v>148</v>
      </c>
      <c r="BO7" s="51" t="s">
        <v>149</v>
      </c>
      <c r="BP7" s="58"/>
      <c r="BQ7" s="58"/>
      <c r="BR7" s="52"/>
      <c r="BS7" s="54" t="s">
        <v>148</v>
      </c>
      <c r="BT7" s="51" t="s">
        <v>149</v>
      </c>
      <c r="BU7" s="52"/>
      <c r="BV7" s="54" t="s">
        <v>148</v>
      </c>
      <c r="BW7" s="51" t="s">
        <v>149</v>
      </c>
      <c r="BX7" s="52"/>
      <c r="BY7" s="54" t="s">
        <v>148</v>
      </c>
      <c r="BZ7" s="51" t="s">
        <v>149</v>
      </c>
      <c r="CA7" s="52"/>
      <c r="CB7" s="54" t="s">
        <v>148</v>
      </c>
      <c r="CC7" s="51" t="s">
        <v>149</v>
      </c>
      <c r="CD7" s="52"/>
      <c r="CE7" s="54" t="s">
        <v>148</v>
      </c>
      <c r="CF7" s="51" t="s">
        <v>149</v>
      </c>
      <c r="CG7" s="52"/>
      <c r="CH7" s="54" t="s">
        <v>148</v>
      </c>
      <c r="CI7" s="51" t="s">
        <v>149</v>
      </c>
      <c r="CJ7" s="52"/>
      <c r="CK7" s="54" t="s">
        <v>148</v>
      </c>
      <c r="CL7" s="51" t="s">
        <v>149</v>
      </c>
      <c r="CM7" s="52"/>
      <c r="CN7" s="54" t="s">
        <v>148</v>
      </c>
      <c r="CO7" s="51" t="s">
        <v>149</v>
      </c>
      <c r="CP7" s="52"/>
      <c r="CQ7" s="54" t="s">
        <v>148</v>
      </c>
      <c r="CR7" s="51" t="s">
        <v>149</v>
      </c>
      <c r="CS7" s="52"/>
      <c r="CT7" s="54" t="s">
        <v>148</v>
      </c>
      <c r="CU7" s="51" t="s">
        <v>149</v>
      </c>
      <c r="CV7" s="52"/>
      <c r="CW7" s="54" t="s">
        <v>148</v>
      </c>
      <c r="CX7" s="51" t="s">
        <v>149</v>
      </c>
      <c r="CY7" s="52"/>
      <c r="CZ7" s="54" t="s">
        <v>148</v>
      </c>
      <c r="DA7" s="51" t="s">
        <v>149</v>
      </c>
      <c r="DB7" s="52"/>
      <c r="DC7" s="54" t="s">
        <v>148</v>
      </c>
      <c r="DD7" s="51" t="s">
        <v>149</v>
      </c>
      <c r="DE7" s="52"/>
      <c r="DF7" s="57" t="s">
        <v>150</v>
      </c>
      <c r="DG7" s="54" t="s">
        <v>148</v>
      </c>
      <c r="DH7" s="51" t="s">
        <v>149</v>
      </c>
      <c r="DI7" s="52"/>
      <c r="DJ7" s="54" t="s">
        <v>148</v>
      </c>
      <c r="DK7" s="51" t="s">
        <v>149</v>
      </c>
      <c r="DL7" s="52"/>
      <c r="DM7" s="54" t="s">
        <v>148</v>
      </c>
      <c r="DN7" s="51" t="s">
        <v>149</v>
      </c>
      <c r="DO7" s="52"/>
      <c r="DP7" s="54" t="s">
        <v>148</v>
      </c>
      <c r="DQ7" s="51" t="s">
        <v>149</v>
      </c>
      <c r="DR7" s="52"/>
      <c r="DS7" s="54" t="s">
        <v>148</v>
      </c>
      <c r="DT7" s="51" t="s">
        <v>149</v>
      </c>
      <c r="DU7" s="52"/>
      <c r="DV7" s="54" t="s">
        <v>148</v>
      </c>
      <c r="DW7" s="51" t="s">
        <v>149</v>
      </c>
      <c r="DX7" s="52"/>
      <c r="DY7" s="54" t="s">
        <v>148</v>
      </c>
      <c r="DZ7" s="51" t="s">
        <v>149</v>
      </c>
      <c r="EA7" s="52"/>
      <c r="EB7" s="56" t="s">
        <v>150</v>
      </c>
      <c r="EC7" s="54" t="s">
        <v>148</v>
      </c>
      <c r="ED7" s="51" t="s">
        <v>149</v>
      </c>
      <c r="EE7" s="52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86.45" customHeight="1">
      <c r="A8" s="112"/>
      <c r="B8" s="115"/>
      <c r="C8" s="118"/>
      <c r="D8" s="118"/>
      <c r="E8" s="55"/>
      <c r="F8" s="11" t="s">
        <v>151</v>
      </c>
      <c r="G8" s="12" t="s">
        <v>156</v>
      </c>
      <c r="H8" s="13" t="s">
        <v>152</v>
      </c>
      <c r="I8" s="12" t="s">
        <v>153</v>
      </c>
      <c r="J8" s="55"/>
      <c r="K8" s="11" t="s">
        <v>151</v>
      </c>
      <c r="L8" s="12" t="s">
        <v>156</v>
      </c>
      <c r="M8" s="13" t="s">
        <v>152</v>
      </c>
      <c r="N8" s="12" t="s">
        <v>153</v>
      </c>
      <c r="O8" s="55"/>
      <c r="P8" s="11" t="s">
        <v>151</v>
      </c>
      <c r="Q8" s="12" t="s">
        <v>156</v>
      </c>
      <c r="R8" s="13" t="s">
        <v>152</v>
      </c>
      <c r="S8" s="12" t="s">
        <v>153</v>
      </c>
      <c r="T8" s="55"/>
      <c r="U8" s="11" t="s">
        <v>151</v>
      </c>
      <c r="V8" s="12" t="s">
        <v>156</v>
      </c>
      <c r="W8" s="13" t="s">
        <v>152</v>
      </c>
      <c r="X8" s="12" t="s">
        <v>153</v>
      </c>
      <c r="Y8" s="55"/>
      <c r="Z8" s="11" t="s">
        <v>151</v>
      </c>
      <c r="AA8" s="12" t="s">
        <v>156</v>
      </c>
      <c r="AB8" s="13" t="s">
        <v>152</v>
      </c>
      <c r="AC8" s="12" t="s">
        <v>153</v>
      </c>
      <c r="AD8" s="55"/>
      <c r="AE8" s="11" t="s">
        <v>151</v>
      </c>
      <c r="AF8" s="12" t="s">
        <v>156</v>
      </c>
      <c r="AG8" s="13" t="s">
        <v>152</v>
      </c>
      <c r="AH8" s="12" t="s">
        <v>153</v>
      </c>
      <c r="AI8" s="55"/>
      <c r="AJ8" s="11" t="s">
        <v>151</v>
      </c>
      <c r="AK8" s="12" t="s">
        <v>156</v>
      </c>
      <c r="AL8" s="12" t="s">
        <v>152</v>
      </c>
      <c r="AM8" s="12" t="s">
        <v>153</v>
      </c>
      <c r="AN8" s="55"/>
      <c r="AO8" s="11" t="s">
        <v>151</v>
      </c>
      <c r="AP8" s="12" t="s">
        <v>156</v>
      </c>
      <c r="AQ8" s="13" t="s">
        <v>152</v>
      </c>
      <c r="AR8" s="12" t="s">
        <v>153</v>
      </c>
      <c r="AS8" s="55"/>
      <c r="AT8" s="11" t="s">
        <v>151</v>
      </c>
      <c r="AU8" s="12" t="s">
        <v>156</v>
      </c>
      <c r="AV8" s="55"/>
      <c r="AW8" s="11" t="s">
        <v>151</v>
      </c>
      <c r="AX8" s="12" t="s">
        <v>156</v>
      </c>
      <c r="AY8" s="55"/>
      <c r="AZ8" s="11" t="s">
        <v>151</v>
      </c>
      <c r="BA8" s="12" t="s">
        <v>156</v>
      </c>
      <c r="BB8" s="55"/>
      <c r="BC8" s="11" t="s">
        <v>151</v>
      </c>
      <c r="BD8" s="12" t="s">
        <v>156</v>
      </c>
      <c r="BE8" s="55"/>
      <c r="BF8" s="11" t="s">
        <v>151</v>
      </c>
      <c r="BG8" s="12" t="s">
        <v>156</v>
      </c>
      <c r="BH8" s="55"/>
      <c r="BI8" s="11" t="s">
        <v>151</v>
      </c>
      <c r="BJ8" s="12" t="s">
        <v>156</v>
      </c>
      <c r="BK8" s="55"/>
      <c r="BL8" s="11" t="s">
        <v>151</v>
      </c>
      <c r="BM8" s="12" t="s">
        <v>156</v>
      </c>
      <c r="BN8" s="55"/>
      <c r="BO8" s="11" t="s">
        <v>151</v>
      </c>
      <c r="BP8" s="12" t="s">
        <v>156</v>
      </c>
      <c r="BQ8" s="13" t="s">
        <v>152</v>
      </c>
      <c r="BR8" s="12" t="s">
        <v>153</v>
      </c>
      <c r="BS8" s="55"/>
      <c r="BT8" s="11" t="s">
        <v>151</v>
      </c>
      <c r="BU8" s="12" t="s">
        <v>156</v>
      </c>
      <c r="BV8" s="55"/>
      <c r="BW8" s="11" t="s">
        <v>151</v>
      </c>
      <c r="BX8" s="12" t="s">
        <v>156</v>
      </c>
      <c r="BY8" s="55"/>
      <c r="BZ8" s="11" t="s">
        <v>151</v>
      </c>
      <c r="CA8" s="12" t="s">
        <v>156</v>
      </c>
      <c r="CB8" s="55"/>
      <c r="CC8" s="11" t="s">
        <v>151</v>
      </c>
      <c r="CD8" s="12" t="s">
        <v>156</v>
      </c>
      <c r="CE8" s="55"/>
      <c r="CF8" s="11" t="s">
        <v>151</v>
      </c>
      <c r="CG8" s="12" t="s">
        <v>156</v>
      </c>
      <c r="CH8" s="55"/>
      <c r="CI8" s="11" t="s">
        <v>151</v>
      </c>
      <c r="CJ8" s="12" t="s">
        <v>156</v>
      </c>
      <c r="CK8" s="55"/>
      <c r="CL8" s="11" t="s">
        <v>151</v>
      </c>
      <c r="CM8" s="12" t="s">
        <v>156</v>
      </c>
      <c r="CN8" s="55"/>
      <c r="CO8" s="11" t="s">
        <v>151</v>
      </c>
      <c r="CP8" s="12" t="s">
        <v>156</v>
      </c>
      <c r="CQ8" s="55"/>
      <c r="CR8" s="11" t="s">
        <v>151</v>
      </c>
      <c r="CS8" s="12" t="s">
        <v>156</v>
      </c>
      <c r="CT8" s="55"/>
      <c r="CU8" s="11" t="s">
        <v>151</v>
      </c>
      <c r="CV8" s="12" t="s">
        <v>156</v>
      </c>
      <c r="CW8" s="55"/>
      <c r="CX8" s="11" t="s">
        <v>151</v>
      </c>
      <c r="CY8" s="12" t="s">
        <v>156</v>
      </c>
      <c r="CZ8" s="55"/>
      <c r="DA8" s="11" t="s">
        <v>151</v>
      </c>
      <c r="DB8" s="12" t="s">
        <v>156</v>
      </c>
      <c r="DC8" s="55"/>
      <c r="DD8" s="11" t="s">
        <v>151</v>
      </c>
      <c r="DE8" s="12" t="s">
        <v>156</v>
      </c>
      <c r="DF8" s="57"/>
      <c r="DG8" s="55"/>
      <c r="DH8" s="11" t="s">
        <v>151</v>
      </c>
      <c r="DI8" s="12" t="s">
        <v>156</v>
      </c>
      <c r="DJ8" s="55"/>
      <c r="DK8" s="11" t="s">
        <v>151</v>
      </c>
      <c r="DL8" s="12" t="s">
        <v>156</v>
      </c>
      <c r="DM8" s="55"/>
      <c r="DN8" s="11" t="s">
        <v>151</v>
      </c>
      <c r="DO8" s="12" t="s">
        <v>157</v>
      </c>
      <c r="DP8" s="55"/>
      <c r="DQ8" s="11" t="s">
        <v>151</v>
      </c>
      <c r="DR8" s="12" t="s">
        <v>156</v>
      </c>
      <c r="DS8" s="55"/>
      <c r="DT8" s="11" t="s">
        <v>151</v>
      </c>
      <c r="DU8" s="12" t="s">
        <v>156</v>
      </c>
      <c r="DV8" s="55"/>
      <c r="DW8" s="11" t="s">
        <v>151</v>
      </c>
      <c r="DX8" s="12" t="s">
        <v>156</v>
      </c>
      <c r="DY8" s="55"/>
      <c r="DZ8" s="11" t="s">
        <v>151</v>
      </c>
      <c r="EA8" s="12" t="s">
        <v>156</v>
      </c>
      <c r="EB8" s="56"/>
      <c r="EC8" s="55"/>
      <c r="ED8" s="11" t="s">
        <v>151</v>
      </c>
      <c r="EE8" s="12" t="s">
        <v>156</v>
      </c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>
      <c r="A9" s="15"/>
      <c r="B9" s="45">
        <v>1</v>
      </c>
      <c r="C9" s="17">
        <v>2</v>
      </c>
      <c r="D9" s="15">
        <v>3</v>
      </c>
      <c r="E9" s="17">
        <v>4</v>
      </c>
      <c r="F9" s="15">
        <v>5</v>
      </c>
      <c r="G9" s="17">
        <v>6</v>
      </c>
      <c r="H9" s="15">
        <v>7</v>
      </c>
      <c r="I9" s="17">
        <v>8</v>
      </c>
      <c r="J9" s="15">
        <v>9</v>
      </c>
      <c r="K9" s="17">
        <v>10</v>
      </c>
      <c r="L9" s="15">
        <v>11</v>
      </c>
      <c r="M9" s="17">
        <v>12</v>
      </c>
      <c r="N9" s="15">
        <v>13</v>
      </c>
      <c r="O9" s="17">
        <v>14</v>
      </c>
      <c r="P9" s="15">
        <v>15</v>
      </c>
      <c r="Q9" s="17">
        <v>16</v>
      </c>
      <c r="R9" s="15">
        <v>17</v>
      </c>
      <c r="S9" s="17">
        <v>18</v>
      </c>
      <c r="T9" s="15">
        <v>19</v>
      </c>
      <c r="U9" s="17">
        <v>20</v>
      </c>
      <c r="V9" s="15">
        <v>21</v>
      </c>
      <c r="W9" s="17">
        <v>22</v>
      </c>
      <c r="X9" s="15">
        <v>23</v>
      </c>
      <c r="Y9" s="17">
        <v>24</v>
      </c>
      <c r="Z9" s="15">
        <v>25</v>
      </c>
      <c r="AA9" s="17">
        <v>26</v>
      </c>
      <c r="AB9" s="15">
        <v>27</v>
      </c>
      <c r="AC9" s="17">
        <v>28</v>
      </c>
      <c r="AD9" s="15">
        <v>29</v>
      </c>
      <c r="AE9" s="17">
        <v>30</v>
      </c>
      <c r="AF9" s="15">
        <v>31</v>
      </c>
      <c r="AG9" s="17">
        <v>32</v>
      </c>
      <c r="AH9" s="15">
        <v>33</v>
      </c>
      <c r="AI9" s="17">
        <v>34</v>
      </c>
      <c r="AJ9" s="15">
        <v>35</v>
      </c>
      <c r="AK9" s="17">
        <v>36</v>
      </c>
      <c r="AL9" s="15">
        <v>37</v>
      </c>
      <c r="AM9" s="17">
        <v>38</v>
      </c>
      <c r="AN9" s="15">
        <v>39</v>
      </c>
      <c r="AO9" s="17">
        <v>40</v>
      </c>
      <c r="AP9" s="15">
        <v>41</v>
      </c>
      <c r="AQ9" s="17">
        <v>42</v>
      </c>
      <c r="AR9" s="15">
        <v>43</v>
      </c>
      <c r="AS9" s="17">
        <v>44</v>
      </c>
      <c r="AT9" s="15">
        <v>45</v>
      </c>
      <c r="AU9" s="17">
        <v>46</v>
      </c>
      <c r="AV9" s="15">
        <v>47</v>
      </c>
      <c r="AW9" s="17">
        <v>48</v>
      </c>
      <c r="AX9" s="15">
        <v>49</v>
      </c>
      <c r="AY9" s="17">
        <v>50</v>
      </c>
      <c r="AZ9" s="15">
        <v>51</v>
      </c>
      <c r="BA9" s="17">
        <v>52</v>
      </c>
      <c r="BB9" s="15">
        <v>53</v>
      </c>
      <c r="BC9" s="17">
        <v>54</v>
      </c>
      <c r="BD9" s="15">
        <v>55</v>
      </c>
      <c r="BE9" s="17">
        <v>56</v>
      </c>
      <c r="BF9" s="15">
        <v>57</v>
      </c>
      <c r="BG9" s="17">
        <v>58</v>
      </c>
      <c r="BH9" s="15">
        <v>59</v>
      </c>
      <c r="BI9" s="17">
        <v>60</v>
      </c>
      <c r="BJ9" s="15">
        <v>61</v>
      </c>
      <c r="BK9" s="17">
        <v>62</v>
      </c>
      <c r="BL9" s="15">
        <v>63</v>
      </c>
      <c r="BM9" s="17">
        <v>64</v>
      </c>
      <c r="BN9" s="15">
        <v>65</v>
      </c>
      <c r="BO9" s="17">
        <v>66</v>
      </c>
      <c r="BP9" s="15">
        <v>67</v>
      </c>
      <c r="BQ9" s="17">
        <v>68</v>
      </c>
      <c r="BR9" s="15">
        <v>69</v>
      </c>
      <c r="BS9" s="17">
        <v>70</v>
      </c>
      <c r="BT9" s="15">
        <v>71</v>
      </c>
      <c r="BU9" s="17">
        <v>72</v>
      </c>
      <c r="BV9" s="15">
        <v>73</v>
      </c>
      <c r="BW9" s="17">
        <v>74</v>
      </c>
      <c r="BX9" s="15">
        <v>75</v>
      </c>
      <c r="BY9" s="17">
        <v>76</v>
      </c>
      <c r="BZ9" s="15">
        <v>77</v>
      </c>
      <c r="CA9" s="17">
        <v>78</v>
      </c>
      <c r="CB9" s="15">
        <v>79</v>
      </c>
      <c r="CC9" s="17">
        <v>80</v>
      </c>
      <c r="CD9" s="15">
        <v>81</v>
      </c>
      <c r="CE9" s="17">
        <v>82</v>
      </c>
      <c r="CF9" s="15">
        <v>83</v>
      </c>
      <c r="CG9" s="17">
        <v>84</v>
      </c>
      <c r="CH9" s="15">
        <v>85</v>
      </c>
      <c r="CI9" s="17">
        <v>86</v>
      </c>
      <c r="CJ9" s="15">
        <v>87</v>
      </c>
      <c r="CK9" s="17">
        <v>88</v>
      </c>
      <c r="CL9" s="15">
        <v>89</v>
      </c>
      <c r="CM9" s="17">
        <v>90</v>
      </c>
      <c r="CN9" s="15">
        <v>91</v>
      </c>
      <c r="CO9" s="17">
        <v>92</v>
      </c>
      <c r="CP9" s="18">
        <v>93</v>
      </c>
      <c r="CQ9" s="17">
        <v>94</v>
      </c>
      <c r="CR9" s="15">
        <v>95</v>
      </c>
      <c r="CS9" s="17">
        <v>96</v>
      </c>
      <c r="CT9" s="15">
        <v>97</v>
      </c>
      <c r="CU9" s="17">
        <v>98</v>
      </c>
      <c r="CV9" s="15">
        <v>99</v>
      </c>
      <c r="CW9" s="17">
        <v>100</v>
      </c>
      <c r="CX9" s="15">
        <v>101</v>
      </c>
      <c r="CY9" s="17">
        <v>102</v>
      </c>
      <c r="CZ9" s="15">
        <v>103</v>
      </c>
      <c r="DA9" s="17">
        <v>104</v>
      </c>
      <c r="DB9" s="15">
        <v>105</v>
      </c>
      <c r="DC9" s="17">
        <v>106</v>
      </c>
      <c r="DD9" s="15">
        <v>107</v>
      </c>
      <c r="DE9" s="19">
        <v>108</v>
      </c>
      <c r="DF9" s="16">
        <v>109</v>
      </c>
      <c r="DG9" s="17">
        <v>110</v>
      </c>
      <c r="DH9" s="15">
        <v>111</v>
      </c>
      <c r="DI9" s="17">
        <v>112</v>
      </c>
      <c r="DJ9" s="15">
        <v>113</v>
      </c>
      <c r="DK9" s="17">
        <v>114</v>
      </c>
      <c r="DL9" s="15">
        <v>115</v>
      </c>
      <c r="DM9" s="17">
        <v>116</v>
      </c>
      <c r="DN9" s="15">
        <v>117</v>
      </c>
      <c r="DO9" s="17">
        <v>118</v>
      </c>
      <c r="DP9" s="15">
        <v>119</v>
      </c>
      <c r="DQ9" s="17">
        <v>120</v>
      </c>
      <c r="DR9" s="15">
        <v>121</v>
      </c>
      <c r="DS9" s="17">
        <v>122</v>
      </c>
      <c r="DT9" s="15">
        <v>123</v>
      </c>
      <c r="DU9" s="17">
        <v>124</v>
      </c>
      <c r="DV9" s="15">
        <v>125</v>
      </c>
      <c r="DW9" s="17">
        <v>126</v>
      </c>
      <c r="DX9" s="15">
        <v>127</v>
      </c>
      <c r="DY9" s="17">
        <v>128</v>
      </c>
      <c r="DZ9" s="15">
        <v>129</v>
      </c>
      <c r="EA9" s="17">
        <v>130</v>
      </c>
      <c r="EB9" s="15">
        <v>131</v>
      </c>
      <c r="EC9" s="17">
        <v>132</v>
      </c>
      <c r="ED9" s="15">
        <v>133</v>
      </c>
      <c r="EE9" s="17">
        <v>134</v>
      </c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>
      <c r="A10" s="21">
        <v>1</v>
      </c>
      <c r="B10" s="1" t="s">
        <v>0</v>
      </c>
      <c r="C10" s="22">
        <v>155644.79999999999</v>
      </c>
      <c r="D10" s="23">
        <v>24049.1</v>
      </c>
      <c r="E10" s="24">
        <f>DG10+EC10-DY10</f>
        <v>1446666</v>
      </c>
      <c r="F10" s="24">
        <f>DH10+ED10-DZ10</f>
        <v>1446666</v>
      </c>
      <c r="G10" s="25">
        <f t="shared" ref="G10:G73" si="0">DI10+EE10-EA10</f>
        <v>1546219.8702000005</v>
      </c>
      <c r="H10" s="25">
        <f t="shared" ref="H10:H73" si="1">G10/F10*100</f>
        <v>106.88160710212311</v>
      </c>
      <c r="I10" s="25">
        <f t="shared" ref="I10:I73" si="2">G10/E10*100</f>
        <v>106.88160710212311</v>
      </c>
      <c r="J10" s="25">
        <f t="shared" ref="J10:L57" si="3">T10+Y10+AD10+AI10+AN10+AS10+BK10+BS10+BV10+BY10+CB10+CE10+CK10+CN10+CT10+CW10+DC10</f>
        <v>770436.99999999988</v>
      </c>
      <c r="K10" s="25">
        <f t="shared" si="3"/>
        <v>770436.99999999988</v>
      </c>
      <c r="L10" s="25">
        <f t="shared" si="3"/>
        <v>872809.97019999998</v>
      </c>
      <c r="M10" s="25">
        <f>L10/K10*100</f>
        <v>113.2876497624076</v>
      </c>
      <c r="N10" s="25">
        <f>L10/J10*100</f>
        <v>113.2876497624076</v>
      </c>
      <c r="O10" s="25">
        <f t="shared" ref="O10:Q73" si="4">T10+AD10</f>
        <v>299777</v>
      </c>
      <c r="P10" s="25">
        <f t="shared" si="4"/>
        <v>299777</v>
      </c>
      <c r="Q10" s="25">
        <f t="shared" si="4"/>
        <v>367726.73580000002</v>
      </c>
      <c r="R10" s="25">
        <f>Q10/P10*100</f>
        <v>122.66676089226326</v>
      </c>
      <c r="S10" s="22">
        <f>Q10/O10*100</f>
        <v>122.66676089226326</v>
      </c>
      <c r="T10" s="26">
        <v>109000</v>
      </c>
      <c r="U10" s="26">
        <v>109000</v>
      </c>
      <c r="V10" s="27">
        <v>93681.438800000004</v>
      </c>
      <c r="W10" s="25">
        <f>V10/U10*100</f>
        <v>85.946274128440365</v>
      </c>
      <c r="X10" s="22">
        <f>V10/T10*100</f>
        <v>85.946274128440365</v>
      </c>
      <c r="Y10" s="26">
        <v>77472.800000000003</v>
      </c>
      <c r="Z10" s="26">
        <v>77472.800000000003</v>
      </c>
      <c r="AA10" s="25">
        <v>74117.707399999999</v>
      </c>
      <c r="AB10" s="25">
        <f>AA10/Z10*100</f>
        <v>95.669328332008135</v>
      </c>
      <c r="AC10" s="22">
        <f>AA10/Y10*100</f>
        <v>95.669328332008135</v>
      </c>
      <c r="AD10" s="26">
        <v>190777</v>
      </c>
      <c r="AE10" s="26">
        <v>190777</v>
      </c>
      <c r="AF10" s="25">
        <v>274045.29700000002</v>
      </c>
      <c r="AG10" s="25">
        <f>AF10/AE10*100</f>
        <v>143.64692651629915</v>
      </c>
      <c r="AH10" s="22">
        <f>AF10/AD10*100</f>
        <v>143.64692651629915</v>
      </c>
      <c r="AI10" s="26">
        <v>38850</v>
      </c>
      <c r="AJ10" s="26">
        <v>38850</v>
      </c>
      <c r="AK10" s="25">
        <v>48472.266000000003</v>
      </c>
      <c r="AL10" s="25">
        <f>AK10/AJ10*100</f>
        <v>124.76773745173746</v>
      </c>
      <c r="AM10" s="22">
        <f>AK10/AI10*100</f>
        <v>124.76773745173746</v>
      </c>
      <c r="AN10" s="28">
        <v>25000</v>
      </c>
      <c r="AO10" s="28">
        <v>25000</v>
      </c>
      <c r="AP10" s="25">
        <v>39061.35</v>
      </c>
      <c r="AQ10" s="25">
        <f>AP10/AO10*100</f>
        <v>156.24539999999999</v>
      </c>
      <c r="AR10" s="22">
        <f>AP10/AN10*100</f>
        <v>156.24539999999999</v>
      </c>
      <c r="AS10" s="28">
        <v>0</v>
      </c>
      <c r="AT10" s="28">
        <v>0</v>
      </c>
      <c r="AU10" s="22">
        <v>0</v>
      </c>
      <c r="AV10" s="22"/>
      <c r="AW10" s="22"/>
      <c r="AX10" s="22"/>
      <c r="AY10" s="22">
        <v>603209.19999999995</v>
      </c>
      <c r="AZ10" s="22">
        <v>603209.19999999995</v>
      </c>
      <c r="BA10" s="22">
        <v>603209.19999999995</v>
      </c>
      <c r="BB10" s="29"/>
      <c r="BC10" s="29"/>
      <c r="BD10" s="29"/>
      <c r="BE10" s="30">
        <v>4900.8</v>
      </c>
      <c r="BF10" s="30">
        <v>4900.8</v>
      </c>
      <c r="BG10" s="22">
        <v>4900.8</v>
      </c>
      <c r="BH10" s="22"/>
      <c r="BI10" s="22"/>
      <c r="BJ10" s="22"/>
      <c r="BK10" s="22"/>
      <c r="BL10" s="22"/>
      <c r="BM10" s="22"/>
      <c r="BN10" s="25">
        <f t="shared" ref="BN10:BP73" si="5">BS10+BV10+BY10+CB10</f>
        <v>24232</v>
      </c>
      <c r="BO10" s="25">
        <f t="shared" si="5"/>
        <v>24232</v>
      </c>
      <c r="BP10" s="25">
        <f t="shared" si="5"/>
        <v>30934.81</v>
      </c>
      <c r="BQ10" s="25">
        <f>BP10/BO10*100</f>
        <v>127.66098547375373</v>
      </c>
      <c r="BR10" s="22">
        <f>BP10/BN10*100</f>
        <v>127.66098547375373</v>
      </c>
      <c r="BS10" s="26">
        <v>23232</v>
      </c>
      <c r="BT10" s="26">
        <v>23232</v>
      </c>
      <c r="BU10" s="25">
        <v>27630.81</v>
      </c>
      <c r="BV10" s="22"/>
      <c r="BW10" s="22"/>
      <c r="BX10" s="25">
        <v>0</v>
      </c>
      <c r="BY10" s="22"/>
      <c r="BZ10" s="22"/>
      <c r="CA10" s="22">
        <v>0</v>
      </c>
      <c r="CB10" s="26">
        <v>1000</v>
      </c>
      <c r="CC10" s="26">
        <v>1000</v>
      </c>
      <c r="CD10" s="22">
        <v>3304</v>
      </c>
      <c r="CE10" s="22"/>
      <c r="CF10" s="22"/>
      <c r="CG10" s="22"/>
      <c r="CH10" s="22">
        <v>7357</v>
      </c>
      <c r="CI10" s="22">
        <v>7357</v>
      </c>
      <c r="CJ10" s="22">
        <v>7186.6</v>
      </c>
      <c r="CK10" s="26"/>
      <c r="CL10" s="26"/>
      <c r="CM10" s="22">
        <v>0</v>
      </c>
      <c r="CN10" s="26">
        <v>296181.09999999998</v>
      </c>
      <c r="CO10" s="26">
        <v>296181.09999999998</v>
      </c>
      <c r="CP10" s="22">
        <v>276508.58299999998</v>
      </c>
      <c r="CQ10" s="22">
        <v>176524.9</v>
      </c>
      <c r="CR10" s="22">
        <v>176524.9</v>
      </c>
      <c r="CS10" s="22">
        <v>156022.323</v>
      </c>
      <c r="CT10" s="26">
        <v>5000</v>
      </c>
      <c r="CU10" s="26">
        <v>5000</v>
      </c>
      <c r="CV10" s="22">
        <v>17899.347000000002</v>
      </c>
      <c r="CW10" s="22">
        <v>0</v>
      </c>
      <c r="CX10" s="22">
        <v>0</v>
      </c>
      <c r="CY10" s="22">
        <v>4201</v>
      </c>
      <c r="CZ10" s="22"/>
      <c r="DA10" s="22"/>
      <c r="DB10" s="22">
        <v>0</v>
      </c>
      <c r="DC10" s="22">
        <v>3924.1</v>
      </c>
      <c r="DD10" s="22">
        <v>3924.1</v>
      </c>
      <c r="DE10" s="27">
        <v>13888.171</v>
      </c>
      <c r="DF10" s="27">
        <v>0</v>
      </c>
      <c r="DG10" s="25">
        <f t="shared" ref="DG10:DH41" si="6">T10+Y10+AD10+AI10+AN10+AS10+AV10+AY10+BB10+BE10+BH10+BK10+BS10+BV10+BY10+CB10+CE10+CH10+CK10+CN10+CT10+CW10+CZ10+DC10</f>
        <v>1385904</v>
      </c>
      <c r="DH10" s="25">
        <f t="shared" si="6"/>
        <v>1385904</v>
      </c>
      <c r="DI10" s="25">
        <f t="shared" ref="DI10:DI73" si="7">V10+AA10+AF10+AK10+AP10+AU10+AX10+BA10+BD10+BG10+BJ10+BM10+BU10+BX10+CA10+CD10+CG10+CJ10+CM10+CP10+CV10+CY10+DB10+DE10+DF10</f>
        <v>1488106.5702000004</v>
      </c>
      <c r="DJ10" s="22">
        <v>7788</v>
      </c>
      <c r="DK10" s="22">
        <v>7788</v>
      </c>
      <c r="DL10" s="22">
        <v>7788</v>
      </c>
      <c r="DM10" s="22">
        <v>52974</v>
      </c>
      <c r="DN10" s="22">
        <v>52974</v>
      </c>
      <c r="DO10" s="22">
        <v>50325.3</v>
      </c>
      <c r="DP10" s="22"/>
      <c r="DQ10" s="22"/>
      <c r="DR10" s="22"/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27500</v>
      </c>
      <c r="DZ10" s="22">
        <v>27500</v>
      </c>
      <c r="EA10" s="27">
        <v>27500</v>
      </c>
      <c r="EB10" s="27">
        <v>0</v>
      </c>
      <c r="EC10" s="25">
        <f t="shared" ref="EC10:ED73" si="8">DJ10+DM10+DP10+DS10+DV10+DY10</f>
        <v>88262</v>
      </c>
      <c r="ED10" s="25">
        <f t="shared" si="8"/>
        <v>88262</v>
      </c>
      <c r="EE10" s="25">
        <f t="shared" ref="EE10:EE73" si="9">DL10+DO10+DR10+DU10+DX10+EA10+EB10</f>
        <v>85613.3</v>
      </c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>
      <c r="A11" s="21">
        <v>2</v>
      </c>
      <c r="B11" s="1" t="s">
        <v>1</v>
      </c>
      <c r="C11" s="22">
        <v>14145.9</v>
      </c>
      <c r="D11" s="32">
        <v>0</v>
      </c>
      <c r="E11" s="24">
        <f t="shared" ref="E11:F42" si="10">DG11+EC11-DY11</f>
        <v>79500</v>
      </c>
      <c r="F11" s="24">
        <f t="shared" si="10"/>
        <v>79500</v>
      </c>
      <c r="G11" s="25">
        <f t="shared" si="0"/>
        <v>92318.659</v>
      </c>
      <c r="H11" s="25">
        <f t="shared" si="1"/>
        <v>116.12409937106918</v>
      </c>
      <c r="I11" s="25">
        <f t="shared" si="2"/>
        <v>116.12409937106918</v>
      </c>
      <c r="J11" s="25">
        <f t="shared" si="3"/>
        <v>16369.7</v>
      </c>
      <c r="K11" s="25">
        <f t="shared" si="3"/>
        <v>16369.7</v>
      </c>
      <c r="L11" s="25">
        <f t="shared" si="3"/>
        <v>16588.359</v>
      </c>
      <c r="M11" s="25">
        <f t="shared" ref="M11:M74" si="11">L11/K11*100</f>
        <v>101.33575447320354</v>
      </c>
      <c r="N11" s="25">
        <f t="shared" ref="N11:N74" si="12">L11/J11*100</f>
        <v>101.33575447320354</v>
      </c>
      <c r="O11" s="25">
        <f t="shared" si="4"/>
        <v>7030</v>
      </c>
      <c r="P11" s="25">
        <f t="shared" si="4"/>
        <v>7030</v>
      </c>
      <c r="Q11" s="25">
        <f t="shared" si="4"/>
        <v>6562.0239999999994</v>
      </c>
      <c r="R11" s="25">
        <f t="shared" ref="R11:R74" si="13">Q11/P11*100</f>
        <v>93.343157894736834</v>
      </c>
      <c r="S11" s="22">
        <f t="shared" ref="S11:S74" si="14">Q11/O11*100</f>
        <v>93.343157894736834</v>
      </c>
      <c r="T11" s="26">
        <v>90</v>
      </c>
      <c r="U11" s="26">
        <v>90</v>
      </c>
      <c r="V11" s="27">
        <v>137.584</v>
      </c>
      <c r="W11" s="25">
        <f t="shared" ref="W11:W74" si="15">V11/U11*100</f>
        <v>152.87111111111111</v>
      </c>
      <c r="X11" s="22">
        <f t="shared" ref="X11:X74" si="16">V11/T11*100</f>
        <v>152.87111111111111</v>
      </c>
      <c r="Y11" s="26">
        <v>5780</v>
      </c>
      <c r="Z11" s="26">
        <v>5780</v>
      </c>
      <c r="AA11" s="25">
        <v>5309.5609999999997</v>
      </c>
      <c r="AB11" s="25">
        <f t="shared" ref="AB11:AB74" si="17">AA11/Z11*100</f>
        <v>91.860916955017288</v>
      </c>
      <c r="AC11" s="22">
        <f t="shared" ref="AC11:AC74" si="18">AA11/Y11*100</f>
        <v>91.860916955017288</v>
      </c>
      <c r="AD11" s="26">
        <v>6940</v>
      </c>
      <c r="AE11" s="26">
        <v>6940</v>
      </c>
      <c r="AF11" s="25">
        <v>6424.44</v>
      </c>
      <c r="AG11" s="25">
        <f t="shared" ref="AG11:AG74" si="19">AF11/AE11*100</f>
        <v>92.571181556195953</v>
      </c>
      <c r="AH11" s="22">
        <f t="shared" ref="AH11:AH74" si="20">AF11/AD11*100</f>
        <v>92.571181556195953</v>
      </c>
      <c r="AI11" s="26">
        <v>170</v>
      </c>
      <c r="AJ11" s="26">
        <v>170</v>
      </c>
      <c r="AK11" s="25">
        <v>178.464</v>
      </c>
      <c r="AL11" s="25">
        <f t="shared" ref="AL11:AL74" si="21">AK11/AJ11*100</f>
        <v>104.97882352941177</v>
      </c>
      <c r="AM11" s="22">
        <f t="shared" ref="AM11:AM74" si="22">AK11/AI11*100</f>
        <v>104.97882352941177</v>
      </c>
      <c r="AN11" s="28">
        <v>0</v>
      </c>
      <c r="AO11" s="28">
        <v>0</v>
      </c>
      <c r="AP11" s="25">
        <v>0</v>
      </c>
      <c r="AQ11" s="25" t="e">
        <f t="shared" ref="AQ11:AQ74" si="23">AP11/AO11*100</f>
        <v>#DIV/0!</v>
      </c>
      <c r="AR11" s="22" t="e">
        <f t="shared" ref="AR11:AR74" si="24">AP11/AN11*100</f>
        <v>#DIV/0!</v>
      </c>
      <c r="AS11" s="28">
        <v>0</v>
      </c>
      <c r="AT11" s="28">
        <v>0</v>
      </c>
      <c r="AU11" s="22">
        <v>0</v>
      </c>
      <c r="AV11" s="22"/>
      <c r="AW11" s="22"/>
      <c r="AX11" s="22"/>
      <c r="AY11" s="22">
        <v>63130.3</v>
      </c>
      <c r="AZ11" s="22">
        <v>63130.3</v>
      </c>
      <c r="BA11" s="22">
        <v>63130.3</v>
      </c>
      <c r="BB11" s="29"/>
      <c r="BC11" s="29"/>
      <c r="BD11" s="29"/>
      <c r="BE11" s="30"/>
      <c r="BF11" s="30"/>
      <c r="BG11" s="22">
        <v>0</v>
      </c>
      <c r="BH11" s="22"/>
      <c r="BI11" s="22"/>
      <c r="BJ11" s="22"/>
      <c r="BK11" s="22"/>
      <c r="BL11" s="22"/>
      <c r="BM11" s="22"/>
      <c r="BN11" s="25">
        <f t="shared" si="5"/>
        <v>1220</v>
      </c>
      <c r="BO11" s="25">
        <f t="shared" si="5"/>
        <v>1220</v>
      </c>
      <c r="BP11" s="25">
        <f t="shared" si="5"/>
        <v>1370.38</v>
      </c>
      <c r="BQ11" s="25">
        <f t="shared" ref="BQ11:BQ74" si="25">BP11/BO11*100</f>
        <v>112.32622950819673</v>
      </c>
      <c r="BR11" s="22">
        <f t="shared" ref="BR11:BR74" si="26">BP11/BN11*100</f>
        <v>112.32622950819673</v>
      </c>
      <c r="BS11" s="26">
        <v>1100</v>
      </c>
      <c r="BT11" s="26">
        <v>1100</v>
      </c>
      <c r="BU11" s="25">
        <v>1250.3800000000001</v>
      </c>
      <c r="BV11" s="22"/>
      <c r="BW11" s="22"/>
      <c r="BX11" s="25">
        <v>0</v>
      </c>
      <c r="BY11" s="22"/>
      <c r="BZ11" s="22"/>
      <c r="CA11" s="22">
        <v>0</v>
      </c>
      <c r="CB11" s="26">
        <v>120</v>
      </c>
      <c r="CC11" s="26">
        <v>120</v>
      </c>
      <c r="CD11" s="22">
        <v>120</v>
      </c>
      <c r="CE11" s="22"/>
      <c r="CF11" s="22"/>
      <c r="CG11" s="22"/>
      <c r="CH11" s="22"/>
      <c r="CI11" s="22"/>
      <c r="CJ11" s="22">
        <v>0</v>
      </c>
      <c r="CK11" s="32"/>
      <c r="CL11" s="32"/>
      <c r="CM11" s="22">
        <v>0</v>
      </c>
      <c r="CN11" s="26">
        <v>2169.6999999999998</v>
      </c>
      <c r="CO11" s="26">
        <v>2169.6999999999998</v>
      </c>
      <c r="CP11" s="22">
        <v>2045.26</v>
      </c>
      <c r="CQ11" s="22">
        <v>1219.7</v>
      </c>
      <c r="CR11" s="22">
        <v>1219.7</v>
      </c>
      <c r="CS11" s="22">
        <v>960.26</v>
      </c>
      <c r="CT11" s="26"/>
      <c r="CU11" s="26"/>
      <c r="CV11" s="22">
        <v>0</v>
      </c>
      <c r="CW11" s="22">
        <v>0</v>
      </c>
      <c r="CX11" s="22">
        <v>0</v>
      </c>
      <c r="CY11" s="22">
        <v>0</v>
      </c>
      <c r="CZ11" s="22"/>
      <c r="DA11" s="22"/>
      <c r="DB11" s="22">
        <v>0</v>
      </c>
      <c r="DC11" s="22"/>
      <c r="DD11" s="22"/>
      <c r="DE11" s="27">
        <v>1122.67</v>
      </c>
      <c r="DF11" s="27">
        <v>0</v>
      </c>
      <c r="DG11" s="25">
        <f t="shared" si="6"/>
        <v>79500</v>
      </c>
      <c r="DH11" s="25">
        <f t="shared" si="6"/>
        <v>79500</v>
      </c>
      <c r="DI11" s="25">
        <f t="shared" si="7"/>
        <v>79718.659</v>
      </c>
      <c r="DJ11" s="22"/>
      <c r="DK11" s="22"/>
      <c r="DL11" s="22">
        <v>0</v>
      </c>
      <c r="DM11" s="22">
        <v>0</v>
      </c>
      <c r="DN11" s="22">
        <v>0</v>
      </c>
      <c r="DO11" s="22">
        <v>12600</v>
      </c>
      <c r="DP11" s="22"/>
      <c r="DQ11" s="22"/>
      <c r="DR11" s="22"/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9000</v>
      </c>
      <c r="DZ11" s="22">
        <v>9000</v>
      </c>
      <c r="EA11" s="27">
        <v>2500</v>
      </c>
      <c r="EB11" s="27">
        <v>0</v>
      </c>
      <c r="EC11" s="25">
        <f t="shared" si="8"/>
        <v>9000</v>
      </c>
      <c r="ED11" s="25">
        <f t="shared" si="8"/>
        <v>9000</v>
      </c>
      <c r="EE11" s="25">
        <f t="shared" si="9"/>
        <v>15100</v>
      </c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>
      <c r="A12" s="21">
        <v>3</v>
      </c>
      <c r="B12" s="1" t="s">
        <v>2</v>
      </c>
      <c r="C12" s="22">
        <v>5241.5</v>
      </c>
      <c r="D12" s="32">
        <v>0</v>
      </c>
      <c r="E12" s="24">
        <f t="shared" si="10"/>
        <v>40343.1</v>
      </c>
      <c r="F12" s="24">
        <f t="shared" si="10"/>
        <v>40343.1</v>
      </c>
      <c r="G12" s="25">
        <f t="shared" si="0"/>
        <v>40772.937999999995</v>
      </c>
      <c r="H12" s="25">
        <f t="shared" si="1"/>
        <v>101.0654560507249</v>
      </c>
      <c r="I12" s="25">
        <f t="shared" si="2"/>
        <v>101.0654560507249</v>
      </c>
      <c r="J12" s="25">
        <f t="shared" si="3"/>
        <v>12748.400000000001</v>
      </c>
      <c r="K12" s="25">
        <f t="shared" si="3"/>
        <v>12748.400000000001</v>
      </c>
      <c r="L12" s="25">
        <f t="shared" si="3"/>
        <v>13178.237999999998</v>
      </c>
      <c r="M12" s="25">
        <f t="shared" si="11"/>
        <v>103.37170154686075</v>
      </c>
      <c r="N12" s="25">
        <f t="shared" si="12"/>
        <v>103.37170154686075</v>
      </c>
      <c r="O12" s="25">
        <f t="shared" si="4"/>
        <v>6768.2</v>
      </c>
      <c r="P12" s="25">
        <f t="shared" si="4"/>
        <v>6768.2</v>
      </c>
      <c r="Q12" s="25">
        <f t="shared" si="4"/>
        <v>6956.8809999999994</v>
      </c>
      <c r="R12" s="25">
        <f t="shared" si="13"/>
        <v>102.78775745397594</v>
      </c>
      <c r="S12" s="22">
        <f t="shared" si="14"/>
        <v>102.78775745397594</v>
      </c>
      <c r="T12" s="26">
        <v>1659</v>
      </c>
      <c r="U12" s="26">
        <v>1659</v>
      </c>
      <c r="V12" s="27">
        <v>957.56600000000003</v>
      </c>
      <c r="W12" s="25">
        <f t="shared" si="15"/>
        <v>57.719469559975892</v>
      </c>
      <c r="X12" s="22">
        <f t="shared" si="16"/>
        <v>57.719469559975892</v>
      </c>
      <c r="Y12" s="26">
        <v>4500</v>
      </c>
      <c r="Z12" s="26">
        <v>4500</v>
      </c>
      <c r="AA12" s="25">
        <v>4522.1289999999999</v>
      </c>
      <c r="AB12" s="25">
        <f t="shared" si="17"/>
        <v>100.49175555555556</v>
      </c>
      <c r="AC12" s="22">
        <f t="shared" si="18"/>
        <v>100.49175555555556</v>
      </c>
      <c r="AD12" s="26">
        <v>5109.2</v>
      </c>
      <c r="AE12" s="26">
        <v>5109.2</v>
      </c>
      <c r="AF12" s="25">
        <v>5999.3149999999996</v>
      </c>
      <c r="AG12" s="25">
        <f t="shared" si="19"/>
        <v>117.42180771940814</v>
      </c>
      <c r="AH12" s="22">
        <f t="shared" si="20"/>
        <v>117.42180771940814</v>
      </c>
      <c r="AI12" s="26">
        <v>220</v>
      </c>
      <c r="AJ12" s="26">
        <v>220</v>
      </c>
      <c r="AK12" s="25">
        <v>260</v>
      </c>
      <c r="AL12" s="25">
        <f t="shared" si="21"/>
        <v>118.18181818181819</v>
      </c>
      <c r="AM12" s="22">
        <f t="shared" si="22"/>
        <v>118.18181818181819</v>
      </c>
      <c r="AN12" s="28">
        <v>0</v>
      </c>
      <c r="AO12" s="28">
        <v>0</v>
      </c>
      <c r="AP12" s="25">
        <v>0</v>
      </c>
      <c r="AQ12" s="25" t="e">
        <f t="shared" si="23"/>
        <v>#DIV/0!</v>
      </c>
      <c r="AR12" s="22" t="e">
        <f t="shared" si="24"/>
        <v>#DIV/0!</v>
      </c>
      <c r="AS12" s="28">
        <v>0</v>
      </c>
      <c r="AT12" s="28">
        <v>0</v>
      </c>
      <c r="AU12" s="22">
        <v>0</v>
      </c>
      <c r="AV12" s="22"/>
      <c r="AW12" s="22"/>
      <c r="AX12" s="22"/>
      <c r="AY12" s="22">
        <v>27594.7</v>
      </c>
      <c r="AZ12" s="22">
        <v>27594.7</v>
      </c>
      <c r="BA12" s="22">
        <v>27594.7</v>
      </c>
      <c r="BB12" s="29"/>
      <c r="BC12" s="29"/>
      <c r="BD12" s="29"/>
      <c r="BE12" s="30"/>
      <c r="BF12" s="30"/>
      <c r="BG12" s="22">
        <v>0</v>
      </c>
      <c r="BH12" s="22"/>
      <c r="BI12" s="22"/>
      <c r="BJ12" s="22"/>
      <c r="BK12" s="22"/>
      <c r="BL12" s="22"/>
      <c r="BM12" s="22"/>
      <c r="BN12" s="25">
        <f t="shared" si="5"/>
        <v>540.20000000000005</v>
      </c>
      <c r="BO12" s="25">
        <f t="shared" si="5"/>
        <v>540.20000000000005</v>
      </c>
      <c r="BP12" s="25">
        <f t="shared" si="5"/>
        <v>560.80600000000004</v>
      </c>
      <c r="BQ12" s="25">
        <f t="shared" si="25"/>
        <v>103.81451314328028</v>
      </c>
      <c r="BR12" s="22">
        <f t="shared" si="26"/>
        <v>103.81451314328028</v>
      </c>
      <c r="BS12" s="26">
        <v>435.1</v>
      </c>
      <c r="BT12" s="26">
        <v>435.1</v>
      </c>
      <c r="BU12" s="25">
        <v>436.71199999999999</v>
      </c>
      <c r="BV12" s="22"/>
      <c r="BW12" s="22"/>
      <c r="BX12" s="25">
        <v>0</v>
      </c>
      <c r="BY12" s="22"/>
      <c r="BZ12" s="22"/>
      <c r="CA12" s="22">
        <v>0</v>
      </c>
      <c r="CB12" s="26">
        <v>105.1</v>
      </c>
      <c r="CC12" s="26">
        <v>105.1</v>
      </c>
      <c r="CD12" s="22">
        <v>124.09399999999999</v>
      </c>
      <c r="CE12" s="22"/>
      <c r="CF12" s="22"/>
      <c r="CG12" s="22"/>
      <c r="CH12" s="22"/>
      <c r="CI12" s="22"/>
      <c r="CJ12" s="22">
        <v>0</v>
      </c>
      <c r="CK12" s="32"/>
      <c r="CL12" s="32"/>
      <c r="CM12" s="22">
        <v>0</v>
      </c>
      <c r="CN12" s="26">
        <v>720</v>
      </c>
      <c r="CO12" s="26">
        <v>720</v>
      </c>
      <c r="CP12" s="22">
        <v>64.2</v>
      </c>
      <c r="CQ12" s="22">
        <v>720</v>
      </c>
      <c r="CR12" s="22">
        <v>720</v>
      </c>
      <c r="CS12" s="22">
        <v>64.2</v>
      </c>
      <c r="CT12" s="26"/>
      <c r="CU12" s="26"/>
      <c r="CV12" s="22">
        <v>814.22199999999998</v>
      </c>
      <c r="CW12" s="22">
        <v>0</v>
      </c>
      <c r="CX12" s="22">
        <v>0</v>
      </c>
      <c r="CY12" s="22">
        <v>0</v>
      </c>
      <c r="CZ12" s="22"/>
      <c r="DA12" s="22"/>
      <c r="DB12" s="22">
        <v>0</v>
      </c>
      <c r="DC12" s="22"/>
      <c r="DD12" s="22"/>
      <c r="DE12" s="27">
        <v>0</v>
      </c>
      <c r="DF12" s="27">
        <v>0</v>
      </c>
      <c r="DG12" s="25">
        <f t="shared" si="6"/>
        <v>40343.1</v>
      </c>
      <c r="DH12" s="25">
        <f t="shared" si="6"/>
        <v>40343.1</v>
      </c>
      <c r="DI12" s="25">
        <f t="shared" si="7"/>
        <v>40772.937999999995</v>
      </c>
      <c r="DJ12" s="22"/>
      <c r="DK12" s="22"/>
      <c r="DL12" s="22">
        <v>0</v>
      </c>
      <c r="DM12" s="22">
        <v>0</v>
      </c>
      <c r="DN12" s="22">
        <v>0</v>
      </c>
      <c r="DO12" s="22">
        <v>0</v>
      </c>
      <c r="DP12" s="22"/>
      <c r="DQ12" s="22"/>
      <c r="DR12" s="22"/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/>
      <c r="DZ12" s="22"/>
      <c r="EA12" s="27">
        <v>0</v>
      </c>
      <c r="EB12" s="27">
        <v>0</v>
      </c>
      <c r="EC12" s="25">
        <f t="shared" si="8"/>
        <v>0</v>
      </c>
      <c r="ED12" s="25">
        <f t="shared" si="8"/>
        <v>0</v>
      </c>
      <c r="EE12" s="25">
        <f t="shared" si="9"/>
        <v>0</v>
      </c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>
      <c r="A13" s="21">
        <v>4</v>
      </c>
      <c r="B13" s="1" t="s">
        <v>3</v>
      </c>
      <c r="C13" s="22">
        <v>17347.400000000001</v>
      </c>
      <c r="D13" s="32">
        <v>0</v>
      </c>
      <c r="E13" s="24">
        <f t="shared" si="10"/>
        <v>91504.4</v>
      </c>
      <c r="F13" s="24">
        <f t="shared" si="10"/>
        <v>91504.4</v>
      </c>
      <c r="G13" s="25">
        <f t="shared" si="0"/>
        <v>95456.632000000012</v>
      </c>
      <c r="H13" s="25">
        <f t="shared" si="1"/>
        <v>104.31917153710644</v>
      </c>
      <c r="I13" s="25">
        <f t="shared" si="2"/>
        <v>104.31917153710644</v>
      </c>
      <c r="J13" s="25">
        <f t="shared" si="3"/>
        <v>23690</v>
      </c>
      <c r="K13" s="25">
        <f t="shared" si="3"/>
        <v>23690</v>
      </c>
      <c r="L13" s="25">
        <f t="shared" si="3"/>
        <v>27642.232</v>
      </c>
      <c r="M13" s="25">
        <f t="shared" si="11"/>
        <v>116.68312368087801</v>
      </c>
      <c r="N13" s="25">
        <f t="shared" si="12"/>
        <v>116.68312368087801</v>
      </c>
      <c r="O13" s="25">
        <f t="shared" si="4"/>
        <v>10000</v>
      </c>
      <c r="P13" s="25">
        <f t="shared" si="4"/>
        <v>10000</v>
      </c>
      <c r="Q13" s="25">
        <f t="shared" si="4"/>
        <v>13346.609999999999</v>
      </c>
      <c r="R13" s="25">
        <f t="shared" si="13"/>
        <v>133.46609999999998</v>
      </c>
      <c r="S13" s="22">
        <f t="shared" si="14"/>
        <v>133.46609999999998</v>
      </c>
      <c r="T13" s="26">
        <v>500</v>
      </c>
      <c r="U13" s="26">
        <v>500</v>
      </c>
      <c r="V13" s="27">
        <v>847.69399999999996</v>
      </c>
      <c r="W13" s="25">
        <f t="shared" si="15"/>
        <v>169.53879999999998</v>
      </c>
      <c r="X13" s="22">
        <f t="shared" si="16"/>
        <v>169.53879999999998</v>
      </c>
      <c r="Y13" s="26">
        <v>9500</v>
      </c>
      <c r="Z13" s="26">
        <v>9500</v>
      </c>
      <c r="AA13" s="25">
        <v>10902.25</v>
      </c>
      <c r="AB13" s="25">
        <f t="shared" si="17"/>
        <v>114.76052631578948</v>
      </c>
      <c r="AC13" s="22">
        <f t="shared" si="18"/>
        <v>114.76052631578948</v>
      </c>
      <c r="AD13" s="26">
        <v>9500</v>
      </c>
      <c r="AE13" s="26">
        <v>9500</v>
      </c>
      <c r="AF13" s="25">
        <v>12498.915999999999</v>
      </c>
      <c r="AG13" s="25">
        <f t="shared" si="19"/>
        <v>131.56753684210526</v>
      </c>
      <c r="AH13" s="22">
        <f t="shared" si="20"/>
        <v>131.56753684210526</v>
      </c>
      <c r="AI13" s="26">
        <v>440</v>
      </c>
      <c r="AJ13" s="26">
        <v>440</v>
      </c>
      <c r="AK13" s="25">
        <v>461.68</v>
      </c>
      <c r="AL13" s="25">
        <f t="shared" si="21"/>
        <v>104.92727272727274</v>
      </c>
      <c r="AM13" s="22">
        <f t="shared" si="22"/>
        <v>104.92727272727274</v>
      </c>
      <c r="AN13" s="28">
        <v>0</v>
      </c>
      <c r="AO13" s="28">
        <v>0</v>
      </c>
      <c r="AP13" s="25">
        <v>0</v>
      </c>
      <c r="AQ13" s="25" t="e">
        <f t="shared" si="23"/>
        <v>#DIV/0!</v>
      </c>
      <c r="AR13" s="22" t="e">
        <f t="shared" si="24"/>
        <v>#DIV/0!</v>
      </c>
      <c r="AS13" s="28">
        <v>0</v>
      </c>
      <c r="AT13" s="28">
        <v>0</v>
      </c>
      <c r="AU13" s="22">
        <v>0</v>
      </c>
      <c r="AV13" s="22"/>
      <c r="AW13" s="22"/>
      <c r="AX13" s="22"/>
      <c r="AY13" s="22">
        <v>61532.4</v>
      </c>
      <c r="AZ13" s="22">
        <v>61532.4</v>
      </c>
      <c r="BA13" s="22">
        <v>61532.4</v>
      </c>
      <c r="BB13" s="29"/>
      <c r="BC13" s="29"/>
      <c r="BD13" s="29"/>
      <c r="BE13" s="30"/>
      <c r="BF13" s="30"/>
      <c r="BG13" s="22">
        <v>0</v>
      </c>
      <c r="BH13" s="22"/>
      <c r="BI13" s="22"/>
      <c r="BJ13" s="22"/>
      <c r="BK13" s="22"/>
      <c r="BL13" s="22"/>
      <c r="BM13" s="22"/>
      <c r="BN13" s="25">
        <f t="shared" si="5"/>
        <v>2300</v>
      </c>
      <c r="BO13" s="25">
        <f t="shared" si="5"/>
        <v>2300</v>
      </c>
      <c r="BP13" s="25">
        <f t="shared" si="5"/>
        <v>1768.7239999999999</v>
      </c>
      <c r="BQ13" s="25">
        <f t="shared" si="25"/>
        <v>76.90104347826086</v>
      </c>
      <c r="BR13" s="22">
        <f t="shared" si="26"/>
        <v>76.90104347826086</v>
      </c>
      <c r="BS13" s="26">
        <v>2290</v>
      </c>
      <c r="BT13" s="26">
        <v>2290</v>
      </c>
      <c r="BU13" s="25">
        <v>1758.7239999999999</v>
      </c>
      <c r="BV13" s="22"/>
      <c r="BW13" s="22"/>
      <c r="BX13" s="25">
        <v>0</v>
      </c>
      <c r="BY13" s="22"/>
      <c r="BZ13" s="22"/>
      <c r="CA13" s="22">
        <v>0</v>
      </c>
      <c r="CB13" s="26">
        <v>10</v>
      </c>
      <c r="CC13" s="26">
        <v>10</v>
      </c>
      <c r="CD13" s="22">
        <v>10</v>
      </c>
      <c r="CE13" s="22"/>
      <c r="CF13" s="22"/>
      <c r="CG13" s="22"/>
      <c r="CH13" s="22"/>
      <c r="CI13" s="22"/>
      <c r="CJ13" s="22">
        <v>0</v>
      </c>
      <c r="CK13" s="32"/>
      <c r="CL13" s="32"/>
      <c r="CM13" s="22">
        <v>0</v>
      </c>
      <c r="CN13" s="26">
        <v>1350</v>
      </c>
      <c r="CO13" s="26">
        <v>1350</v>
      </c>
      <c r="CP13" s="22">
        <v>933.74</v>
      </c>
      <c r="CQ13" s="22">
        <v>1300</v>
      </c>
      <c r="CR13" s="22">
        <v>1300</v>
      </c>
      <c r="CS13" s="22">
        <v>901.74</v>
      </c>
      <c r="CT13" s="26"/>
      <c r="CU13" s="26"/>
      <c r="CV13" s="22">
        <v>0</v>
      </c>
      <c r="CW13" s="22">
        <v>100</v>
      </c>
      <c r="CX13" s="22">
        <v>100</v>
      </c>
      <c r="CY13" s="22">
        <v>30</v>
      </c>
      <c r="CZ13" s="22"/>
      <c r="DA13" s="22"/>
      <c r="DB13" s="22">
        <v>0</v>
      </c>
      <c r="DC13" s="22"/>
      <c r="DD13" s="22"/>
      <c r="DE13" s="27">
        <v>199.22800000000001</v>
      </c>
      <c r="DF13" s="27">
        <v>0</v>
      </c>
      <c r="DG13" s="25">
        <f t="shared" si="6"/>
        <v>85222.399999999994</v>
      </c>
      <c r="DH13" s="25">
        <f t="shared" si="6"/>
        <v>85222.399999999994</v>
      </c>
      <c r="DI13" s="25">
        <f t="shared" si="7"/>
        <v>89174.632000000012</v>
      </c>
      <c r="DJ13" s="22"/>
      <c r="DK13" s="22"/>
      <c r="DL13" s="22">
        <v>0</v>
      </c>
      <c r="DM13" s="22">
        <v>6282</v>
      </c>
      <c r="DN13" s="22">
        <v>6282</v>
      </c>
      <c r="DO13" s="22">
        <v>6282</v>
      </c>
      <c r="DP13" s="22"/>
      <c r="DQ13" s="22"/>
      <c r="DR13" s="22"/>
      <c r="DS13" s="22">
        <v>0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/>
      <c r="DZ13" s="22"/>
      <c r="EA13" s="27">
        <v>0</v>
      </c>
      <c r="EB13" s="27">
        <v>0</v>
      </c>
      <c r="EC13" s="25">
        <f t="shared" si="8"/>
        <v>6282</v>
      </c>
      <c r="ED13" s="25">
        <f t="shared" si="8"/>
        <v>6282</v>
      </c>
      <c r="EE13" s="25">
        <f t="shared" si="9"/>
        <v>6282</v>
      </c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>
      <c r="A14" s="21">
        <v>5</v>
      </c>
      <c r="B14" s="1" t="s">
        <v>4</v>
      </c>
      <c r="C14" s="22">
        <v>476.4</v>
      </c>
      <c r="D14" s="32">
        <v>60.9</v>
      </c>
      <c r="E14" s="24">
        <f t="shared" si="10"/>
        <v>50000</v>
      </c>
      <c r="F14" s="24">
        <f t="shared" si="10"/>
        <v>50000</v>
      </c>
      <c r="G14" s="25">
        <f t="shared" si="0"/>
        <v>44185.583999999995</v>
      </c>
      <c r="H14" s="25">
        <f t="shared" si="1"/>
        <v>88.371167999999983</v>
      </c>
      <c r="I14" s="25">
        <f t="shared" si="2"/>
        <v>88.371167999999983</v>
      </c>
      <c r="J14" s="25">
        <f t="shared" si="3"/>
        <v>22302.399999999998</v>
      </c>
      <c r="K14" s="25">
        <f t="shared" si="3"/>
        <v>22302.399999999998</v>
      </c>
      <c r="L14" s="25">
        <f t="shared" si="3"/>
        <v>16487.984000000004</v>
      </c>
      <c r="M14" s="25">
        <f t="shared" si="11"/>
        <v>73.929191477150468</v>
      </c>
      <c r="N14" s="25">
        <f t="shared" si="12"/>
        <v>73.929191477150468</v>
      </c>
      <c r="O14" s="25">
        <f t="shared" si="4"/>
        <v>2898.3</v>
      </c>
      <c r="P14" s="25">
        <f t="shared" si="4"/>
        <v>2898.3</v>
      </c>
      <c r="Q14" s="25">
        <f t="shared" si="4"/>
        <v>3819.63</v>
      </c>
      <c r="R14" s="25">
        <f t="shared" si="13"/>
        <v>131.788634716903</v>
      </c>
      <c r="S14" s="22">
        <f t="shared" si="14"/>
        <v>131.788634716903</v>
      </c>
      <c r="T14" s="26">
        <v>128.30000000000001</v>
      </c>
      <c r="U14" s="26">
        <v>128.30000000000001</v>
      </c>
      <c r="V14" s="27">
        <v>118.422</v>
      </c>
      <c r="W14" s="25">
        <f t="shared" si="15"/>
        <v>92.300857365549476</v>
      </c>
      <c r="X14" s="22">
        <f t="shared" si="16"/>
        <v>92.300857365549476</v>
      </c>
      <c r="Y14" s="26">
        <v>17899.8</v>
      </c>
      <c r="Z14" s="26">
        <v>17899.8</v>
      </c>
      <c r="AA14" s="25">
        <v>11364.686</v>
      </c>
      <c r="AB14" s="25">
        <f t="shared" si="17"/>
        <v>63.490575313690655</v>
      </c>
      <c r="AC14" s="22">
        <f t="shared" si="18"/>
        <v>63.490575313690655</v>
      </c>
      <c r="AD14" s="26">
        <v>2770</v>
      </c>
      <c r="AE14" s="26">
        <v>2770</v>
      </c>
      <c r="AF14" s="25">
        <v>3701.2080000000001</v>
      </c>
      <c r="AG14" s="25">
        <f t="shared" si="19"/>
        <v>133.61761732851986</v>
      </c>
      <c r="AH14" s="22">
        <f t="shared" si="20"/>
        <v>133.61761732851986</v>
      </c>
      <c r="AI14" s="26">
        <v>296</v>
      </c>
      <c r="AJ14" s="26">
        <v>296</v>
      </c>
      <c r="AK14" s="25">
        <v>131.4</v>
      </c>
      <c r="AL14" s="25">
        <f t="shared" si="21"/>
        <v>44.391891891891895</v>
      </c>
      <c r="AM14" s="22">
        <f t="shared" si="22"/>
        <v>44.391891891891895</v>
      </c>
      <c r="AN14" s="28">
        <v>0</v>
      </c>
      <c r="AO14" s="28">
        <v>0</v>
      </c>
      <c r="AP14" s="25">
        <v>0</v>
      </c>
      <c r="AQ14" s="25" t="e">
        <f t="shared" si="23"/>
        <v>#DIV/0!</v>
      </c>
      <c r="AR14" s="22" t="e">
        <f t="shared" si="24"/>
        <v>#DIV/0!</v>
      </c>
      <c r="AS14" s="28">
        <v>0</v>
      </c>
      <c r="AT14" s="28">
        <v>0</v>
      </c>
      <c r="AU14" s="22">
        <v>0</v>
      </c>
      <c r="AV14" s="22"/>
      <c r="AW14" s="22"/>
      <c r="AX14" s="22"/>
      <c r="AY14" s="22">
        <v>27697.599999999999</v>
      </c>
      <c r="AZ14" s="22">
        <v>27697.599999999999</v>
      </c>
      <c r="BA14" s="22">
        <v>27697.599999999999</v>
      </c>
      <c r="BB14" s="29"/>
      <c r="BC14" s="29"/>
      <c r="BD14" s="29"/>
      <c r="BE14" s="30"/>
      <c r="BF14" s="30"/>
      <c r="BG14" s="22">
        <v>0</v>
      </c>
      <c r="BH14" s="22"/>
      <c r="BI14" s="22"/>
      <c r="BJ14" s="22"/>
      <c r="BK14" s="22"/>
      <c r="BL14" s="22"/>
      <c r="BM14" s="22"/>
      <c r="BN14" s="25">
        <f t="shared" si="5"/>
        <v>230.3</v>
      </c>
      <c r="BO14" s="25">
        <f t="shared" si="5"/>
        <v>230.3</v>
      </c>
      <c r="BP14" s="25">
        <f t="shared" si="5"/>
        <v>348.94400000000002</v>
      </c>
      <c r="BQ14" s="25">
        <f t="shared" si="25"/>
        <v>151.51715154146765</v>
      </c>
      <c r="BR14" s="22">
        <f t="shared" si="26"/>
        <v>151.51715154146765</v>
      </c>
      <c r="BS14" s="26">
        <v>148.30000000000001</v>
      </c>
      <c r="BT14" s="26">
        <v>148.30000000000001</v>
      </c>
      <c r="BU14" s="25">
        <v>264.74400000000003</v>
      </c>
      <c r="BV14" s="22"/>
      <c r="BW14" s="22"/>
      <c r="BX14" s="25">
        <v>0</v>
      </c>
      <c r="BY14" s="22"/>
      <c r="BZ14" s="22"/>
      <c r="CA14" s="22">
        <v>0</v>
      </c>
      <c r="CB14" s="26">
        <v>82</v>
      </c>
      <c r="CC14" s="26">
        <v>82</v>
      </c>
      <c r="CD14" s="22">
        <v>84.2</v>
      </c>
      <c r="CE14" s="22"/>
      <c r="CF14" s="22"/>
      <c r="CG14" s="22"/>
      <c r="CH14" s="22"/>
      <c r="CI14" s="22"/>
      <c r="CJ14" s="22">
        <v>0</v>
      </c>
      <c r="CK14" s="32"/>
      <c r="CL14" s="32"/>
      <c r="CM14" s="22">
        <v>0</v>
      </c>
      <c r="CN14" s="26">
        <v>978</v>
      </c>
      <c r="CO14" s="26">
        <v>978</v>
      </c>
      <c r="CP14" s="22">
        <v>604.5</v>
      </c>
      <c r="CQ14" s="22">
        <v>978</v>
      </c>
      <c r="CR14" s="22">
        <v>978</v>
      </c>
      <c r="CS14" s="22">
        <v>594.70000000000005</v>
      </c>
      <c r="CT14" s="26"/>
      <c r="CU14" s="26"/>
      <c r="CV14" s="22">
        <v>169.25</v>
      </c>
      <c r="CW14" s="22">
        <v>0</v>
      </c>
      <c r="CX14" s="22">
        <v>0</v>
      </c>
      <c r="CY14" s="22">
        <v>0</v>
      </c>
      <c r="CZ14" s="22"/>
      <c r="DA14" s="22"/>
      <c r="DB14" s="22">
        <v>0</v>
      </c>
      <c r="DC14" s="22"/>
      <c r="DD14" s="22"/>
      <c r="DE14" s="27">
        <v>49.573999999999998</v>
      </c>
      <c r="DF14" s="27">
        <v>0</v>
      </c>
      <c r="DG14" s="25">
        <f t="shared" si="6"/>
        <v>50000</v>
      </c>
      <c r="DH14" s="25">
        <f t="shared" si="6"/>
        <v>50000</v>
      </c>
      <c r="DI14" s="25">
        <f t="shared" si="7"/>
        <v>44185.583999999995</v>
      </c>
      <c r="DJ14" s="22"/>
      <c r="DK14" s="22"/>
      <c r="DL14" s="22">
        <v>0</v>
      </c>
      <c r="DM14" s="22">
        <v>0</v>
      </c>
      <c r="DN14" s="22">
        <v>0</v>
      </c>
      <c r="DO14" s="22">
        <v>0</v>
      </c>
      <c r="DP14" s="22"/>
      <c r="DQ14" s="22"/>
      <c r="DR14" s="22"/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10000</v>
      </c>
      <c r="DZ14" s="22">
        <v>10000</v>
      </c>
      <c r="EA14" s="27">
        <v>1941.182</v>
      </c>
      <c r="EB14" s="27">
        <v>0</v>
      </c>
      <c r="EC14" s="25">
        <f t="shared" si="8"/>
        <v>10000</v>
      </c>
      <c r="ED14" s="25">
        <f t="shared" si="8"/>
        <v>10000</v>
      </c>
      <c r="EE14" s="25">
        <f t="shared" si="9"/>
        <v>1941.182</v>
      </c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>
      <c r="A15" s="21">
        <v>6</v>
      </c>
      <c r="B15" s="1" t="s">
        <v>5</v>
      </c>
      <c r="C15" s="22">
        <v>1139.3</v>
      </c>
      <c r="D15" s="32">
        <v>0</v>
      </c>
      <c r="E15" s="24">
        <f t="shared" si="10"/>
        <v>42892.2</v>
      </c>
      <c r="F15" s="24">
        <f t="shared" si="10"/>
        <v>42892.2</v>
      </c>
      <c r="G15" s="25">
        <f t="shared" si="0"/>
        <v>43459.454000000005</v>
      </c>
      <c r="H15" s="25">
        <f t="shared" si="1"/>
        <v>101.32251085278909</v>
      </c>
      <c r="I15" s="25">
        <f t="shared" si="2"/>
        <v>101.32251085278909</v>
      </c>
      <c r="J15" s="25">
        <f t="shared" si="3"/>
        <v>16329.5</v>
      </c>
      <c r="K15" s="25">
        <f t="shared" si="3"/>
        <v>16329.5</v>
      </c>
      <c r="L15" s="25">
        <f t="shared" si="3"/>
        <v>16896.754000000001</v>
      </c>
      <c r="M15" s="25">
        <f t="shared" si="11"/>
        <v>103.47379895281546</v>
      </c>
      <c r="N15" s="25">
        <f t="shared" si="12"/>
        <v>103.47379895281546</v>
      </c>
      <c r="O15" s="25">
        <f t="shared" si="4"/>
        <v>6185.5</v>
      </c>
      <c r="P15" s="25">
        <f t="shared" si="4"/>
        <v>6185.5</v>
      </c>
      <c r="Q15" s="25">
        <f t="shared" si="4"/>
        <v>6748.56</v>
      </c>
      <c r="R15" s="25">
        <f t="shared" si="13"/>
        <v>109.10290194810443</v>
      </c>
      <c r="S15" s="22">
        <f t="shared" si="14"/>
        <v>109.10290194810443</v>
      </c>
      <c r="T15" s="26">
        <v>519.4</v>
      </c>
      <c r="U15" s="26">
        <v>519.4</v>
      </c>
      <c r="V15" s="27">
        <v>553.89800000000002</v>
      </c>
      <c r="W15" s="25">
        <f t="shared" si="15"/>
        <v>106.64189449364652</v>
      </c>
      <c r="X15" s="22">
        <f t="shared" si="16"/>
        <v>106.64189449364652</v>
      </c>
      <c r="Y15" s="26">
        <v>1880</v>
      </c>
      <c r="Z15" s="26">
        <v>1880</v>
      </c>
      <c r="AA15" s="25">
        <v>1843.097</v>
      </c>
      <c r="AB15" s="25">
        <f t="shared" si="17"/>
        <v>98.037074468085109</v>
      </c>
      <c r="AC15" s="22">
        <f t="shared" si="18"/>
        <v>98.037074468085109</v>
      </c>
      <c r="AD15" s="26">
        <v>5666.1</v>
      </c>
      <c r="AE15" s="26">
        <v>5666.1</v>
      </c>
      <c r="AF15" s="25">
        <v>6194.6620000000003</v>
      </c>
      <c r="AG15" s="25">
        <f t="shared" si="19"/>
        <v>109.32849755563791</v>
      </c>
      <c r="AH15" s="22">
        <f t="shared" si="20"/>
        <v>109.32849755563791</v>
      </c>
      <c r="AI15" s="26">
        <v>238.5</v>
      </c>
      <c r="AJ15" s="26">
        <v>238.5</v>
      </c>
      <c r="AK15" s="25">
        <v>303</v>
      </c>
      <c r="AL15" s="25">
        <f t="shared" si="21"/>
        <v>127.0440251572327</v>
      </c>
      <c r="AM15" s="22">
        <f t="shared" si="22"/>
        <v>127.0440251572327</v>
      </c>
      <c r="AN15" s="28">
        <v>0</v>
      </c>
      <c r="AO15" s="28">
        <v>0</v>
      </c>
      <c r="AP15" s="25">
        <v>0</v>
      </c>
      <c r="AQ15" s="25" t="e">
        <f t="shared" si="23"/>
        <v>#DIV/0!</v>
      </c>
      <c r="AR15" s="22" t="e">
        <f t="shared" si="24"/>
        <v>#DIV/0!</v>
      </c>
      <c r="AS15" s="28">
        <v>0</v>
      </c>
      <c r="AT15" s="28">
        <v>0</v>
      </c>
      <c r="AU15" s="22">
        <v>0</v>
      </c>
      <c r="AV15" s="22"/>
      <c r="AW15" s="22"/>
      <c r="AX15" s="22"/>
      <c r="AY15" s="22">
        <v>26562.7</v>
      </c>
      <c r="AZ15" s="22">
        <v>26562.7</v>
      </c>
      <c r="BA15" s="22">
        <v>26562.7</v>
      </c>
      <c r="BB15" s="29"/>
      <c r="BC15" s="29"/>
      <c r="BD15" s="29"/>
      <c r="BE15" s="30"/>
      <c r="BF15" s="30"/>
      <c r="BG15" s="22">
        <v>0</v>
      </c>
      <c r="BH15" s="22"/>
      <c r="BI15" s="22"/>
      <c r="BJ15" s="22"/>
      <c r="BK15" s="22"/>
      <c r="BL15" s="22"/>
      <c r="BM15" s="22"/>
      <c r="BN15" s="25">
        <f t="shared" si="5"/>
        <v>645.5</v>
      </c>
      <c r="BO15" s="25">
        <f t="shared" si="5"/>
        <v>645.5</v>
      </c>
      <c r="BP15" s="25">
        <f t="shared" si="5"/>
        <v>643.71199999999999</v>
      </c>
      <c r="BQ15" s="25">
        <f t="shared" si="25"/>
        <v>99.723005422153363</v>
      </c>
      <c r="BR15" s="22">
        <f t="shared" si="26"/>
        <v>99.723005422153363</v>
      </c>
      <c r="BS15" s="26">
        <v>90.5</v>
      </c>
      <c r="BT15" s="26">
        <v>90.5</v>
      </c>
      <c r="BU15" s="25">
        <v>88.712000000000003</v>
      </c>
      <c r="BV15" s="22"/>
      <c r="BW15" s="22"/>
      <c r="BX15" s="25">
        <v>0</v>
      </c>
      <c r="BY15" s="22"/>
      <c r="BZ15" s="22"/>
      <c r="CA15" s="22">
        <v>0</v>
      </c>
      <c r="CB15" s="26">
        <v>555</v>
      </c>
      <c r="CC15" s="26">
        <v>555</v>
      </c>
      <c r="CD15" s="22">
        <v>555</v>
      </c>
      <c r="CE15" s="22"/>
      <c r="CF15" s="22"/>
      <c r="CG15" s="22"/>
      <c r="CH15" s="22"/>
      <c r="CI15" s="22"/>
      <c r="CJ15" s="22">
        <v>0</v>
      </c>
      <c r="CK15" s="32"/>
      <c r="CL15" s="32"/>
      <c r="CM15" s="22">
        <v>0</v>
      </c>
      <c r="CN15" s="26">
        <v>7380</v>
      </c>
      <c r="CO15" s="26">
        <v>7380</v>
      </c>
      <c r="CP15" s="22">
        <v>7345.7749999999996</v>
      </c>
      <c r="CQ15" s="22">
        <v>1380</v>
      </c>
      <c r="CR15" s="22">
        <v>1380</v>
      </c>
      <c r="CS15" s="22">
        <v>1587.075</v>
      </c>
      <c r="CT15" s="26"/>
      <c r="CU15" s="26"/>
      <c r="CV15" s="22">
        <v>0</v>
      </c>
      <c r="CW15" s="22">
        <v>0</v>
      </c>
      <c r="CX15" s="22">
        <v>0</v>
      </c>
      <c r="CY15" s="22">
        <v>0</v>
      </c>
      <c r="CZ15" s="22"/>
      <c r="DA15" s="22"/>
      <c r="DB15" s="22">
        <v>0</v>
      </c>
      <c r="DC15" s="22"/>
      <c r="DD15" s="22"/>
      <c r="DE15" s="27">
        <v>12.61</v>
      </c>
      <c r="DF15" s="27">
        <v>0</v>
      </c>
      <c r="DG15" s="25">
        <f t="shared" si="6"/>
        <v>42892.2</v>
      </c>
      <c r="DH15" s="25">
        <f t="shared" si="6"/>
        <v>42892.2</v>
      </c>
      <c r="DI15" s="25">
        <f t="shared" si="7"/>
        <v>43459.454000000005</v>
      </c>
      <c r="DJ15" s="22"/>
      <c r="DK15" s="22"/>
      <c r="DL15" s="22">
        <v>0</v>
      </c>
      <c r="DM15" s="22">
        <v>0</v>
      </c>
      <c r="DN15" s="22">
        <v>0</v>
      </c>
      <c r="DO15" s="22">
        <v>0</v>
      </c>
      <c r="DP15" s="22"/>
      <c r="DQ15" s="22"/>
      <c r="DR15" s="22"/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120</v>
      </c>
      <c r="DZ15" s="22">
        <v>120</v>
      </c>
      <c r="EA15" s="27">
        <v>120</v>
      </c>
      <c r="EB15" s="27">
        <v>0</v>
      </c>
      <c r="EC15" s="25">
        <f t="shared" si="8"/>
        <v>120</v>
      </c>
      <c r="ED15" s="25">
        <f t="shared" si="8"/>
        <v>120</v>
      </c>
      <c r="EE15" s="25">
        <f t="shared" si="9"/>
        <v>120</v>
      </c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>
      <c r="A16" s="21">
        <v>7</v>
      </c>
      <c r="B16" s="1" t="s">
        <v>154</v>
      </c>
      <c r="C16" s="22">
        <v>321.10000000000002</v>
      </c>
      <c r="D16" s="32">
        <v>340.6</v>
      </c>
      <c r="E16" s="24">
        <f t="shared" si="10"/>
        <v>46532</v>
      </c>
      <c r="F16" s="24">
        <f t="shared" si="10"/>
        <v>46532</v>
      </c>
      <c r="G16" s="25">
        <f t="shared" si="0"/>
        <v>43800.236999999994</v>
      </c>
      <c r="H16" s="25">
        <f t="shared" si="1"/>
        <v>94.129280924954855</v>
      </c>
      <c r="I16" s="25">
        <f t="shared" si="2"/>
        <v>94.129280924954855</v>
      </c>
      <c r="J16" s="25">
        <f t="shared" si="3"/>
        <v>11840</v>
      </c>
      <c r="K16" s="25">
        <f t="shared" si="3"/>
        <v>11840</v>
      </c>
      <c r="L16" s="25">
        <f t="shared" si="3"/>
        <v>9108.2369999999992</v>
      </c>
      <c r="M16" s="25">
        <f t="shared" si="11"/>
        <v>76.927677364864849</v>
      </c>
      <c r="N16" s="25">
        <f t="shared" si="12"/>
        <v>76.927677364864849</v>
      </c>
      <c r="O16" s="25">
        <f t="shared" si="4"/>
        <v>4590</v>
      </c>
      <c r="P16" s="25">
        <f t="shared" si="4"/>
        <v>4590</v>
      </c>
      <c r="Q16" s="25">
        <f t="shared" si="4"/>
        <v>3827.049</v>
      </c>
      <c r="R16" s="25">
        <f t="shared" si="13"/>
        <v>83.377973856209152</v>
      </c>
      <c r="S16" s="22">
        <f t="shared" si="14"/>
        <v>83.377973856209152</v>
      </c>
      <c r="T16" s="26">
        <v>90</v>
      </c>
      <c r="U16" s="26">
        <v>90</v>
      </c>
      <c r="V16" s="27">
        <v>60.576000000000001</v>
      </c>
      <c r="W16" s="25">
        <f t="shared" si="15"/>
        <v>67.306666666666672</v>
      </c>
      <c r="X16" s="22">
        <f t="shared" si="16"/>
        <v>67.306666666666672</v>
      </c>
      <c r="Y16" s="26">
        <v>5100</v>
      </c>
      <c r="Z16" s="26">
        <v>5100</v>
      </c>
      <c r="AA16" s="25">
        <v>4129.8119999999999</v>
      </c>
      <c r="AB16" s="25">
        <f t="shared" si="17"/>
        <v>80.976705882352945</v>
      </c>
      <c r="AC16" s="22">
        <f t="shared" si="18"/>
        <v>80.976705882352945</v>
      </c>
      <c r="AD16" s="26">
        <v>4500</v>
      </c>
      <c r="AE16" s="26">
        <v>4500</v>
      </c>
      <c r="AF16" s="25">
        <v>3766.473</v>
      </c>
      <c r="AG16" s="25">
        <f t="shared" si="19"/>
        <v>83.699399999999997</v>
      </c>
      <c r="AH16" s="22">
        <f t="shared" si="20"/>
        <v>83.699399999999997</v>
      </c>
      <c r="AI16" s="26">
        <v>50</v>
      </c>
      <c r="AJ16" s="26">
        <v>50</v>
      </c>
      <c r="AK16" s="25">
        <v>0</v>
      </c>
      <c r="AL16" s="25">
        <f t="shared" si="21"/>
        <v>0</v>
      </c>
      <c r="AM16" s="22">
        <f t="shared" si="22"/>
        <v>0</v>
      </c>
      <c r="AN16" s="28">
        <v>0</v>
      </c>
      <c r="AO16" s="28">
        <v>0</v>
      </c>
      <c r="AP16" s="25">
        <v>0</v>
      </c>
      <c r="AQ16" s="25" t="e">
        <f t="shared" si="23"/>
        <v>#DIV/0!</v>
      </c>
      <c r="AR16" s="22" t="e">
        <f t="shared" si="24"/>
        <v>#DIV/0!</v>
      </c>
      <c r="AS16" s="28">
        <v>0</v>
      </c>
      <c r="AT16" s="28">
        <v>0</v>
      </c>
      <c r="AU16" s="22">
        <v>0</v>
      </c>
      <c r="AV16" s="22"/>
      <c r="AW16" s="22"/>
      <c r="AX16" s="22"/>
      <c r="AY16" s="22">
        <v>34692</v>
      </c>
      <c r="AZ16" s="22">
        <v>34692</v>
      </c>
      <c r="BA16" s="22">
        <v>34692</v>
      </c>
      <c r="BB16" s="29"/>
      <c r="BC16" s="29"/>
      <c r="BD16" s="29"/>
      <c r="BE16" s="30"/>
      <c r="BF16" s="30"/>
      <c r="BG16" s="22">
        <v>0</v>
      </c>
      <c r="BH16" s="22"/>
      <c r="BI16" s="22"/>
      <c r="BJ16" s="22"/>
      <c r="BK16" s="22"/>
      <c r="BL16" s="22"/>
      <c r="BM16" s="22"/>
      <c r="BN16" s="25">
        <f t="shared" si="5"/>
        <v>1100</v>
      </c>
      <c r="BO16" s="25">
        <f t="shared" si="5"/>
        <v>1100</v>
      </c>
      <c r="BP16" s="25">
        <f t="shared" si="5"/>
        <v>1151.376</v>
      </c>
      <c r="BQ16" s="25">
        <f t="shared" si="25"/>
        <v>104.67054545454546</v>
      </c>
      <c r="BR16" s="22">
        <f t="shared" si="26"/>
        <v>104.67054545454546</v>
      </c>
      <c r="BS16" s="26">
        <v>1100</v>
      </c>
      <c r="BT16" s="26">
        <v>1100</v>
      </c>
      <c r="BU16" s="25">
        <v>1151.376</v>
      </c>
      <c r="BV16" s="22"/>
      <c r="BW16" s="22"/>
      <c r="BX16" s="25">
        <v>0</v>
      </c>
      <c r="BY16" s="22"/>
      <c r="BZ16" s="22"/>
      <c r="CA16" s="22">
        <v>0</v>
      </c>
      <c r="CB16" s="26"/>
      <c r="CC16" s="26"/>
      <c r="CD16" s="22">
        <v>0</v>
      </c>
      <c r="CE16" s="22"/>
      <c r="CF16" s="22"/>
      <c r="CG16" s="22"/>
      <c r="CH16" s="22"/>
      <c r="CI16" s="22"/>
      <c r="CJ16" s="22">
        <v>0</v>
      </c>
      <c r="CK16" s="32"/>
      <c r="CL16" s="32"/>
      <c r="CM16" s="22">
        <v>0</v>
      </c>
      <c r="CN16" s="26">
        <v>1000</v>
      </c>
      <c r="CO16" s="26">
        <v>1000</v>
      </c>
      <c r="CP16" s="22">
        <v>0</v>
      </c>
      <c r="CQ16" s="22">
        <v>1000</v>
      </c>
      <c r="CR16" s="22">
        <v>1000</v>
      </c>
      <c r="CS16" s="22">
        <v>0</v>
      </c>
      <c r="CT16" s="26"/>
      <c r="CU16" s="26"/>
      <c r="CV16" s="22">
        <v>0</v>
      </c>
      <c r="CW16" s="22">
        <v>0</v>
      </c>
      <c r="CX16" s="22">
        <v>0</v>
      </c>
      <c r="CY16" s="22">
        <v>0</v>
      </c>
      <c r="CZ16" s="22"/>
      <c r="DA16" s="22"/>
      <c r="DB16" s="22">
        <v>0</v>
      </c>
      <c r="DC16" s="22"/>
      <c r="DD16" s="22"/>
      <c r="DE16" s="27">
        <v>0</v>
      </c>
      <c r="DF16" s="27">
        <v>0</v>
      </c>
      <c r="DG16" s="25">
        <f t="shared" si="6"/>
        <v>46532</v>
      </c>
      <c r="DH16" s="25">
        <f t="shared" si="6"/>
        <v>46532</v>
      </c>
      <c r="DI16" s="25">
        <f t="shared" si="7"/>
        <v>43800.236999999994</v>
      </c>
      <c r="DJ16" s="22"/>
      <c r="DK16" s="22"/>
      <c r="DL16" s="22">
        <v>0</v>
      </c>
      <c r="DM16" s="22">
        <v>0</v>
      </c>
      <c r="DN16" s="22">
        <v>0</v>
      </c>
      <c r="DO16" s="22">
        <v>0</v>
      </c>
      <c r="DP16" s="22"/>
      <c r="DQ16" s="22"/>
      <c r="DR16" s="22"/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33">
        <v>1000</v>
      </c>
      <c r="DZ16" s="33">
        <v>1000</v>
      </c>
      <c r="EA16" s="27">
        <v>1000</v>
      </c>
      <c r="EB16" s="27">
        <v>0</v>
      </c>
      <c r="EC16" s="25">
        <f t="shared" si="8"/>
        <v>1000</v>
      </c>
      <c r="ED16" s="25">
        <f t="shared" si="8"/>
        <v>1000</v>
      </c>
      <c r="EE16" s="25">
        <f t="shared" si="9"/>
        <v>1000</v>
      </c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>
      <c r="A17" s="21">
        <v>8</v>
      </c>
      <c r="B17" s="1" t="s">
        <v>6</v>
      </c>
      <c r="C17" s="22">
        <v>2920.7</v>
      </c>
      <c r="D17" s="32">
        <v>531</v>
      </c>
      <c r="E17" s="24">
        <f t="shared" si="10"/>
        <v>53269.8</v>
      </c>
      <c r="F17" s="24">
        <f t="shared" si="10"/>
        <v>53269.8</v>
      </c>
      <c r="G17" s="25">
        <f t="shared" si="0"/>
        <v>55812.647999999994</v>
      </c>
      <c r="H17" s="25">
        <f t="shared" si="1"/>
        <v>104.77352646339951</v>
      </c>
      <c r="I17" s="25">
        <f t="shared" si="2"/>
        <v>104.77352646339951</v>
      </c>
      <c r="J17" s="25">
        <f t="shared" si="3"/>
        <v>19300.2</v>
      </c>
      <c r="K17" s="25">
        <f t="shared" si="3"/>
        <v>19300.2</v>
      </c>
      <c r="L17" s="25">
        <f t="shared" si="3"/>
        <v>21843.047999999999</v>
      </c>
      <c r="M17" s="25">
        <f t="shared" si="11"/>
        <v>113.17524170733981</v>
      </c>
      <c r="N17" s="25">
        <f t="shared" si="12"/>
        <v>113.17524170733981</v>
      </c>
      <c r="O17" s="25">
        <f t="shared" si="4"/>
        <v>5365.4</v>
      </c>
      <c r="P17" s="25">
        <f t="shared" si="4"/>
        <v>5365.4</v>
      </c>
      <c r="Q17" s="25">
        <f t="shared" si="4"/>
        <v>7111.99</v>
      </c>
      <c r="R17" s="25">
        <f t="shared" si="13"/>
        <v>132.55283855816901</v>
      </c>
      <c r="S17" s="22">
        <f t="shared" si="14"/>
        <v>132.55283855816901</v>
      </c>
      <c r="T17" s="26">
        <v>348.4</v>
      </c>
      <c r="U17" s="26">
        <v>348.4</v>
      </c>
      <c r="V17" s="27">
        <v>298.87</v>
      </c>
      <c r="W17" s="25">
        <f t="shared" si="15"/>
        <v>85.78358208955224</v>
      </c>
      <c r="X17" s="22">
        <f t="shared" si="16"/>
        <v>85.78358208955224</v>
      </c>
      <c r="Y17" s="26">
        <v>4442.1000000000004</v>
      </c>
      <c r="Z17" s="26">
        <v>4442.1000000000004</v>
      </c>
      <c r="AA17" s="25">
        <v>4358.665</v>
      </c>
      <c r="AB17" s="25">
        <f t="shared" si="17"/>
        <v>98.121721708201065</v>
      </c>
      <c r="AC17" s="22">
        <f t="shared" si="18"/>
        <v>98.121721708201065</v>
      </c>
      <c r="AD17" s="26">
        <v>5017</v>
      </c>
      <c r="AE17" s="26">
        <v>5017</v>
      </c>
      <c r="AF17" s="25">
        <v>6813.12</v>
      </c>
      <c r="AG17" s="25">
        <f t="shared" si="19"/>
        <v>135.80067769583417</v>
      </c>
      <c r="AH17" s="22">
        <f t="shared" si="20"/>
        <v>135.80067769583417</v>
      </c>
      <c r="AI17" s="26">
        <v>536</v>
      </c>
      <c r="AJ17" s="26">
        <v>536</v>
      </c>
      <c r="AK17" s="25">
        <v>613.6</v>
      </c>
      <c r="AL17" s="25">
        <f t="shared" si="21"/>
        <v>114.4776119402985</v>
      </c>
      <c r="AM17" s="22">
        <f t="shared" si="22"/>
        <v>114.4776119402985</v>
      </c>
      <c r="AN17" s="28">
        <v>0</v>
      </c>
      <c r="AO17" s="28">
        <v>0</v>
      </c>
      <c r="AP17" s="25">
        <v>0</v>
      </c>
      <c r="AQ17" s="25" t="e">
        <f t="shared" si="23"/>
        <v>#DIV/0!</v>
      </c>
      <c r="AR17" s="22" t="e">
        <f t="shared" si="24"/>
        <v>#DIV/0!</v>
      </c>
      <c r="AS17" s="28">
        <v>0</v>
      </c>
      <c r="AT17" s="28">
        <v>0</v>
      </c>
      <c r="AU17" s="22">
        <v>0</v>
      </c>
      <c r="AV17" s="22"/>
      <c r="AW17" s="22"/>
      <c r="AX17" s="22"/>
      <c r="AY17" s="22">
        <v>33969.599999999999</v>
      </c>
      <c r="AZ17" s="22">
        <v>33969.599999999999</v>
      </c>
      <c r="BA17" s="22">
        <v>33969.599999999999</v>
      </c>
      <c r="BB17" s="29"/>
      <c r="BC17" s="29"/>
      <c r="BD17" s="29"/>
      <c r="BE17" s="30"/>
      <c r="BF17" s="30"/>
      <c r="BG17" s="22">
        <v>0</v>
      </c>
      <c r="BH17" s="22"/>
      <c r="BI17" s="22"/>
      <c r="BJ17" s="22"/>
      <c r="BK17" s="22"/>
      <c r="BL17" s="22"/>
      <c r="BM17" s="22"/>
      <c r="BN17" s="25">
        <f t="shared" si="5"/>
        <v>1500</v>
      </c>
      <c r="BO17" s="25">
        <f t="shared" si="5"/>
        <v>1500</v>
      </c>
      <c r="BP17" s="25">
        <f t="shared" si="5"/>
        <v>1190.1679999999999</v>
      </c>
      <c r="BQ17" s="25">
        <f t="shared" si="25"/>
        <v>79.344533333333317</v>
      </c>
      <c r="BR17" s="22">
        <f t="shared" si="26"/>
        <v>79.344533333333317</v>
      </c>
      <c r="BS17" s="26">
        <v>1500</v>
      </c>
      <c r="BT17" s="26">
        <v>1500</v>
      </c>
      <c r="BU17" s="25">
        <v>1190.1679999999999</v>
      </c>
      <c r="BV17" s="22"/>
      <c r="BW17" s="22"/>
      <c r="BX17" s="25">
        <v>0</v>
      </c>
      <c r="BY17" s="22"/>
      <c r="BZ17" s="22"/>
      <c r="CA17" s="22">
        <v>0</v>
      </c>
      <c r="CB17" s="26"/>
      <c r="CC17" s="26"/>
      <c r="CD17" s="22">
        <v>0</v>
      </c>
      <c r="CE17" s="22"/>
      <c r="CF17" s="22"/>
      <c r="CG17" s="22"/>
      <c r="CH17" s="22"/>
      <c r="CI17" s="22"/>
      <c r="CJ17" s="22">
        <v>0</v>
      </c>
      <c r="CK17" s="32"/>
      <c r="CL17" s="32"/>
      <c r="CM17" s="22">
        <v>0</v>
      </c>
      <c r="CN17" s="26">
        <v>6285.9</v>
      </c>
      <c r="CO17" s="26">
        <v>6285.9</v>
      </c>
      <c r="CP17" s="22">
        <v>5415.75</v>
      </c>
      <c r="CQ17" s="22">
        <v>1385</v>
      </c>
      <c r="CR17" s="22">
        <v>1385</v>
      </c>
      <c r="CS17" s="22">
        <v>484.98</v>
      </c>
      <c r="CT17" s="26"/>
      <c r="CU17" s="26"/>
      <c r="CV17" s="22">
        <v>0</v>
      </c>
      <c r="CW17" s="22">
        <v>0</v>
      </c>
      <c r="CX17" s="22">
        <v>0</v>
      </c>
      <c r="CY17" s="22">
        <v>0</v>
      </c>
      <c r="CZ17" s="22"/>
      <c r="DA17" s="22"/>
      <c r="DB17" s="22">
        <v>0</v>
      </c>
      <c r="DC17" s="22">
        <v>1170.8</v>
      </c>
      <c r="DD17" s="22">
        <v>1170.8</v>
      </c>
      <c r="DE17" s="27">
        <v>3152.875</v>
      </c>
      <c r="DF17" s="27">
        <v>0</v>
      </c>
      <c r="DG17" s="25">
        <f t="shared" si="6"/>
        <v>53269.8</v>
      </c>
      <c r="DH17" s="25">
        <f t="shared" si="6"/>
        <v>53269.8</v>
      </c>
      <c r="DI17" s="25">
        <f t="shared" si="7"/>
        <v>55812.647999999994</v>
      </c>
      <c r="DJ17" s="22"/>
      <c r="DK17" s="22"/>
      <c r="DL17" s="22">
        <v>0</v>
      </c>
      <c r="DM17" s="22">
        <v>0</v>
      </c>
      <c r="DN17" s="22">
        <v>0</v>
      </c>
      <c r="DO17" s="22">
        <v>0</v>
      </c>
      <c r="DP17" s="22"/>
      <c r="DQ17" s="22"/>
      <c r="DR17" s="22"/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/>
      <c r="DZ17" s="22"/>
      <c r="EA17" s="27">
        <v>0</v>
      </c>
      <c r="EB17" s="27">
        <v>0</v>
      </c>
      <c r="EC17" s="25">
        <f t="shared" si="8"/>
        <v>0</v>
      </c>
      <c r="ED17" s="25">
        <f t="shared" si="8"/>
        <v>0</v>
      </c>
      <c r="EE17" s="25">
        <f t="shared" si="9"/>
        <v>0</v>
      </c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>
      <c r="A18" s="21">
        <v>9</v>
      </c>
      <c r="B18" s="1" t="s">
        <v>7</v>
      </c>
      <c r="C18" s="22">
        <v>13239.5</v>
      </c>
      <c r="D18" s="32">
        <v>0</v>
      </c>
      <c r="E18" s="24">
        <f t="shared" si="10"/>
        <v>72131</v>
      </c>
      <c r="F18" s="24">
        <f t="shared" si="10"/>
        <v>72131</v>
      </c>
      <c r="G18" s="25">
        <f t="shared" si="0"/>
        <v>71644.417000000001</v>
      </c>
      <c r="H18" s="25">
        <f t="shared" si="1"/>
        <v>99.325417642899723</v>
      </c>
      <c r="I18" s="25">
        <f t="shared" si="2"/>
        <v>99.325417642899723</v>
      </c>
      <c r="J18" s="25">
        <f t="shared" si="3"/>
        <v>25358.5</v>
      </c>
      <c r="K18" s="25">
        <f t="shared" si="3"/>
        <v>25358.5</v>
      </c>
      <c r="L18" s="25">
        <f t="shared" si="3"/>
        <v>24871.917000000001</v>
      </c>
      <c r="M18" s="25">
        <f t="shared" si="11"/>
        <v>98.081183823964352</v>
      </c>
      <c r="N18" s="25">
        <f t="shared" si="12"/>
        <v>98.081183823964352</v>
      </c>
      <c r="O18" s="25">
        <f t="shared" si="4"/>
        <v>7821.2999999999993</v>
      </c>
      <c r="P18" s="25">
        <f t="shared" si="4"/>
        <v>7821.2999999999993</v>
      </c>
      <c r="Q18" s="25">
        <f t="shared" si="4"/>
        <v>8109.1360000000004</v>
      </c>
      <c r="R18" s="25">
        <f t="shared" si="13"/>
        <v>103.68015547287537</v>
      </c>
      <c r="S18" s="22">
        <f t="shared" si="14"/>
        <v>103.68015547287537</v>
      </c>
      <c r="T18" s="26">
        <v>279.89999999999998</v>
      </c>
      <c r="U18" s="26">
        <v>279.89999999999998</v>
      </c>
      <c r="V18" s="27">
        <v>288.78800000000001</v>
      </c>
      <c r="W18" s="25">
        <f t="shared" si="15"/>
        <v>103.17541979278315</v>
      </c>
      <c r="X18" s="22">
        <f t="shared" si="16"/>
        <v>103.17541979278315</v>
      </c>
      <c r="Y18" s="26">
        <v>12560.5</v>
      </c>
      <c r="Z18" s="26">
        <v>12560.5</v>
      </c>
      <c r="AA18" s="25">
        <v>12758.554</v>
      </c>
      <c r="AB18" s="25">
        <f t="shared" si="17"/>
        <v>101.57680028661279</v>
      </c>
      <c r="AC18" s="22">
        <f t="shared" si="18"/>
        <v>101.57680028661279</v>
      </c>
      <c r="AD18" s="26">
        <v>7541.4</v>
      </c>
      <c r="AE18" s="26">
        <v>7541.4</v>
      </c>
      <c r="AF18" s="25">
        <v>7820.348</v>
      </c>
      <c r="AG18" s="25">
        <f t="shared" si="19"/>
        <v>103.69888880048799</v>
      </c>
      <c r="AH18" s="22">
        <f t="shared" si="20"/>
        <v>103.69888880048799</v>
      </c>
      <c r="AI18" s="26">
        <v>180</v>
      </c>
      <c r="AJ18" s="26">
        <v>180</v>
      </c>
      <c r="AK18" s="25">
        <v>120</v>
      </c>
      <c r="AL18" s="25">
        <f t="shared" si="21"/>
        <v>66.666666666666657</v>
      </c>
      <c r="AM18" s="22">
        <f t="shared" si="22"/>
        <v>66.666666666666657</v>
      </c>
      <c r="AN18" s="28">
        <v>0</v>
      </c>
      <c r="AO18" s="28">
        <v>0</v>
      </c>
      <c r="AP18" s="25">
        <v>0</v>
      </c>
      <c r="AQ18" s="25" t="e">
        <f t="shared" si="23"/>
        <v>#DIV/0!</v>
      </c>
      <c r="AR18" s="22" t="e">
        <f t="shared" si="24"/>
        <v>#DIV/0!</v>
      </c>
      <c r="AS18" s="28">
        <v>0</v>
      </c>
      <c r="AT18" s="28">
        <v>0</v>
      </c>
      <c r="AU18" s="22">
        <v>0</v>
      </c>
      <c r="AV18" s="22"/>
      <c r="AW18" s="22"/>
      <c r="AX18" s="22"/>
      <c r="AY18" s="22">
        <v>46772.5</v>
      </c>
      <c r="AZ18" s="22">
        <v>46772.5</v>
      </c>
      <c r="BA18" s="22">
        <v>46772.5</v>
      </c>
      <c r="BB18" s="29"/>
      <c r="BC18" s="29"/>
      <c r="BD18" s="29"/>
      <c r="BE18" s="30"/>
      <c r="BF18" s="30"/>
      <c r="BG18" s="22">
        <v>0</v>
      </c>
      <c r="BH18" s="22"/>
      <c r="BI18" s="22"/>
      <c r="BJ18" s="22"/>
      <c r="BK18" s="22"/>
      <c r="BL18" s="22"/>
      <c r="BM18" s="22"/>
      <c r="BN18" s="25">
        <f t="shared" si="5"/>
        <v>1321.7</v>
      </c>
      <c r="BO18" s="25">
        <f t="shared" si="5"/>
        <v>1321.7</v>
      </c>
      <c r="BP18" s="25">
        <f t="shared" si="5"/>
        <v>1406.3</v>
      </c>
      <c r="BQ18" s="25">
        <f t="shared" si="25"/>
        <v>106.40084739350834</v>
      </c>
      <c r="BR18" s="22">
        <f t="shared" si="26"/>
        <v>106.40084739350834</v>
      </c>
      <c r="BS18" s="26">
        <v>181.7</v>
      </c>
      <c r="BT18" s="26">
        <v>181.7</v>
      </c>
      <c r="BU18" s="25">
        <v>266.3</v>
      </c>
      <c r="BV18" s="22"/>
      <c r="BW18" s="22"/>
      <c r="BX18" s="25">
        <v>0</v>
      </c>
      <c r="BY18" s="22"/>
      <c r="BZ18" s="22"/>
      <c r="CA18" s="22">
        <v>0</v>
      </c>
      <c r="CB18" s="26">
        <v>1140</v>
      </c>
      <c r="CC18" s="26">
        <v>1140</v>
      </c>
      <c r="CD18" s="22">
        <v>1140</v>
      </c>
      <c r="CE18" s="22"/>
      <c r="CF18" s="22"/>
      <c r="CG18" s="22"/>
      <c r="CH18" s="22"/>
      <c r="CI18" s="22"/>
      <c r="CJ18" s="22">
        <v>0</v>
      </c>
      <c r="CK18" s="32"/>
      <c r="CL18" s="32"/>
      <c r="CM18" s="22">
        <v>0</v>
      </c>
      <c r="CN18" s="26">
        <v>3475</v>
      </c>
      <c r="CO18" s="26">
        <v>3475</v>
      </c>
      <c r="CP18" s="22">
        <v>2269.98</v>
      </c>
      <c r="CQ18" s="22">
        <v>1475</v>
      </c>
      <c r="CR18" s="22">
        <v>1475</v>
      </c>
      <c r="CS18" s="22">
        <v>152.08000000000001</v>
      </c>
      <c r="CT18" s="26"/>
      <c r="CU18" s="26"/>
      <c r="CV18" s="22">
        <v>0</v>
      </c>
      <c r="CW18" s="22">
        <v>0</v>
      </c>
      <c r="CX18" s="22">
        <v>0</v>
      </c>
      <c r="CY18" s="22">
        <v>0</v>
      </c>
      <c r="CZ18" s="22"/>
      <c r="DA18" s="22"/>
      <c r="DB18" s="22">
        <v>0</v>
      </c>
      <c r="DC18" s="22"/>
      <c r="DD18" s="22"/>
      <c r="DE18" s="27">
        <v>207.947</v>
      </c>
      <c r="DF18" s="27">
        <v>0</v>
      </c>
      <c r="DG18" s="25">
        <f t="shared" si="6"/>
        <v>72131</v>
      </c>
      <c r="DH18" s="25">
        <f t="shared" si="6"/>
        <v>72131</v>
      </c>
      <c r="DI18" s="25">
        <f t="shared" si="7"/>
        <v>71644.417000000001</v>
      </c>
      <c r="DJ18" s="22"/>
      <c r="DK18" s="22"/>
      <c r="DL18" s="22">
        <v>0</v>
      </c>
      <c r="DM18" s="22">
        <v>0</v>
      </c>
      <c r="DN18" s="22">
        <v>0</v>
      </c>
      <c r="DO18" s="22">
        <v>0</v>
      </c>
      <c r="DP18" s="22"/>
      <c r="DQ18" s="22"/>
      <c r="DR18" s="22"/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2033</v>
      </c>
      <c r="DZ18" s="22">
        <v>2033</v>
      </c>
      <c r="EA18" s="27">
        <v>2033</v>
      </c>
      <c r="EB18" s="27">
        <v>0</v>
      </c>
      <c r="EC18" s="25">
        <f t="shared" si="8"/>
        <v>2033</v>
      </c>
      <c r="ED18" s="25">
        <f t="shared" si="8"/>
        <v>2033</v>
      </c>
      <c r="EE18" s="25">
        <f t="shared" si="9"/>
        <v>2033</v>
      </c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>
      <c r="A19" s="21">
        <v>10</v>
      </c>
      <c r="B19" s="1" t="s">
        <v>8</v>
      </c>
      <c r="C19" s="22">
        <v>1938.9</v>
      </c>
      <c r="D19" s="32">
        <v>0</v>
      </c>
      <c r="E19" s="24">
        <f t="shared" si="10"/>
        <v>70111.600000000006</v>
      </c>
      <c r="F19" s="24">
        <f t="shared" si="10"/>
        <v>70111.600000000006</v>
      </c>
      <c r="G19" s="25">
        <f t="shared" si="0"/>
        <v>67743.900999999998</v>
      </c>
      <c r="H19" s="25">
        <f t="shared" si="1"/>
        <v>96.622956828827171</v>
      </c>
      <c r="I19" s="25">
        <f t="shared" si="2"/>
        <v>96.622956828827171</v>
      </c>
      <c r="J19" s="25">
        <f t="shared" si="3"/>
        <v>27733</v>
      </c>
      <c r="K19" s="25">
        <f t="shared" si="3"/>
        <v>27733</v>
      </c>
      <c r="L19" s="25">
        <f t="shared" si="3"/>
        <v>28760.701000000001</v>
      </c>
      <c r="M19" s="25">
        <f t="shared" si="11"/>
        <v>103.70569718386038</v>
      </c>
      <c r="N19" s="25">
        <f t="shared" si="12"/>
        <v>103.70569718386038</v>
      </c>
      <c r="O19" s="25">
        <f t="shared" si="4"/>
        <v>7910</v>
      </c>
      <c r="P19" s="25">
        <f t="shared" si="4"/>
        <v>7910</v>
      </c>
      <c r="Q19" s="25">
        <f t="shared" si="4"/>
        <v>7996.3829999999998</v>
      </c>
      <c r="R19" s="25">
        <f t="shared" si="13"/>
        <v>101.09207332490517</v>
      </c>
      <c r="S19" s="22">
        <f t="shared" si="14"/>
        <v>101.09207332490517</v>
      </c>
      <c r="T19" s="26">
        <v>310</v>
      </c>
      <c r="U19" s="26">
        <v>310</v>
      </c>
      <c r="V19" s="27">
        <v>315.69200000000001</v>
      </c>
      <c r="W19" s="25">
        <f t="shared" si="15"/>
        <v>101.83612903225807</v>
      </c>
      <c r="X19" s="22">
        <f t="shared" si="16"/>
        <v>101.83612903225807</v>
      </c>
      <c r="Y19" s="26">
        <v>12000</v>
      </c>
      <c r="Z19" s="26">
        <v>12000</v>
      </c>
      <c r="AA19" s="25">
        <v>12006.7</v>
      </c>
      <c r="AB19" s="25">
        <f t="shared" si="17"/>
        <v>100.05583333333334</v>
      </c>
      <c r="AC19" s="22">
        <f t="shared" si="18"/>
        <v>100.05583333333334</v>
      </c>
      <c r="AD19" s="26">
        <v>7600</v>
      </c>
      <c r="AE19" s="26">
        <v>7600</v>
      </c>
      <c r="AF19" s="25">
        <v>7680.6909999999998</v>
      </c>
      <c r="AG19" s="25">
        <f t="shared" si="19"/>
        <v>101.06172368421052</v>
      </c>
      <c r="AH19" s="22">
        <f t="shared" si="20"/>
        <v>101.06172368421052</v>
      </c>
      <c r="AI19" s="26">
        <v>240</v>
      </c>
      <c r="AJ19" s="26">
        <v>240</v>
      </c>
      <c r="AK19" s="25">
        <v>240</v>
      </c>
      <c r="AL19" s="25">
        <f t="shared" si="21"/>
        <v>100</v>
      </c>
      <c r="AM19" s="22">
        <f t="shared" si="22"/>
        <v>100</v>
      </c>
      <c r="AN19" s="28">
        <v>0</v>
      </c>
      <c r="AO19" s="28">
        <v>0</v>
      </c>
      <c r="AP19" s="25">
        <v>0</v>
      </c>
      <c r="AQ19" s="25" t="e">
        <f t="shared" si="23"/>
        <v>#DIV/0!</v>
      </c>
      <c r="AR19" s="22" t="e">
        <f t="shared" si="24"/>
        <v>#DIV/0!</v>
      </c>
      <c r="AS19" s="28">
        <v>0</v>
      </c>
      <c r="AT19" s="28">
        <v>0</v>
      </c>
      <c r="AU19" s="22">
        <v>0</v>
      </c>
      <c r="AV19" s="22"/>
      <c r="AW19" s="22"/>
      <c r="AX19" s="22"/>
      <c r="AY19" s="22">
        <v>39166.199999999997</v>
      </c>
      <c r="AZ19" s="22">
        <v>39166.199999999997</v>
      </c>
      <c r="BA19" s="22">
        <v>38983.199999999997</v>
      </c>
      <c r="BB19" s="29"/>
      <c r="BC19" s="29"/>
      <c r="BD19" s="29"/>
      <c r="BE19" s="30"/>
      <c r="BF19" s="30"/>
      <c r="BG19" s="22">
        <v>0</v>
      </c>
      <c r="BH19" s="22"/>
      <c r="BI19" s="22"/>
      <c r="BJ19" s="22"/>
      <c r="BK19" s="22"/>
      <c r="BL19" s="22"/>
      <c r="BM19" s="22"/>
      <c r="BN19" s="25">
        <f t="shared" si="5"/>
        <v>318</v>
      </c>
      <c r="BO19" s="25">
        <f t="shared" si="5"/>
        <v>318</v>
      </c>
      <c r="BP19" s="25">
        <f t="shared" si="5"/>
        <v>341.65</v>
      </c>
      <c r="BQ19" s="25">
        <f t="shared" si="25"/>
        <v>107.43710691823898</v>
      </c>
      <c r="BR19" s="22">
        <f t="shared" si="26"/>
        <v>107.43710691823898</v>
      </c>
      <c r="BS19" s="26">
        <v>318</v>
      </c>
      <c r="BT19" s="26">
        <v>318</v>
      </c>
      <c r="BU19" s="25">
        <v>341.65</v>
      </c>
      <c r="BV19" s="22"/>
      <c r="BW19" s="22"/>
      <c r="BX19" s="25">
        <v>0</v>
      </c>
      <c r="BY19" s="22"/>
      <c r="BZ19" s="22"/>
      <c r="CA19" s="22">
        <v>0</v>
      </c>
      <c r="CB19" s="26"/>
      <c r="CC19" s="26"/>
      <c r="CD19" s="22">
        <v>0</v>
      </c>
      <c r="CE19" s="22"/>
      <c r="CF19" s="22"/>
      <c r="CG19" s="22"/>
      <c r="CH19" s="22"/>
      <c r="CI19" s="22"/>
      <c r="CJ19" s="22">
        <v>0</v>
      </c>
      <c r="CK19" s="32"/>
      <c r="CL19" s="32"/>
      <c r="CM19" s="22">
        <v>0</v>
      </c>
      <c r="CN19" s="26">
        <v>7265</v>
      </c>
      <c r="CO19" s="26">
        <v>7265</v>
      </c>
      <c r="CP19" s="22">
        <v>8175.9679999999998</v>
      </c>
      <c r="CQ19" s="22">
        <v>2500</v>
      </c>
      <c r="CR19" s="22">
        <v>2500</v>
      </c>
      <c r="CS19" s="22">
        <v>1669.088</v>
      </c>
      <c r="CT19" s="26"/>
      <c r="CU19" s="26"/>
      <c r="CV19" s="22">
        <v>0</v>
      </c>
      <c r="CW19" s="22">
        <v>0</v>
      </c>
      <c r="CX19" s="22">
        <v>0</v>
      </c>
      <c r="CY19" s="22">
        <v>0</v>
      </c>
      <c r="CZ19" s="22"/>
      <c r="DA19" s="22"/>
      <c r="DB19" s="22">
        <v>0</v>
      </c>
      <c r="DC19" s="22"/>
      <c r="DD19" s="22"/>
      <c r="DE19" s="27">
        <v>0</v>
      </c>
      <c r="DF19" s="27">
        <v>0</v>
      </c>
      <c r="DG19" s="25">
        <f t="shared" si="6"/>
        <v>66899.199999999997</v>
      </c>
      <c r="DH19" s="25">
        <f t="shared" si="6"/>
        <v>66899.199999999997</v>
      </c>
      <c r="DI19" s="25">
        <f t="shared" si="7"/>
        <v>67743.900999999998</v>
      </c>
      <c r="DJ19" s="22"/>
      <c r="DK19" s="22"/>
      <c r="DL19" s="22">
        <v>0</v>
      </c>
      <c r="DM19" s="22">
        <v>3212.4</v>
      </c>
      <c r="DN19" s="22">
        <v>3212.4</v>
      </c>
      <c r="DO19" s="22">
        <v>0</v>
      </c>
      <c r="DP19" s="22"/>
      <c r="DQ19" s="22"/>
      <c r="DR19" s="22"/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2619.6999999999998</v>
      </c>
      <c r="DZ19" s="22">
        <v>2619.6999999999998</v>
      </c>
      <c r="EA19" s="27">
        <v>2335</v>
      </c>
      <c r="EB19" s="27">
        <v>0</v>
      </c>
      <c r="EC19" s="25">
        <f t="shared" si="8"/>
        <v>5832.1</v>
      </c>
      <c r="ED19" s="25">
        <f t="shared" si="8"/>
        <v>5832.1</v>
      </c>
      <c r="EE19" s="25">
        <f t="shared" si="9"/>
        <v>2335</v>
      </c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>
      <c r="A20" s="21">
        <v>11</v>
      </c>
      <c r="B20" s="1" t="s">
        <v>9</v>
      </c>
      <c r="C20" s="22">
        <v>21178.1</v>
      </c>
      <c r="D20" s="32">
        <v>59.8</v>
      </c>
      <c r="E20" s="24">
        <f t="shared" si="10"/>
        <v>46379.199999999997</v>
      </c>
      <c r="F20" s="24">
        <f t="shared" si="10"/>
        <v>46379.199999999997</v>
      </c>
      <c r="G20" s="25">
        <f t="shared" si="0"/>
        <v>48204.621800000001</v>
      </c>
      <c r="H20" s="25">
        <f t="shared" si="1"/>
        <v>103.93586305930245</v>
      </c>
      <c r="I20" s="25">
        <f t="shared" si="2"/>
        <v>103.93586305930245</v>
      </c>
      <c r="J20" s="25">
        <f t="shared" si="3"/>
        <v>15083.5</v>
      </c>
      <c r="K20" s="25">
        <f t="shared" si="3"/>
        <v>15083.5</v>
      </c>
      <c r="L20" s="25">
        <f t="shared" si="3"/>
        <v>16908.921799999996</v>
      </c>
      <c r="M20" s="25">
        <f t="shared" si="11"/>
        <v>112.10211025292536</v>
      </c>
      <c r="N20" s="25">
        <f t="shared" si="12"/>
        <v>112.10211025292536</v>
      </c>
      <c r="O20" s="25">
        <f t="shared" si="4"/>
        <v>5211.3999999999996</v>
      </c>
      <c r="P20" s="25">
        <f t="shared" si="4"/>
        <v>5211.3999999999996</v>
      </c>
      <c r="Q20" s="25">
        <f t="shared" si="4"/>
        <v>6524.5420000000004</v>
      </c>
      <c r="R20" s="25">
        <f t="shared" si="13"/>
        <v>125.19749011781865</v>
      </c>
      <c r="S20" s="22">
        <f t="shared" si="14"/>
        <v>125.19749011781865</v>
      </c>
      <c r="T20" s="26">
        <v>20</v>
      </c>
      <c r="U20" s="26">
        <v>20</v>
      </c>
      <c r="V20" s="27">
        <v>8.952</v>
      </c>
      <c r="W20" s="25">
        <f t="shared" si="15"/>
        <v>44.76</v>
      </c>
      <c r="X20" s="22">
        <f t="shared" si="16"/>
        <v>44.76</v>
      </c>
      <c r="Y20" s="26">
        <v>6606.4</v>
      </c>
      <c r="Z20" s="26">
        <v>6606.4</v>
      </c>
      <c r="AA20" s="25">
        <v>8539.7047999999995</v>
      </c>
      <c r="AB20" s="25">
        <f t="shared" si="17"/>
        <v>129.26411964155972</v>
      </c>
      <c r="AC20" s="22">
        <f t="shared" si="18"/>
        <v>129.26411964155972</v>
      </c>
      <c r="AD20" s="26">
        <v>5191.3999999999996</v>
      </c>
      <c r="AE20" s="26">
        <v>5191.3999999999996</v>
      </c>
      <c r="AF20" s="25">
        <v>6515.59</v>
      </c>
      <c r="AG20" s="25">
        <f t="shared" si="19"/>
        <v>125.50737758600764</v>
      </c>
      <c r="AH20" s="22">
        <f t="shared" si="20"/>
        <v>125.50737758600764</v>
      </c>
      <c r="AI20" s="26">
        <v>400</v>
      </c>
      <c r="AJ20" s="26">
        <v>400</v>
      </c>
      <c r="AK20" s="25">
        <v>92.6</v>
      </c>
      <c r="AL20" s="25">
        <f t="shared" si="21"/>
        <v>23.15</v>
      </c>
      <c r="AM20" s="22">
        <f t="shared" si="22"/>
        <v>23.15</v>
      </c>
      <c r="AN20" s="28">
        <v>0</v>
      </c>
      <c r="AO20" s="28">
        <v>0</v>
      </c>
      <c r="AP20" s="25">
        <v>0</v>
      </c>
      <c r="AQ20" s="25" t="e">
        <f t="shared" si="23"/>
        <v>#DIV/0!</v>
      </c>
      <c r="AR20" s="22" t="e">
        <f t="shared" si="24"/>
        <v>#DIV/0!</v>
      </c>
      <c r="AS20" s="28">
        <v>0</v>
      </c>
      <c r="AT20" s="28">
        <v>0</v>
      </c>
      <c r="AU20" s="22">
        <v>0</v>
      </c>
      <c r="AV20" s="22"/>
      <c r="AW20" s="22"/>
      <c r="AX20" s="22"/>
      <c r="AY20" s="22">
        <v>31295.7</v>
      </c>
      <c r="AZ20" s="22">
        <v>31295.7</v>
      </c>
      <c r="BA20" s="22">
        <v>31295.7</v>
      </c>
      <c r="BB20" s="29"/>
      <c r="BC20" s="29"/>
      <c r="BD20" s="29"/>
      <c r="BE20" s="30"/>
      <c r="BF20" s="30"/>
      <c r="BG20" s="22">
        <v>0</v>
      </c>
      <c r="BH20" s="22"/>
      <c r="BI20" s="22"/>
      <c r="BJ20" s="22"/>
      <c r="BK20" s="22"/>
      <c r="BL20" s="22"/>
      <c r="BM20" s="22"/>
      <c r="BN20" s="25">
        <f t="shared" si="5"/>
        <v>1600</v>
      </c>
      <c r="BO20" s="25">
        <f t="shared" si="5"/>
        <v>1600</v>
      </c>
      <c r="BP20" s="25">
        <f t="shared" si="5"/>
        <v>822.35500000000002</v>
      </c>
      <c r="BQ20" s="25">
        <f t="shared" si="25"/>
        <v>51.397187499999994</v>
      </c>
      <c r="BR20" s="22">
        <f t="shared" si="26"/>
        <v>51.397187499999994</v>
      </c>
      <c r="BS20" s="26">
        <v>200</v>
      </c>
      <c r="BT20" s="26">
        <v>200</v>
      </c>
      <c r="BU20" s="25">
        <v>200</v>
      </c>
      <c r="BV20" s="22">
        <v>1400</v>
      </c>
      <c r="BW20" s="22">
        <v>1400</v>
      </c>
      <c r="BX20" s="25">
        <v>622.35500000000002</v>
      </c>
      <c r="BY20" s="22"/>
      <c r="BZ20" s="22"/>
      <c r="CA20" s="22">
        <v>0</v>
      </c>
      <c r="CB20" s="26"/>
      <c r="CC20" s="26"/>
      <c r="CD20" s="22">
        <v>0</v>
      </c>
      <c r="CE20" s="22"/>
      <c r="CF20" s="22"/>
      <c r="CG20" s="22"/>
      <c r="CH20" s="22"/>
      <c r="CI20" s="22"/>
      <c r="CJ20" s="22">
        <v>0</v>
      </c>
      <c r="CK20" s="32"/>
      <c r="CL20" s="32"/>
      <c r="CM20" s="22">
        <v>0</v>
      </c>
      <c r="CN20" s="26">
        <v>1265.7</v>
      </c>
      <c r="CO20" s="26">
        <v>1265.7</v>
      </c>
      <c r="CP20" s="22">
        <v>56.8</v>
      </c>
      <c r="CQ20" s="22">
        <v>1265.7</v>
      </c>
      <c r="CR20" s="22">
        <v>1265.7</v>
      </c>
      <c r="CS20" s="22">
        <v>56.8</v>
      </c>
      <c r="CT20" s="26"/>
      <c r="CU20" s="26"/>
      <c r="CV20" s="22">
        <v>0</v>
      </c>
      <c r="CW20" s="22">
        <v>0</v>
      </c>
      <c r="CX20" s="22">
        <v>0</v>
      </c>
      <c r="CY20" s="22">
        <v>0</v>
      </c>
      <c r="CZ20" s="22"/>
      <c r="DA20" s="22"/>
      <c r="DB20" s="22">
        <v>0</v>
      </c>
      <c r="DC20" s="22"/>
      <c r="DD20" s="22"/>
      <c r="DE20" s="27">
        <v>872.92</v>
      </c>
      <c r="DF20" s="27">
        <v>0</v>
      </c>
      <c r="DG20" s="25">
        <f t="shared" si="6"/>
        <v>46379.199999999997</v>
      </c>
      <c r="DH20" s="25">
        <f t="shared" si="6"/>
        <v>46379.199999999997</v>
      </c>
      <c r="DI20" s="25">
        <f t="shared" si="7"/>
        <v>48204.621800000001</v>
      </c>
      <c r="DJ20" s="22"/>
      <c r="DK20" s="22"/>
      <c r="DL20" s="22">
        <v>0</v>
      </c>
      <c r="DM20" s="22">
        <v>0</v>
      </c>
      <c r="DN20" s="22">
        <v>0</v>
      </c>
      <c r="DO20" s="22">
        <v>0</v>
      </c>
      <c r="DP20" s="22"/>
      <c r="DQ20" s="22"/>
      <c r="DR20" s="22"/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/>
      <c r="DZ20" s="22"/>
      <c r="EA20" s="27">
        <v>0</v>
      </c>
      <c r="EB20" s="27">
        <v>0</v>
      </c>
      <c r="EC20" s="25">
        <f t="shared" si="8"/>
        <v>0</v>
      </c>
      <c r="ED20" s="25">
        <f t="shared" si="8"/>
        <v>0</v>
      </c>
      <c r="EE20" s="25">
        <f t="shared" si="9"/>
        <v>0</v>
      </c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>
      <c r="A21" s="21">
        <v>12</v>
      </c>
      <c r="B21" s="1" t="s">
        <v>10</v>
      </c>
      <c r="C21" s="22">
        <v>9691.4</v>
      </c>
      <c r="D21" s="32">
        <v>0</v>
      </c>
      <c r="E21" s="24">
        <f t="shared" si="10"/>
        <v>100388.2</v>
      </c>
      <c r="F21" s="24">
        <f t="shared" si="10"/>
        <v>100388.2</v>
      </c>
      <c r="G21" s="25">
        <f t="shared" si="0"/>
        <v>100990.34400000001</v>
      </c>
      <c r="H21" s="25">
        <f t="shared" si="1"/>
        <v>100.59981551616626</v>
      </c>
      <c r="I21" s="25">
        <f t="shared" si="2"/>
        <v>100.59981551616626</v>
      </c>
      <c r="J21" s="25">
        <f t="shared" si="3"/>
        <v>43485</v>
      </c>
      <c r="K21" s="25">
        <f t="shared" si="3"/>
        <v>43485</v>
      </c>
      <c r="L21" s="25">
        <f t="shared" si="3"/>
        <v>43360.15</v>
      </c>
      <c r="M21" s="25">
        <f t="shared" si="11"/>
        <v>99.712889502127183</v>
      </c>
      <c r="N21" s="25">
        <f t="shared" si="12"/>
        <v>99.712889502127183</v>
      </c>
      <c r="O21" s="25">
        <f t="shared" si="4"/>
        <v>11605</v>
      </c>
      <c r="P21" s="25">
        <f t="shared" si="4"/>
        <v>11605</v>
      </c>
      <c r="Q21" s="25">
        <f t="shared" si="4"/>
        <v>13604.153999999999</v>
      </c>
      <c r="R21" s="25">
        <f t="shared" si="13"/>
        <v>117.22666092201636</v>
      </c>
      <c r="S21" s="22">
        <f t="shared" si="14"/>
        <v>117.22666092201636</v>
      </c>
      <c r="T21" s="26">
        <v>2500</v>
      </c>
      <c r="U21" s="26">
        <v>2500</v>
      </c>
      <c r="V21" s="27">
        <v>1427.193</v>
      </c>
      <c r="W21" s="25">
        <f t="shared" si="15"/>
        <v>57.087719999999997</v>
      </c>
      <c r="X21" s="22">
        <f t="shared" si="16"/>
        <v>57.087719999999997</v>
      </c>
      <c r="Y21" s="26">
        <v>16500</v>
      </c>
      <c r="Z21" s="26">
        <v>16500</v>
      </c>
      <c r="AA21" s="25">
        <v>12547.406999999999</v>
      </c>
      <c r="AB21" s="25">
        <f t="shared" si="17"/>
        <v>76.044890909090896</v>
      </c>
      <c r="AC21" s="22">
        <f t="shared" si="18"/>
        <v>76.044890909090896</v>
      </c>
      <c r="AD21" s="26">
        <v>9105</v>
      </c>
      <c r="AE21" s="26">
        <v>9105</v>
      </c>
      <c r="AF21" s="25">
        <v>12176.960999999999</v>
      </c>
      <c r="AG21" s="25">
        <f t="shared" si="19"/>
        <v>133.73927512355849</v>
      </c>
      <c r="AH21" s="22">
        <f t="shared" si="20"/>
        <v>133.73927512355849</v>
      </c>
      <c r="AI21" s="26">
        <v>1231</v>
      </c>
      <c r="AJ21" s="26">
        <v>1231</v>
      </c>
      <c r="AK21" s="25">
        <v>1189.7</v>
      </c>
      <c r="AL21" s="25">
        <f t="shared" si="21"/>
        <v>96.645004061738433</v>
      </c>
      <c r="AM21" s="22">
        <f t="shared" si="22"/>
        <v>96.645004061738433</v>
      </c>
      <c r="AN21" s="28">
        <v>0</v>
      </c>
      <c r="AO21" s="28">
        <v>0</v>
      </c>
      <c r="AP21" s="25">
        <v>0</v>
      </c>
      <c r="AQ21" s="25" t="e">
        <f t="shared" si="23"/>
        <v>#DIV/0!</v>
      </c>
      <c r="AR21" s="22" t="e">
        <f t="shared" si="24"/>
        <v>#DIV/0!</v>
      </c>
      <c r="AS21" s="28">
        <v>0</v>
      </c>
      <c r="AT21" s="28">
        <v>0</v>
      </c>
      <c r="AU21" s="22">
        <v>0</v>
      </c>
      <c r="AV21" s="22"/>
      <c r="AW21" s="22"/>
      <c r="AX21" s="22"/>
      <c r="AY21" s="22">
        <v>56903.199999999997</v>
      </c>
      <c r="AZ21" s="22">
        <v>56903.199999999997</v>
      </c>
      <c r="BA21" s="22">
        <v>56903.199999999997</v>
      </c>
      <c r="BB21" s="29"/>
      <c r="BC21" s="29"/>
      <c r="BD21" s="29"/>
      <c r="BE21" s="30"/>
      <c r="BF21" s="30"/>
      <c r="BG21" s="22">
        <v>700.1</v>
      </c>
      <c r="BH21" s="22"/>
      <c r="BI21" s="22"/>
      <c r="BJ21" s="22"/>
      <c r="BK21" s="22"/>
      <c r="BL21" s="22"/>
      <c r="BM21" s="22"/>
      <c r="BN21" s="25">
        <f t="shared" si="5"/>
        <v>2320</v>
      </c>
      <c r="BO21" s="25">
        <f t="shared" si="5"/>
        <v>2320</v>
      </c>
      <c r="BP21" s="25">
        <f t="shared" si="5"/>
        <v>4404.1849999999995</v>
      </c>
      <c r="BQ21" s="25">
        <f t="shared" si="25"/>
        <v>189.83556034482757</v>
      </c>
      <c r="BR21" s="22">
        <f t="shared" si="26"/>
        <v>189.83556034482757</v>
      </c>
      <c r="BS21" s="26">
        <v>1000</v>
      </c>
      <c r="BT21" s="26">
        <v>1000</v>
      </c>
      <c r="BU21" s="25">
        <v>3314.1849999999999</v>
      </c>
      <c r="BV21" s="22"/>
      <c r="BW21" s="22"/>
      <c r="BX21" s="25">
        <v>0</v>
      </c>
      <c r="BY21" s="22"/>
      <c r="BZ21" s="22"/>
      <c r="CA21" s="22">
        <v>0</v>
      </c>
      <c r="CB21" s="26">
        <v>1320</v>
      </c>
      <c r="CC21" s="26">
        <v>1320</v>
      </c>
      <c r="CD21" s="22">
        <v>1090</v>
      </c>
      <c r="CE21" s="22"/>
      <c r="CF21" s="22"/>
      <c r="CG21" s="22"/>
      <c r="CH21" s="22"/>
      <c r="CI21" s="22"/>
      <c r="CJ21" s="22">
        <v>0</v>
      </c>
      <c r="CK21" s="32"/>
      <c r="CL21" s="32"/>
      <c r="CM21" s="22">
        <v>0</v>
      </c>
      <c r="CN21" s="26">
        <v>11100</v>
      </c>
      <c r="CO21" s="26">
        <v>11100</v>
      </c>
      <c r="CP21" s="22">
        <v>11139.35</v>
      </c>
      <c r="CQ21" s="22">
        <v>4900</v>
      </c>
      <c r="CR21" s="22">
        <v>4900</v>
      </c>
      <c r="CS21" s="22">
        <v>1549.1</v>
      </c>
      <c r="CT21" s="26">
        <v>200</v>
      </c>
      <c r="CU21" s="26">
        <v>200</v>
      </c>
      <c r="CV21" s="22">
        <v>226.142</v>
      </c>
      <c r="CW21" s="22">
        <v>200</v>
      </c>
      <c r="CX21" s="22">
        <v>200</v>
      </c>
      <c r="CY21" s="22">
        <v>0</v>
      </c>
      <c r="CZ21" s="22"/>
      <c r="DA21" s="22"/>
      <c r="DB21" s="22">
        <v>0</v>
      </c>
      <c r="DC21" s="22">
        <v>329</v>
      </c>
      <c r="DD21" s="22">
        <v>329</v>
      </c>
      <c r="DE21" s="27">
        <v>249.21199999999999</v>
      </c>
      <c r="DF21" s="27">
        <v>26.893999999999998</v>
      </c>
      <c r="DG21" s="25">
        <f t="shared" si="6"/>
        <v>100388.2</v>
      </c>
      <c r="DH21" s="25">
        <f t="shared" si="6"/>
        <v>100388.2</v>
      </c>
      <c r="DI21" s="25">
        <f t="shared" si="7"/>
        <v>100990.34400000001</v>
      </c>
      <c r="DJ21" s="22"/>
      <c r="DK21" s="22"/>
      <c r="DL21" s="22">
        <v>0</v>
      </c>
      <c r="DM21" s="22">
        <v>0</v>
      </c>
      <c r="DN21" s="22">
        <v>0</v>
      </c>
      <c r="DO21" s="22">
        <v>0</v>
      </c>
      <c r="DP21" s="22"/>
      <c r="DQ21" s="22"/>
      <c r="DR21" s="22"/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/>
      <c r="DZ21" s="22"/>
      <c r="EA21" s="27">
        <v>0</v>
      </c>
      <c r="EB21" s="27">
        <v>0</v>
      </c>
      <c r="EC21" s="25">
        <f t="shared" si="8"/>
        <v>0</v>
      </c>
      <c r="ED21" s="25">
        <f t="shared" si="8"/>
        <v>0</v>
      </c>
      <c r="EE21" s="25">
        <f t="shared" si="9"/>
        <v>0</v>
      </c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>
      <c r="A22" s="21">
        <v>13</v>
      </c>
      <c r="B22" s="1" t="s">
        <v>11</v>
      </c>
      <c r="C22" s="22">
        <v>12936.3</v>
      </c>
      <c r="D22" s="32">
        <v>0</v>
      </c>
      <c r="E22" s="24">
        <f t="shared" si="10"/>
        <v>52578.5</v>
      </c>
      <c r="F22" s="24">
        <f t="shared" si="10"/>
        <v>52578.5</v>
      </c>
      <c r="G22" s="25">
        <f t="shared" si="0"/>
        <v>50937.337</v>
      </c>
      <c r="H22" s="25">
        <f t="shared" si="1"/>
        <v>96.878642410871365</v>
      </c>
      <c r="I22" s="25">
        <f t="shared" si="2"/>
        <v>96.878642410871365</v>
      </c>
      <c r="J22" s="25">
        <f t="shared" si="3"/>
        <v>23349</v>
      </c>
      <c r="K22" s="25">
        <f t="shared" si="3"/>
        <v>23349</v>
      </c>
      <c r="L22" s="25">
        <f t="shared" si="3"/>
        <v>21707.837</v>
      </c>
      <c r="M22" s="25">
        <f t="shared" si="11"/>
        <v>92.971163647265413</v>
      </c>
      <c r="N22" s="25">
        <f t="shared" si="12"/>
        <v>92.971163647265413</v>
      </c>
      <c r="O22" s="25">
        <f t="shared" si="4"/>
        <v>6650</v>
      </c>
      <c r="P22" s="25">
        <f t="shared" si="4"/>
        <v>6650</v>
      </c>
      <c r="Q22" s="25">
        <f t="shared" si="4"/>
        <v>7567.7560000000003</v>
      </c>
      <c r="R22" s="25">
        <f t="shared" si="13"/>
        <v>113.80084210526316</v>
      </c>
      <c r="S22" s="22">
        <f t="shared" si="14"/>
        <v>113.80084210526316</v>
      </c>
      <c r="T22" s="26">
        <v>1500</v>
      </c>
      <c r="U22" s="26">
        <v>1500</v>
      </c>
      <c r="V22" s="27">
        <v>1045.4059999999999</v>
      </c>
      <c r="W22" s="25">
        <f t="shared" si="15"/>
        <v>69.693733333333327</v>
      </c>
      <c r="X22" s="22">
        <f t="shared" si="16"/>
        <v>69.693733333333327</v>
      </c>
      <c r="Y22" s="26">
        <v>12250</v>
      </c>
      <c r="Z22" s="26">
        <v>12250</v>
      </c>
      <c r="AA22" s="25">
        <v>9947.5470000000005</v>
      </c>
      <c r="AB22" s="25">
        <f t="shared" si="17"/>
        <v>81.204465306122458</v>
      </c>
      <c r="AC22" s="22">
        <f t="shared" si="18"/>
        <v>81.204465306122458</v>
      </c>
      <c r="AD22" s="26">
        <v>5150</v>
      </c>
      <c r="AE22" s="26">
        <v>5150</v>
      </c>
      <c r="AF22" s="25">
        <v>6522.35</v>
      </c>
      <c r="AG22" s="25">
        <f t="shared" si="19"/>
        <v>126.64757281553398</v>
      </c>
      <c r="AH22" s="22">
        <f t="shared" si="20"/>
        <v>126.64757281553398</v>
      </c>
      <c r="AI22" s="26">
        <v>64</v>
      </c>
      <c r="AJ22" s="26">
        <v>64</v>
      </c>
      <c r="AK22" s="25">
        <v>64</v>
      </c>
      <c r="AL22" s="25">
        <f t="shared" si="21"/>
        <v>100</v>
      </c>
      <c r="AM22" s="22">
        <f t="shared" si="22"/>
        <v>100</v>
      </c>
      <c r="AN22" s="28">
        <v>0</v>
      </c>
      <c r="AO22" s="28">
        <v>0</v>
      </c>
      <c r="AP22" s="25">
        <v>0</v>
      </c>
      <c r="AQ22" s="25" t="e">
        <f t="shared" si="23"/>
        <v>#DIV/0!</v>
      </c>
      <c r="AR22" s="22" t="e">
        <f t="shared" si="24"/>
        <v>#DIV/0!</v>
      </c>
      <c r="AS22" s="28">
        <v>0</v>
      </c>
      <c r="AT22" s="28">
        <v>0</v>
      </c>
      <c r="AU22" s="22">
        <v>0</v>
      </c>
      <c r="AV22" s="22"/>
      <c r="AW22" s="22"/>
      <c r="AX22" s="22"/>
      <c r="AY22" s="22">
        <v>29229.5</v>
      </c>
      <c r="AZ22" s="22">
        <v>29229.5</v>
      </c>
      <c r="BA22" s="22">
        <v>29229.5</v>
      </c>
      <c r="BB22" s="29"/>
      <c r="BC22" s="29"/>
      <c r="BD22" s="29"/>
      <c r="BE22" s="30"/>
      <c r="BF22" s="30"/>
      <c r="BG22" s="22">
        <v>0</v>
      </c>
      <c r="BH22" s="22"/>
      <c r="BI22" s="22"/>
      <c r="BJ22" s="22"/>
      <c r="BK22" s="22"/>
      <c r="BL22" s="22"/>
      <c r="BM22" s="22"/>
      <c r="BN22" s="25">
        <f t="shared" si="5"/>
        <v>385</v>
      </c>
      <c r="BO22" s="25">
        <f t="shared" si="5"/>
        <v>385</v>
      </c>
      <c r="BP22" s="25">
        <f t="shared" si="5"/>
        <v>421.464</v>
      </c>
      <c r="BQ22" s="25">
        <f t="shared" si="25"/>
        <v>109.47116883116882</v>
      </c>
      <c r="BR22" s="22">
        <f t="shared" si="26"/>
        <v>109.47116883116882</v>
      </c>
      <c r="BS22" s="26">
        <v>385</v>
      </c>
      <c r="BT22" s="26">
        <v>385</v>
      </c>
      <c r="BU22" s="25">
        <v>421.464</v>
      </c>
      <c r="BV22" s="22"/>
      <c r="BW22" s="22"/>
      <c r="BX22" s="25">
        <v>0</v>
      </c>
      <c r="BY22" s="22"/>
      <c r="BZ22" s="22"/>
      <c r="CA22" s="22">
        <v>0</v>
      </c>
      <c r="CB22" s="26"/>
      <c r="CC22" s="26"/>
      <c r="CD22" s="22">
        <v>0</v>
      </c>
      <c r="CE22" s="22"/>
      <c r="CF22" s="22"/>
      <c r="CG22" s="22"/>
      <c r="CH22" s="22"/>
      <c r="CI22" s="22"/>
      <c r="CJ22" s="22">
        <v>0</v>
      </c>
      <c r="CK22" s="32"/>
      <c r="CL22" s="32"/>
      <c r="CM22" s="22">
        <v>0</v>
      </c>
      <c r="CN22" s="26">
        <v>4000</v>
      </c>
      <c r="CO22" s="26">
        <v>4000</v>
      </c>
      <c r="CP22" s="22">
        <v>3646.07</v>
      </c>
      <c r="CQ22" s="22">
        <v>1524</v>
      </c>
      <c r="CR22" s="22">
        <v>1524</v>
      </c>
      <c r="CS22" s="22">
        <v>608.65</v>
      </c>
      <c r="CT22" s="26"/>
      <c r="CU22" s="26"/>
      <c r="CV22" s="22">
        <v>0</v>
      </c>
      <c r="CW22" s="22">
        <v>0</v>
      </c>
      <c r="CX22" s="22">
        <v>0</v>
      </c>
      <c r="CY22" s="22">
        <v>0</v>
      </c>
      <c r="CZ22" s="22"/>
      <c r="DA22" s="22"/>
      <c r="DB22" s="22">
        <v>0</v>
      </c>
      <c r="DC22" s="22"/>
      <c r="DD22" s="22"/>
      <c r="DE22" s="27">
        <v>61</v>
      </c>
      <c r="DF22" s="27">
        <v>0</v>
      </c>
      <c r="DG22" s="25">
        <f t="shared" si="6"/>
        <v>52578.5</v>
      </c>
      <c r="DH22" s="25">
        <f t="shared" si="6"/>
        <v>52578.5</v>
      </c>
      <c r="DI22" s="25">
        <f t="shared" si="7"/>
        <v>50937.337</v>
      </c>
      <c r="DJ22" s="22"/>
      <c r="DK22" s="22"/>
      <c r="DL22" s="22">
        <v>0</v>
      </c>
      <c r="DM22" s="22">
        <v>0</v>
      </c>
      <c r="DN22" s="22">
        <v>0</v>
      </c>
      <c r="DO22" s="22">
        <v>0</v>
      </c>
      <c r="DP22" s="22"/>
      <c r="DQ22" s="22"/>
      <c r="DR22" s="22"/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/>
      <c r="DZ22" s="22"/>
      <c r="EA22" s="27">
        <v>0</v>
      </c>
      <c r="EB22" s="27">
        <v>0</v>
      </c>
      <c r="EC22" s="25">
        <f t="shared" si="8"/>
        <v>0</v>
      </c>
      <c r="ED22" s="25">
        <f t="shared" si="8"/>
        <v>0</v>
      </c>
      <c r="EE22" s="25">
        <f t="shared" si="9"/>
        <v>0</v>
      </c>
      <c r="EF22" s="34"/>
      <c r="EG22" s="31"/>
      <c r="EH22" s="31"/>
      <c r="EI22" s="34"/>
      <c r="EJ22" s="31"/>
      <c r="EK22" s="31"/>
      <c r="EL22" s="34"/>
      <c r="EM22" s="31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>
      <c r="A23" s="21">
        <v>14</v>
      </c>
      <c r="B23" s="1" t="s">
        <v>12</v>
      </c>
      <c r="C23" s="22">
        <v>39334.1</v>
      </c>
      <c r="D23" s="32">
        <v>0</v>
      </c>
      <c r="E23" s="24">
        <f t="shared" si="10"/>
        <v>48618.6</v>
      </c>
      <c r="F23" s="24">
        <f t="shared" si="10"/>
        <v>48618.6</v>
      </c>
      <c r="G23" s="25">
        <f t="shared" si="0"/>
        <v>54461.303</v>
      </c>
      <c r="H23" s="25">
        <f t="shared" si="1"/>
        <v>112.0174233729478</v>
      </c>
      <c r="I23" s="25">
        <f t="shared" si="2"/>
        <v>112.0174233729478</v>
      </c>
      <c r="J23" s="25">
        <f t="shared" si="3"/>
        <v>12529.5</v>
      </c>
      <c r="K23" s="25">
        <f t="shared" si="3"/>
        <v>12529.5</v>
      </c>
      <c r="L23" s="25">
        <f t="shared" si="3"/>
        <v>15274.918</v>
      </c>
      <c r="M23" s="25">
        <f t="shared" si="11"/>
        <v>121.91163254718865</v>
      </c>
      <c r="N23" s="25">
        <f t="shared" si="12"/>
        <v>121.91163254718865</v>
      </c>
      <c r="O23" s="25">
        <f t="shared" si="4"/>
        <v>4900</v>
      </c>
      <c r="P23" s="25">
        <f t="shared" si="4"/>
        <v>4900</v>
      </c>
      <c r="Q23" s="25">
        <f t="shared" si="4"/>
        <v>7161.098</v>
      </c>
      <c r="R23" s="25">
        <f t="shared" si="13"/>
        <v>146.14485714285715</v>
      </c>
      <c r="S23" s="22">
        <f t="shared" si="14"/>
        <v>146.14485714285715</v>
      </c>
      <c r="T23" s="26">
        <v>700</v>
      </c>
      <c r="U23" s="26">
        <v>700</v>
      </c>
      <c r="V23" s="27">
        <v>778.59799999999996</v>
      </c>
      <c r="W23" s="25">
        <f t="shared" si="15"/>
        <v>111.22828571428572</v>
      </c>
      <c r="X23" s="22">
        <f t="shared" si="16"/>
        <v>111.22828571428572</v>
      </c>
      <c r="Y23" s="26">
        <v>5100</v>
      </c>
      <c r="Z23" s="26">
        <v>5100</v>
      </c>
      <c r="AA23" s="25">
        <v>5545.23</v>
      </c>
      <c r="AB23" s="25">
        <f t="shared" si="17"/>
        <v>108.72999999999999</v>
      </c>
      <c r="AC23" s="22">
        <f t="shared" si="18"/>
        <v>108.72999999999999</v>
      </c>
      <c r="AD23" s="26">
        <v>4200</v>
      </c>
      <c r="AE23" s="26">
        <v>4200</v>
      </c>
      <c r="AF23" s="25">
        <v>6382.5</v>
      </c>
      <c r="AG23" s="25">
        <f t="shared" si="19"/>
        <v>151.96428571428569</v>
      </c>
      <c r="AH23" s="22">
        <f t="shared" si="20"/>
        <v>151.96428571428569</v>
      </c>
      <c r="AI23" s="26">
        <v>119.5</v>
      </c>
      <c r="AJ23" s="26">
        <v>119.5</v>
      </c>
      <c r="AK23" s="25">
        <v>230.7</v>
      </c>
      <c r="AL23" s="25">
        <f t="shared" si="21"/>
        <v>193.05439330543933</v>
      </c>
      <c r="AM23" s="22">
        <f t="shared" si="22"/>
        <v>193.05439330543933</v>
      </c>
      <c r="AN23" s="28">
        <v>0</v>
      </c>
      <c r="AO23" s="28">
        <v>0</v>
      </c>
      <c r="AP23" s="25">
        <v>0</v>
      </c>
      <c r="AQ23" s="25" t="e">
        <f t="shared" si="23"/>
        <v>#DIV/0!</v>
      </c>
      <c r="AR23" s="22" t="e">
        <f t="shared" si="24"/>
        <v>#DIV/0!</v>
      </c>
      <c r="AS23" s="28">
        <v>0</v>
      </c>
      <c r="AT23" s="28">
        <v>0</v>
      </c>
      <c r="AU23" s="22">
        <v>0</v>
      </c>
      <c r="AV23" s="22"/>
      <c r="AW23" s="22"/>
      <c r="AX23" s="22"/>
      <c r="AY23" s="22">
        <v>36089.1</v>
      </c>
      <c r="AZ23" s="22">
        <v>36089.1</v>
      </c>
      <c r="BA23" s="22">
        <v>36089.1</v>
      </c>
      <c r="BB23" s="29"/>
      <c r="BC23" s="29"/>
      <c r="BD23" s="29"/>
      <c r="BE23" s="30"/>
      <c r="BF23" s="30"/>
      <c r="BG23" s="22">
        <v>0</v>
      </c>
      <c r="BH23" s="22"/>
      <c r="BI23" s="22"/>
      <c r="BJ23" s="22"/>
      <c r="BK23" s="22"/>
      <c r="BL23" s="22"/>
      <c r="BM23" s="22"/>
      <c r="BN23" s="25">
        <f t="shared" si="5"/>
        <v>910</v>
      </c>
      <c r="BO23" s="25">
        <f t="shared" si="5"/>
        <v>910</v>
      </c>
      <c r="BP23" s="25">
        <f t="shared" si="5"/>
        <v>600.6</v>
      </c>
      <c r="BQ23" s="25">
        <f t="shared" si="25"/>
        <v>66</v>
      </c>
      <c r="BR23" s="22">
        <f t="shared" si="26"/>
        <v>66</v>
      </c>
      <c r="BS23" s="26">
        <v>550</v>
      </c>
      <c r="BT23" s="26">
        <v>550</v>
      </c>
      <c r="BU23" s="25">
        <v>270.60000000000002</v>
      </c>
      <c r="BV23" s="22"/>
      <c r="BW23" s="22"/>
      <c r="BX23" s="25">
        <v>0</v>
      </c>
      <c r="BY23" s="22"/>
      <c r="BZ23" s="22"/>
      <c r="CA23" s="22">
        <v>0</v>
      </c>
      <c r="CB23" s="26">
        <v>360</v>
      </c>
      <c r="CC23" s="26">
        <v>360</v>
      </c>
      <c r="CD23" s="22">
        <v>330</v>
      </c>
      <c r="CE23" s="22"/>
      <c r="CF23" s="22"/>
      <c r="CG23" s="22"/>
      <c r="CH23" s="22"/>
      <c r="CI23" s="22"/>
      <c r="CJ23" s="22">
        <v>0</v>
      </c>
      <c r="CK23" s="32"/>
      <c r="CL23" s="32"/>
      <c r="CM23" s="22">
        <v>0</v>
      </c>
      <c r="CN23" s="26">
        <v>1500</v>
      </c>
      <c r="CO23" s="26">
        <v>1500</v>
      </c>
      <c r="CP23" s="22">
        <v>1314.08</v>
      </c>
      <c r="CQ23" s="22">
        <v>1500</v>
      </c>
      <c r="CR23" s="22">
        <v>1500</v>
      </c>
      <c r="CS23" s="22">
        <v>1314.08</v>
      </c>
      <c r="CT23" s="26"/>
      <c r="CU23" s="26"/>
      <c r="CV23" s="22">
        <v>0</v>
      </c>
      <c r="CW23" s="22">
        <v>0</v>
      </c>
      <c r="CX23" s="22">
        <v>0</v>
      </c>
      <c r="CY23" s="22">
        <v>0</v>
      </c>
      <c r="CZ23" s="22"/>
      <c r="DA23" s="22"/>
      <c r="DB23" s="22">
        <v>0</v>
      </c>
      <c r="DC23" s="22"/>
      <c r="DD23" s="22"/>
      <c r="DE23" s="27">
        <v>423.21</v>
      </c>
      <c r="DF23" s="27">
        <v>0</v>
      </c>
      <c r="DG23" s="25">
        <f t="shared" si="6"/>
        <v>48618.6</v>
      </c>
      <c r="DH23" s="25">
        <f t="shared" si="6"/>
        <v>48618.6</v>
      </c>
      <c r="DI23" s="25">
        <f t="shared" si="7"/>
        <v>51364.017999999996</v>
      </c>
      <c r="DJ23" s="22"/>
      <c r="DK23" s="22"/>
      <c r="DL23" s="22">
        <v>0</v>
      </c>
      <c r="DM23" s="22">
        <v>0</v>
      </c>
      <c r="DN23" s="22">
        <v>0</v>
      </c>
      <c r="DO23" s="22">
        <v>3097.2849999999999</v>
      </c>
      <c r="DP23" s="22"/>
      <c r="DQ23" s="22"/>
      <c r="DR23" s="22"/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/>
      <c r="DZ23" s="22"/>
      <c r="EA23" s="27">
        <v>0</v>
      </c>
      <c r="EB23" s="27">
        <v>0</v>
      </c>
      <c r="EC23" s="25">
        <f t="shared" si="8"/>
        <v>0</v>
      </c>
      <c r="ED23" s="25">
        <f t="shared" si="8"/>
        <v>0</v>
      </c>
      <c r="EE23" s="25">
        <f t="shared" si="9"/>
        <v>3097.2849999999999</v>
      </c>
      <c r="EF23" s="34"/>
      <c r="EG23" s="31"/>
      <c r="EH23" s="31"/>
      <c r="EI23" s="34"/>
      <c r="EJ23" s="31"/>
      <c r="EK23" s="31"/>
      <c r="EL23" s="34"/>
      <c r="EM23" s="31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>
      <c r="A24" s="21">
        <v>15</v>
      </c>
      <c r="B24" s="1" t="s">
        <v>13</v>
      </c>
      <c r="C24" s="22">
        <v>12304.4</v>
      </c>
      <c r="D24" s="32">
        <v>600</v>
      </c>
      <c r="E24" s="24">
        <f t="shared" si="10"/>
        <v>80277.5</v>
      </c>
      <c r="F24" s="24">
        <f t="shared" si="10"/>
        <v>80277.5</v>
      </c>
      <c r="G24" s="25">
        <f t="shared" si="0"/>
        <v>82701.279999999999</v>
      </c>
      <c r="H24" s="25">
        <f t="shared" si="1"/>
        <v>103.01925196973001</v>
      </c>
      <c r="I24" s="25">
        <f t="shared" si="2"/>
        <v>103.01925196973001</v>
      </c>
      <c r="J24" s="25">
        <f t="shared" si="3"/>
        <v>16888.5</v>
      </c>
      <c r="K24" s="25">
        <f t="shared" si="3"/>
        <v>16888.5</v>
      </c>
      <c r="L24" s="25">
        <f t="shared" si="3"/>
        <v>19312.280000000002</v>
      </c>
      <c r="M24" s="25">
        <f t="shared" si="11"/>
        <v>114.3516594132102</v>
      </c>
      <c r="N24" s="25">
        <f t="shared" si="12"/>
        <v>114.3516594132102</v>
      </c>
      <c r="O24" s="25">
        <f t="shared" si="4"/>
        <v>8900</v>
      </c>
      <c r="P24" s="25">
        <f t="shared" si="4"/>
        <v>8900</v>
      </c>
      <c r="Q24" s="25">
        <f t="shared" si="4"/>
        <v>11104.816000000001</v>
      </c>
      <c r="R24" s="25">
        <f t="shared" si="13"/>
        <v>124.77321348314607</v>
      </c>
      <c r="S24" s="22">
        <f t="shared" si="14"/>
        <v>124.77321348314607</v>
      </c>
      <c r="T24" s="26">
        <v>800</v>
      </c>
      <c r="U24" s="26">
        <v>800</v>
      </c>
      <c r="V24" s="27">
        <v>803.46600000000001</v>
      </c>
      <c r="W24" s="25">
        <f t="shared" si="15"/>
        <v>100.43325</v>
      </c>
      <c r="X24" s="22">
        <f t="shared" si="16"/>
        <v>100.43325</v>
      </c>
      <c r="Y24" s="26">
        <v>3300</v>
      </c>
      <c r="Z24" s="26">
        <v>3300</v>
      </c>
      <c r="AA24" s="25">
        <v>3355.1759999999999</v>
      </c>
      <c r="AB24" s="25">
        <f t="shared" si="17"/>
        <v>101.67200000000001</v>
      </c>
      <c r="AC24" s="22">
        <f t="shared" si="18"/>
        <v>101.67200000000001</v>
      </c>
      <c r="AD24" s="26">
        <v>8100</v>
      </c>
      <c r="AE24" s="26">
        <v>8100</v>
      </c>
      <c r="AF24" s="25">
        <v>10301.35</v>
      </c>
      <c r="AG24" s="25">
        <f t="shared" si="19"/>
        <v>127.17716049382717</v>
      </c>
      <c r="AH24" s="22">
        <f t="shared" si="20"/>
        <v>127.17716049382717</v>
      </c>
      <c r="AI24" s="26">
        <v>550.5</v>
      </c>
      <c r="AJ24" s="26">
        <v>550.5</v>
      </c>
      <c r="AK24" s="25">
        <v>721.5</v>
      </c>
      <c r="AL24" s="25">
        <f t="shared" si="21"/>
        <v>131.0626702997275</v>
      </c>
      <c r="AM24" s="22">
        <f t="shared" si="22"/>
        <v>131.0626702997275</v>
      </c>
      <c r="AN24" s="28">
        <v>0</v>
      </c>
      <c r="AO24" s="28">
        <v>0</v>
      </c>
      <c r="AP24" s="25">
        <v>0</v>
      </c>
      <c r="AQ24" s="25" t="e">
        <f t="shared" si="23"/>
        <v>#DIV/0!</v>
      </c>
      <c r="AR24" s="22" t="e">
        <f t="shared" si="24"/>
        <v>#DIV/0!</v>
      </c>
      <c r="AS24" s="28">
        <v>0</v>
      </c>
      <c r="AT24" s="28">
        <v>0</v>
      </c>
      <c r="AU24" s="22">
        <v>0</v>
      </c>
      <c r="AV24" s="22"/>
      <c r="AW24" s="22"/>
      <c r="AX24" s="22"/>
      <c r="AY24" s="22">
        <v>49489</v>
      </c>
      <c r="AZ24" s="22">
        <v>49489</v>
      </c>
      <c r="BA24" s="22">
        <v>49489</v>
      </c>
      <c r="BB24" s="29"/>
      <c r="BC24" s="29"/>
      <c r="BD24" s="29"/>
      <c r="BE24" s="30"/>
      <c r="BF24" s="30"/>
      <c r="BG24" s="22">
        <v>0</v>
      </c>
      <c r="BH24" s="22"/>
      <c r="BI24" s="22"/>
      <c r="BJ24" s="22"/>
      <c r="BK24" s="22"/>
      <c r="BL24" s="22"/>
      <c r="BM24" s="22"/>
      <c r="BN24" s="25">
        <f t="shared" si="5"/>
        <v>270.89999999999998</v>
      </c>
      <c r="BO24" s="25">
        <f t="shared" si="5"/>
        <v>270.89999999999998</v>
      </c>
      <c r="BP24" s="25">
        <f t="shared" si="5"/>
        <v>269.63799999999998</v>
      </c>
      <c r="BQ24" s="25">
        <f t="shared" si="25"/>
        <v>99.534145441122192</v>
      </c>
      <c r="BR24" s="22">
        <f t="shared" si="26"/>
        <v>99.534145441122192</v>
      </c>
      <c r="BS24" s="26">
        <v>270.89999999999998</v>
      </c>
      <c r="BT24" s="26">
        <v>270.89999999999998</v>
      </c>
      <c r="BU24" s="25">
        <v>269.63799999999998</v>
      </c>
      <c r="BV24" s="22"/>
      <c r="BW24" s="22"/>
      <c r="BX24" s="25">
        <v>0</v>
      </c>
      <c r="BY24" s="22"/>
      <c r="BZ24" s="22"/>
      <c r="CA24" s="22">
        <v>0</v>
      </c>
      <c r="CB24" s="26"/>
      <c r="CC24" s="26"/>
      <c r="CD24" s="22">
        <v>0</v>
      </c>
      <c r="CE24" s="22"/>
      <c r="CF24" s="22"/>
      <c r="CG24" s="22"/>
      <c r="CH24" s="22"/>
      <c r="CI24" s="22"/>
      <c r="CJ24" s="22">
        <v>0</v>
      </c>
      <c r="CK24" s="32"/>
      <c r="CL24" s="32"/>
      <c r="CM24" s="22">
        <v>0</v>
      </c>
      <c r="CN24" s="26">
        <v>1867.1</v>
      </c>
      <c r="CO24" s="26">
        <v>1867.1</v>
      </c>
      <c r="CP24" s="22">
        <v>1757.75</v>
      </c>
      <c r="CQ24" s="22">
        <v>1867.1</v>
      </c>
      <c r="CR24" s="22">
        <v>1867.1</v>
      </c>
      <c r="CS24" s="22">
        <v>1688.75</v>
      </c>
      <c r="CT24" s="26">
        <v>2000</v>
      </c>
      <c r="CU24" s="26">
        <v>2000</v>
      </c>
      <c r="CV24" s="22">
        <v>2103.4</v>
      </c>
      <c r="CW24" s="22">
        <v>0</v>
      </c>
      <c r="CX24" s="22">
        <v>0</v>
      </c>
      <c r="CY24" s="22">
        <v>0</v>
      </c>
      <c r="CZ24" s="22"/>
      <c r="DA24" s="22"/>
      <c r="DB24" s="22">
        <v>0</v>
      </c>
      <c r="DC24" s="22"/>
      <c r="DD24" s="22"/>
      <c r="DE24" s="27">
        <v>0</v>
      </c>
      <c r="DF24" s="27">
        <v>0</v>
      </c>
      <c r="DG24" s="25">
        <f t="shared" si="6"/>
        <v>66377.5</v>
      </c>
      <c r="DH24" s="25">
        <f t="shared" si="6"/>
        <v>66377.5</v>
      </c>
      <c r="DI24" s="25">
        <f t="shared" si="7"/>
        <v>68801.279999999999</v>
      </c>
      <c r="DJ24" s="22"/>
      <c r="DK24" s="22"/>
      <c r="DL24" s="22">
        <v>0</v>
      </c>
      <c r="DM24" s="22">
        <v>13900</v>
      </c>
      <c r="DN24" s="22">
        <v>13900</v>
      </c>
      <c r="DO24" s="22">
        <v>13900</v>
      </c>
      <c r="DP24" s="22"/>
      <c r="DQ24" s="22"/>
      <c r="DR24" s="22"/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20023.5</v>
      </c>
      <c r="DZ24" s="22">
        <v>20023.5</v>
      </c>
      <c r="EA24" s="27">
        <v>14500</v>
      </c>
      <c r="EB24" s="27">
        <v>0</v>
      </c>
      <c r="EC24" s="25">
        <f t="shared" si="8"/>
        <v>33923.5</v>
      </c>
      <c r="ED24" s="25">
        <f t="shared" si="8"/>
        <v>33923.5</v>
      </c>
      <c r="EE24" s="25">
        <f t="shared" si="9"/>
        <v>28400</v>
      </c>
      <c r="EF24" s="34"/>
      <c r="EG24" s="31"/>
      <c r="EH24" s="31"/>
      <c r="EI24" s="34"/>
      <c r="EJ24" s="31"/>
      <c r="EK24" s="31"/>
      <c r="EL24" s="34"/>
      <c r="EM24" s="31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>
      <c r="A25" s="21">
        <v>16</v>
      </c>
      <c r="B25" s="1" t="s">
        <v>14</v>
      </c>
      <c r="C25" s="22">
        <v>114379.7</v>
      </c>
      <c r="D25" s="32">
        <v>0</v>
      </c>
      <c r="E25" s="24">
        <f t="shared" si="10"/>
        <v>97216.3</v>
      </c>
      <c r="F25" s="24">
        <f t="shared" si="10"/>
        <v>97216.3</v>
      </c>
      <c r="G25" s="25">
        <f t="shared" si="0"/>
        <v>94353.989600000015</v>
      </c>
      <c r="H25" s="25">
        <f t="shared" si="1"/>
        <v>97.055729954750404</v>
      </c>
      <c r="I25" s="25">
        <f t="shared" si="2"/>
        <v>97.055729954750404</v>
      </c>
      <c r="J25" s="25">
        <f t="shared" si="3"/>
        <v>36490</v>
      </c>
      <c r="K25" s="25">
        <f t="shared" si="3"/>
        <v>36490</v>
      </c>
      <c r="L25" s="25">
        <f t="shared" si="3"/>
        <v>33627.689599999998</v>
      </c>
      <c r="M25" s="25">
        <f t="shared" si="11"/>
        <v>92.155904631405861</v>
      </c>
      <c r="N25" s="25">
        <f t="shared" si="12"/>
        <v>92.155904631405861</v>
      </c>
      <c r="O25" s="25">
        <f t="shared" si="4"/>
        <v>17350</v>
      </c>
      <c r="P25" s="25">
        <f t="shared" si="4"/>
        <v>17350</v>
      </c>
      <c r="Q25" s="25">
        <f t="shared" si="4"/>
        <v>17265.103999999999</v>
      </c>
      <c r="R25" s="25">
        <f t="shared" si="13"/>
        <v>99.510685878962533</v>
      </c>
      <c r="S25" s="22">
        <f t="shared" si="14"/>
        <v>99.510685878962533</v>
      </c>
      <c r="T25" s="26">
        <v>4450</v>
      </c>
      <c r="U25" s="26">
        <v>4450</v>
      </c>
      <c r="V25" s="27">
        <v>3542.74</v>
      </c>
      <c r="W25" s="25">
        <f t="shared" si="15"/>
        <v>79.612134831460665</v>
      </c>
      <c r="X25" s="22">
        <f t="shared" si="16"/>
        <v>79.612134831460665</v>
      </c>
      <c r="Y25" s="26">
        <v>8800</v>
      </c>
      <c r="Z25" s="26">
        <v>8800</v>
      </c>
      <c r="AA25" s="25">
        <v>7850.1815999999999</v>
      </c>
      <c r="AB25" s="25">
        <f t="shared" si="17"/>
        <v>89.206609090909097</v>
      </c>
      <c r="AC25" s="22">
        <f t="shared" si="18"/>
        <v>89.206609090909097</v>
      </c>
      <c r="AD25" s="26">
        <v>12900</v>
      </c>
      <c r="AE25" s="26">
        <v>12900</v>
      </c>
      <c r="AF25" s="25">
        <v>13722.364</v>
      </c>
      <c r="AG25" s="25">
        <f t="shared" si="19"/>
        <v>106.37491472868217</v>
      </c>
      <c r="AH25" s="22">
        <f t="shared" si="20"/>
        <v>106.37491472868217</v>
      </c>
      <c r="AI25" s="26">
        <v>650</v>
      </c>
      <c r="AJ25" s="26">
        <v>650</v>
      </c>
      <c r="AK25" s="25">
        <v>1085.27</v>
      </c>
      <c r="AL25" s="25">
        <f t="shared" si="21"/>
        <v>166.96461538461537</v>
      </c>
      <c r="AM25" s="22">
        <f t="shared" si="22"/>
        <v>166.96461538461537</v>
      </c>
      <c r="AN25" s="28">
        <v>0</v>
      </c>
      <c r="AO25" s="28">
        <v>0</v>
      </c>
      <c r="AP25" s="25">
        <v>0</v>
      </c>
      <c r="AQ25" s="25" t="e">
        <f t="shared" si="23"/>
        <v>#DIV/0!</v>
      </c>
      <c r="AR25" s="22" t="e">
        <f t="shared" si="24"/>
        <v>#DIV/0!</v>
      </c>
      <c r="AS25" s="28">
        <v>0</v>
      </c>
      <c r="AT25" s="28">
        <v>0</v>
      </c>
      <c r="AU25" s="22">
        <v>0</v>
      </c>
      <c r="AV25" s="22"/>
      <c r="AW25" s="22"/>
      <c r="AX25" s="22"/>
      <c r="AY25" s="22">
        <v>59092.7</v>
      </c>
      <c r="AZ25" s="22">
        <v>59092.7</v>
      </c>
      <c r="BA25" s="22">
        <v>59092.7</v>
      </c>
      <c r="BB25" s="29"/>
      <c r="BC25" s="29"/>
      <c r="BD25" s="29"/>
      <c r="BE25" s="30">
        <v>1633.6</v>
      </c>
      <c r="BF25" s="30">
        <v>1633.6</v>
      </c>
      <c r="BG25" s="22">
        <v>1633.6</v>
      </c>
      <c r="BH25" s="22"/>
      <c r="BI25" s="22"/>
      <c r="BJ25" s="22"/>
      <c r="BK25" s="22"/>
      <c r="BL25" s="22"/>
      <c r="BM25" s="22"/>
      <c r="BN25" s="25">
        <f t="shared" si="5"/>
        <v>2660</v>
      </c>
      <c r="BO25" s="25">
        <f t="shared" si="5"/>
        <v>2660</v>
      </c>
      <c r="BP25" s="25">
        <f t="shared" si="5"/>
        <v>2386.1840000000002</v>
      </c>
      <c r="BQ25" s="25">
        <f t="shared" si="25"/>
        <v>89.706165413533839</v>
      </c>
      <c r="BR25" s="22">
        <f t="shared" si="26"/>
        <v>89.706165413533839</v>
      </c>
      <c r="BS25" s="26">
        <v>2300</v>
      </c>
      <c r="BT25" s="26">
        <v>2300</v>
      </c>
      <c r="BU25" s="25">
        <v>2026.184</v>
      </c>
      <c r="BV25" s="22"/>
      <c r="BW25" s="22"/>
      <c r="BX25" s="25">
        <v>0</v>
      </c>
      <c r="BY25" s="22"/>
      <c r="BZ25" s="22"/>
      <c r="CA25" s="22">
        <v>0</v>
      </c>
      <c r="CB25" s="26">
        <v>360</v>
      </c>
      <c r="CC25" s="26">
        <v>360</v>
      </c>
      <c r="CD25" s="22">
        <v>360</v>
      </c>
      <c r="CE25" s="22"/>
      <c r="CF25" s="22"/>
      <c r="CG25" s="22"/>
      <c r="CH25" s="22"/>
      <c r="CI25" s="22"/>
      <c r="CJ25" s="22">
        <v>0</v>
      </c>
      <c r="CK25" s="32"/>
      <c r="CL25" s="32"/>
      <c r="CM25" s="22">
        <v>0</v>
      </c>
      <c r="CN25" s="26">
        <v>6030</v>
      </c>
      <c r="CO25" s="26">
        <v>6030</v>
      </c>
      <c r="CP25" s="22">
        <v>4377.1000000000004</v>
      </c>
      <c r="CQ25" s="22">
        <v>3700</v>
      </c>
      <c r="CR25" s="22">
        <v>3700</v>
      </c>
      <c r="CS25" s="22">
        <v>1787.25</v>
      </c>
      <c r="CT25" s="26">
        <v>1000</v>
      </c>
      <c r="CU25" s="26">
        <v>1000</v>
      </c>
      <c r="CV25" s="22">
        <v>0</v>
      </c>
      <c r="CW25" s="22">
        <v>0</v>
      </c>
      <c r="CX25" s="22">
        <v>0</v>
      </c>
      <c r="CY25" s="22">
        <v>200</v>
      </c>
      <c r="CZ25" s="22"/>
      <c r="DA25" s="22"/>
      <c r="DB25" s="22">
        <v>0</v>
      </c>
      <c r="DC25" s="22"/>
      <c r="DD25" s="22"/>
      <c r="DE25" s="27">
        <v>463.85</v>
      </c>
      <c r="DF25" s="27">
        <v>0</v>
      </c>
      <c r="DG25" s="25">
        <f t="shared" si="6"/>
        <v>97216.3</v>
      </c>
      <c r="DH25" s="25">
        <f t="shared" si="6"/>
        <v>97216.3</v>
      </c>
      <c r="DI25" s="25">
        <f t="shared" si="7"/>
        <v>94353.989600000015</v>
      </c>
      <c r="DJ25" s="22"/>
      <c r="DK25" s="22"/>
      <c r="DL25" s="22">
        <v>0</v>
      </c>
      <c r="DM25" s="22">
        <v>0</v>
      </c>
      <c r="DN25" s="22">
        <v>0</v>
      </c>
      <c r="DO25" s="22">
        <v>0</v>
      </c>
      <c r="DP25" s="22"/>
      <c r="DQ25" s="22"/>
      <c r="DR25" s="22"/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/>
      <c r="DZ25" s="22"/>
      <c r="EA25" s="27">
        <v>0</v>
      </c>
      <c r="EB25" s="27">
        <v>0</v>
      </c>
      <c r="EC25" s="25">
        <f t="shared" si="8"/>
        <v>0</v>
      </c>
      <c r="ED25" s="25">
        <f t="shared" si="8"/>
        <v>0</v>
      </c>
      <c r="EE25" s="25">
        <f t="shared" si="9"/>
        <v>0</v>
      </c>
      <c r="EF25" s="34"/>
      <c r="EG25" s="31"/>
      <c r="EH25" s="31"/>
      <c r="EI25" s="34"/>
      <c r="EJ25" s="31"/>
      <c r="EK25" s="31"/>
      <c r="EL25" s="34"/>
      <c r="EM25" s="31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>
      <c r="A26" s="21">
        <v>17</v>
      </c>
      <c r="B26" s="1" t="s">
        <v>15</v>
      </c>
      <c r="C26" s="22">
        <v>3432</v>
      </c>
      <c r="D26" s="32">
        <v>0</v>
      </c>
      <c r="E26" s="24">
        <f t="shared" si="10"/>
        <v>55130.200000000004</v>
      </c>
      <c r="F26" s="24">
        <f t="shared" si="10"/>
        <v>55130.200000000004</v>
      </c>
      <c r="G26" s="25">
        <f t="shared" si="0"/>
        <v>55526.608999999997</v>
      </c>
      <c r="H26" s="25">
        <f t="shared" si="1"/>
        <v>100.71904146910404</v>
      </c>
      <c r="I26" s="25">
        <f t="shared" si="2"/>
        <v>100.71904146910404</v>
      </c>
      <c r="J26" s="25">
        <f t="shared" si="3"/>
        <v>17398.7</v>
      </c>
      <c r="K26" s="25">
        <f t="shared" si="3"/>
        <v>17398.7</v>
      </c>
      <c r="L26" s="25">
        <f t="shared" si="3"/>
        <v>17795.158999999996</v>
      </c>
      <c r="M26" s="25">
        <f t="shared" si="11"/>
        <v>102.27867024547808</v>
      </c>
      <c r="N26" s="25">
        <f t="shared" si="12"/>
        <v>102.27867024547808</v>
      </c>
      <c r="O26" s="25">
        <f t="shared" si="4"/>
        <v>6109.9</v>
      </c>
      <c r="P26" s="25">
        <f t="shared" si="4"/>
        <v>6109.9</v>
      </c>
      <c r="Q26" s="25">
        <f t="shared" si="4"/>
        <v>7465.5940000000001</v>
      </c>
      <c r="R26" s="25">
        <f t="shared" si="13"/>
        <v>122.18848098986892</v>
      </c>
      <c r="S26" s="22">
        <f t="shared" si="14"/>
        <v>122.18848098986892</v>
      </c>
      <c r="T26" s="26">
        <v>1097.5999999999999</v>
      </c>
      <c r="U26" s="26">
        <v>1097.5999999999999</v>
      </c>
      <c r="V26" s="27">
        <v>1110.5309999999999</v>
      </c>
      <c r="W26" s="25">
        <f t="shared" si="15"/>
        <v>101.17811588921283</v>
      </c>
      <c r="X26" s="22">
        <f t="shared" si="16"/>
        <v>101.17811588921283</v>
      </c>
      <c r="Y26" s="26">
        <v>6802.3</v>
      </c>
      <c r="Z26" s="26">
        <v>6802.3</v>
      </c>
      <c r="AA26" s="25">
        <v>6860.0069999999996</v>
      </c>
      <c r="AB26" s="25">
        <f t="shared" si="17"/>
        <v>100.84834541258103</v>
      </c>
      <c r="AC26" s="22">
        <f t="shared" si="18"/>
        <v>100.84834541258103</v>
      </c>
      <c r="AD26" s="26">
        <v>5012.3</v>
      </c>
      <c r="AE26" s="26">
        <v>5012.3</v>
      </c>
      <c r="AF26" s="25">
        <v>6355.0630000000001</v>
      </c>
      <c r="AG26" s="25">
        <f t="shared" si="19"/>
        <v>126.78935817887995</v>
      </c>
      <c r="AH26" s="22">
        <f t="shared" si="20"/>
        <v>126.78935817887995</v>
      </c>
      <c r="AI26" s="26">
        <v>192</v>
      </c>
      <c r="AJ26" s="26">
        <v>192</v>
      </c>
      <c r="AK26" s="25">
        <v>219.8</v>
      </c>
      <c r="AL26" s="25">
        <f t="shared" si="21"/>
        <v>114.47916666666667</v>
      </c>
      <c r="AM26" s="22">
        <f t="shared" si="22"/>
        <v>114.47916666666667</v>
      </c>
      <c r="AN26" s="28">
        <v>0</v>
      </c>
      <c r="AO26" s="28">
        <v>0</v>
      </c>
      <c r="AP26" s="25">
        <v>0</v>
      </c>
      <c r="AQ26" s="25" t="e">
        <f t="shared" si="23"/>
        <v>#DIV/0!</v>
      </c>
      <c r="AR26" s="22" t="e">
        <f t="shared" si="24"/>
        <v>#DIV/0!</v>
      </c>
      <c r="AS26" s="28">
        <v>0</v>
      </c>
      <c r="AT26" s="28">
        <v>0</v>
      </c>
      <c r="AU26" s="22">
        <v>0</v>
      </c>
      <c r="AV26" s="22"/>
      <c r="AW26" s="22"/>
      <c r="AX26" s="22"/>
      <c r="AY26" s="22">
        <v>29845.200000000001</v>
      </c>
      <c r="AZ26" s="22">
        <v>29845.200000000001</v>
      </c>
      <c r="BA26" s="22">
        <v>29845.200000000001</v>
      </c>
      <c r="BB26" s="29"/>
      <c r="BC26" s="29"/>
      <c r="BD26" s="29"/>
      <c r="BE26" s="30"/>
      <c r="BF26" s="30"/>
      <c r="BG26" s="22">
        <v>0</v>
      </c>
      <c r="BH26" s="22"/>
      <c r="BI26" s="22"/>
      <c r="BJ26" s="22"/>
      <c r="BK26" s="22"/>
      <c r="BL26" s="22"/>
      <c r="BM26" s="22"/>
      <c r="BN26" s="25">
        <f t="shared" si="5"/>
        <v>1038.8</v>
      </c>
      <c r="BO26" s="25">
        <f t="shared" si="5"/>
        <v>1038.8</v>
      </c>
      <c r="BP26" s="25">
        <f t="shared" si="5"/>
        <v>922.88599999999997</v>
      </c>
      <c r="BQ26" s="25">
        <f t="shared" si="25"/>
        <v>88.841547939930692</v>
      </c>
      <c r="BR26" s="22">
        <f t="shared" si="26"/>
        <v>88.841547939930692</v>
      </c>
      <c r="BS26" s="26">
        <v>1038.8</v>
      </c>
      <c r="BT26" s="26">
        <v>1038.8</v>
      </c>
      <c r="BU26" s="25">
        <v>922.88599999999997</v>
      </c>
      <c r="BV26" s="22"/>
      <c r="BW26" s="22"/>
      <c r="BX26" s="25">
        <v>0</v>
      </c>
      <c r="BY26" s="22"/>
      <c r="BZ26" s="22"/>
      <c r="CA26" s="22">
        <v>0</v>
      </c>
      <c r="CB26" s="26"/>
      <c r="CC26" s="26"/>
      <c r="CD26" s="22">
        <v>0</v>
      </c>
      <c r="CE26" s="22"/>
      <c r="CF26" s="22"/>
      <c r="CG26" s="22"/>
      <c r="CH26" s="22"/>
      <c r="CI26" s="22"/>
      <c r="CJ26" s="22">
        <v>0</v>
      </c>
      <c r="CK26" s="32"/>
      <c r="CL26" s="32"/>
      <c r="CM26" s="22">
        <v>0</v>
      </c>
      <c r="CN26" s="26">
        <v>3255.7</v>
      </c>
      <c r="CO26" s="26">
        <v>3255.7</v>
      </c>
      <c r="CP26" s="22">
        <v>2077.125</v>
      </c>
      <c r="CQ26" s="22">
        <v>1455.7</v>
      </c>
      <c r="CR26" s="22">
        <v>1455.7</v>
      </c>
      <c r="CS26" s="22">
        <v>20.625</v>
      </c>
      <c r="CT26" s="26"/>
      <c r="CU26" s="26"/>
      <c r="CV26" s="22">
        <v>249.74700000000001</v>
      </c>
      <c r="CW26" s="22">
        <v>0</v>
      </c>
      <c r="CX26" s="22">
        <v>0</v>
      </c>
      <c r="CY26" s="22">
        <v>0</v>
      </c>
      <c r="CZ26" s="22"/>
      <c r="DA26" s="22"/>
      <c r="DB26" s="22">
        <v>0</v>
      </c>
      <c r="DC26" s="22"/>
      <c r="DD26" s="22"/>
      <c r="DE26" s="27">
        <v>0</v>
      </c>
      <c r="DF26" s="27">
        <v>0</v>
      </c>
      <c r="DG26" s="25">
        <f t="shared" si="6"/>
        <v>47243.9</v>
      </c>
      <c r="DH26" s="25">
        <f t="shared" si="6"/>
        <v>47243.9</v>
      </c>
      <c r="DI26" s="25">
        <f t="shared" si="7"/>
        <v>47640.358999999997</v>
      </c>
      <c r="DJ26" s="22"/>
      <c r="DK26" s="22"/>
      <c r="DL26" s="22">
        <v>0</v>
      </c>
      <c r="DM26" s="22">
        <v>7886.3</v>
      </c>
      <c r="DN26" s="22">
        <v>7886.3</v>
      </c>
      <c r="DO26" s="22">
        <v>7886.25</v>
      </c>
      <c r="DP26" s="22"/>
      <c r="DQ26" s="22"/>
      <c r="DR26" s="22"/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/>
      <c r="DZ26" s="22"/>
      <c r="EA26" s="27">
        <v>0</v>
      </c>
      <c r="EB26" s="27">
        <v>0</v>
      </c>
      <c r="EC26" s="25">
        <f t="shared" si="8"/>
        <v>7886.3</v>
      </c>
      <c r="ED26" s="25">
        <f t="shared" si="8"/>
        <v>7886.3</v>
      </c>
      <c r="EE26" s="25">
        <f t="shared" si="9"/>
        <v>7886.25</v>
      </c>
      <c r="EF26" s="34"/>
      <c r="EG26" s="31"/>
      <c r="EH26" s="31"/>
      <c r="EI26" s="34"/>
      <c r="EJ26" s="31"/>
      <c r="EK26" s="31"/>
      <c r="EL26" s="34"/>
      <c r="EM26" s="31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>
      <c r="A27" s="21">
        <v>18</v>
      </c>
      <c r="B27" s="1" t="s">
        <v>16</v>
      </c>
      <c r="C27" s="22">
        <v>2178.1</v>
      </c>
      <c r="D27" s="32">
        <v>0</v>
      </c>
      <c r="E27" s="24">
        <f t="shared" si="10"/>
        <v>25560.499999999996</v>
      </c>
      <c r="F27" s="24">
        <f t="shared" si="10"/>
        <v>25560.499999999996</v>
      </c>
      <c r="G27" s="25">
        <f t="shared" si="0"/>
        <v>25570.998</v>
      </c>
      <c r="H27" s="25">
        <f t="shared" si="1"/>
        <v>100.04107118405355</v>
      </c>
      <c r="I27" s="25">
        <f t="shared" si="2"/>
        <v>100.04107118405355</v>
      </c>
      <c r="J27" s="25">
        <f t="shared" si="3"/>
        <v>6049.9000000000005</v>
      </c>
      <c r="K27" s="25">
        <f t="shared" si="3"/>
        <v>6049.9000000000005</v>
      </c>
      <c r="L27" s="25">
        <f t="shared" si="3"/>
        <v>6060.3979999999992</v>
      </c>
      <c r="M27" s="25">
        <f t="shared" si="11"/>
        <v>100.17352352931452</v>
      </c>
      <c r="N27" s="25">
        <f t="shared" si="12"/>
        <v>100.17352352931452</v>
      </c>
      <c r="O27" s="25">
        <f t="shared" si="4"/>
        <v>2178.1</v>
      </c>
      <c r="P27" s="25">
        <f t="shared" si="4"/>
        <v>2178.1</v>
      </c>
      <c r="Q27" s="25">
        <f t="shared" si="4"/>
        <v>2386.9160000000002</v>
      </c>
      <c r="R27" s="25">
        <f t="shared" si="13"/>
        <v>109.58707130067491</v>
      </c>
      <c r="S27" s="22">
        <f t="shared" si="14"/>
        <v>109.58707130067491</v>
      </c>
      <c r="T27" s="26">
        <v>152.1</v>
      </c>
      <c r="U27" s="26">
        <v>152.1</v>
      </c>
      <c r="V27" s="27">
        <v>191.76599999999999</v>
      </c>
      <c r="W27" s="25">
        <f t="shared" si="15"/>
        <v>126.07889546351086</v>
      </c>
      <c r="X27" s="22">
        <f t="shared" si="16"/>
        <v>126.07889546351086</v>
      </c>
      <c r="Y27" s="26">
        <v>2637.5</v>
      </c>
      <c r="Z27" s="26">
        <v>2637.5</v>
      </c>
      <c r="AA27" s="25">
        <v>2833.681</v>
      </c>
      <c r="AB27" s="25">
        <f t="shared" si="17"/>
        <v>107.4381421800948</v>
      </c>
      <c r="AC27" s="22">
        <f t="shared" si="18"/>
        <v>107.4381421800948</v>
      </c>
      <c r="AD27" s="26">
        <v>2026</v>
      </c>
      <c r="AE27" s="26">
        <v>2026</v>
      </c>
      <c r="AF27" s="25">
        <v>2195.15</v>
      </c>
      <c r="AG27" s="25">
        <f t="shared" si="19"/>
        <v>108.34896347482726</v>
      </c>
      <c r="AH27" s="22">
        <f t="shared" si="20"/>
        <v>108.34896347482726</v>
      </c>
      <c r="AI27" s="26">
        <v>242</v>
      </c>
      <c r="AJ27" s="26">
        <v>242</v>
      </c>
      <c r="AK27" s="25">
        <v>247.5</v>
      </c>
      <c r="AL27" s="25">
        <f t="shared" si="21"/>
        <v>102.27272727272727</v>
      </c>
      <c r="AM27" s="22">
        <f t="shared" si="22"/>
        <v>102.27272727272727</v>
      </c>
      <c r="AN27" s="28">
        <v>0</v>
      </c>
      <c r="AO27" s="28">
        <v>0</v>
      </c>
      <c r="AP27" s="25">
        <v>0</v>
      </c>
      <c r="AQ27" s="25" t="e">
        <f t="shared" si="23"/>
        <v>#DIV/0!</v>
      </c>
      <c r="AR27" s="22" t="e">
        <f t="shared" si="24"/>
        <v>#DIV/0!</v>
      </c>
      <c r="AS27" s="28">
        <v>0</v>
      </c>
      <c r="AT27" s="28">
        <v>0</v>
      </c>
      <c r="AU27" s="22">
        <v>0</v>
      </c>
      <c r="AV27" s="22"/>
      <c r="AW27" s="22"/>
      <c r="AX27" s="22"/>
      <c r="AY27" s="22">
        <v>17510.599999999999</v>
      </c>
      <c r="AZ27" s="22">
        <v>17510.599999999999</v>
      </c>
      <c r="BA27" s="22">
        <v>17510.599999999999</v>
      </c>
      <c r="BB27" s="29"/>
      <c r="BC27" s="29"/>
      <c r="BD27" s="29"/>
      <c r="BE27" s="30"/>
      <c r="BF27" s="30"/>
      <c r="BG27" s="22">
        <v>0</v>
      </c>
      <c r="BH27" s="22"/>
      <c r="BI27" s="22"/>
      <c r="BJ27" s="22"/>
      <c r="BK27" s="22"/>
      <c r="BL27" s="22"/>
      <c r="BM27" s="22"/>
      <c r="BN27" s="25">
        <f t="shared" si="5"/>
        <v>192.3</v>
      </c>
      <c r="BO27" s="25">
        <f t="shared" si="5"/>
        <v>192.3</v>
      </c>
      <c r="BP27" s="25">
        <f t="shared" si="5"/>
        <v>141.41399999999999</v>
      </c>
      <c r="BQ27" s="25">
        <f t="shared" si="25"/>
        <v>73.538221528861143</v>
      </c>
      <c r="BR27" s="22">
        <f t="shared" si="26"/>
        <v>73.538221528861143</v>
      </c>
      <c r="BS27" s="26">
        <v>192.3</v>
      </c>
      <c r="BT27" s="26">
        <v>192.3</v>
      </c>
      <c r="BU27" s="25">
        <v>141.41399999999999</v>
      </c>
      <c r="BV27" s="22"/>
      <c r="BW27" s="22"/>
      <c r="BX27" s="25">
        <v>0</v>
      </c>
      <c r="BY27" s="22"/>
      <c r="BZ27" s="22"/>
      <c r="CA27" s="22">
        <v>0</v>
      </c>
      <c r="CB27" s="26"/>
      <c r="CC27" s="26"/>
      <c r="CD27" s="22">
        <v>0</v>
      </c>
      <c r="CE27" s="22"/>
      <c r="CF27" s="22"/>
      <c r="CG27" s="22"/>
      <c r="CH27" s="22"/>
      <c r="CI27" s="22"/>
      <c r="CJ27" s="22">
        <v>0</v>
      </c>
      <c r="CK27" s="32">
        <v>20</v>
      </c>
      <c r="CL27" s="32">
        <v>20</v>
      </c>
      <c r="CM27" s="22">
        <v>10</v>
      </c>
      <c r="CN27" s="26">
        <v>780</v>
      </c>
      <c r="CO27" s="26">
        <v>780</v>
      </c>
      <c r="CP27" s="22">
        <v>91.674999999999997</v>
      </c>
      <c r="CQ27" s="22">
        <v>780</v>
      </c>
      <c r="CR27" s="22">
        <v>780</v>
      </c>
      <c r="CS27" s="22">
        <v>91.674999999999997</v>
      </c>
      <c r="CT27" s="26"/>
      <c r="CU27" s="26"/>
      <c r="CV27" s="22">
        <v>0</v>
      </c>
      <c r="CW27" s="22">
        <v>0</v>
      </c>
      <c r="CX27" s="22">
        <v>0</v>
      </c>
      <c r="CY27" s="22">
        <v>0</v>
      </c>
      <c r="CZ27" s="22"/>
      <c r="DA27" s="22"/>
      <c r="DB27" s="22">
        <v>0</v>
      </c>
      <c r="DC27" s="22"/>
      <c r="DD27" s="22"/>
      <c r="DE27" s="27">
        <v>349.21199999999999</v>
      </c>
      <c r="DF27" s="27">
        <v>0</v>
      </c>
      <c r="DG27" s="25">
        <f t="shared" si="6"/>
        <v>23560.499999999996</v>
      </c>
      <c r="DH27" s="25">
        <f t="shared" si="6"/>
        <v>23560.499999999996</v>
      </c>
      <c r="DI27" s="25">
        <f t="shared" si="7"/>
        <v>23570.998</v>
      </c>
      <c r="DJ27" s="22"/>
      <c r="DK27" s="22"/>
      <c r="DL27" s="22">
        <v>0</v>
      </c>
      <c r="DM27" s="22">
        <v>2000</v>
      </c>
      <c r="DN27" s="22">
        <v>2000</v>
      </c>
      <c r="DO27" s="22">
        <v>2000</v>
      </c>
      <c r="DP27" s="22"/>
      <c r="DQ27" s="22"/>
      <c r="DR27" s="22"/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600</v>
      </c>
      <c r="DZ27" s="22">
        <v>600</v>
      </c>
      <c r="EA27" s="27">
        <v>600</v>
      </c>
      <c r="EB27" s="27">
        <v>0</v>
      </c>
      <c r="EC27" s="25">
        <f t="shared" si="8"/>
        <v>2600</v>
      </c>
      <c r="ED27" s="25">
        <f t="shared" si="8"/>
        <v>2600</v>
      </c>
      <c r="EE27" s="25">
        <f t="shared" si="9"/>
        <v>2600</v>
      </c>
      <c r="EF27" s="34"/>
      <c r="EG27" s="31"/>
      <c r="EH27" s="31"/>
      <c r="EI27" s="34"/>
      <c r="EJ27" s="31"/>
      <c r="EK27" s="31"/>
      <c r="EL27" s="34"/>
      <c r="EM27" s="31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>
      <c r="A28" s="21">
        <v>19</v>
      </c>
      <c r="B28" s="1" t="s">
        <v>17</v>
      </c>
      <c r="C28" s="22">
        <v>273.39999999999998</v>
      </c>
      <c r="D28" s="32">
        <v>0</v>
      </c>
      <c r="E28" s="24">
        <f t="shared" si="10"/>
        <v>33875</v>
      </c>
      <c r="F28" s="24">
        <f t="shared" si="10"/>
        <v>33875</v>
      </c>
      <c r="G28" s="25">
        <f t="shared" si="0"/>
        <v>31580.577999999998</v>
      </c>
      <c r="H28" s="25">
        <f t="shared" si="1"/>
        <v>93.226798523985238</v>
      </c>
      <c r="I28" s="25">
        <f t="shared" si="2"/>
        <v>93.226798523985238</v>
      </c>
      <c r="J28" s="25">
        <f t="shared" si="3"/>
        <v>12930.1</v>
      </c>
      <c r="K28" s="25">
        <f t="shared" si="3"/>
        <v>12930.1</v>
      </c>
      <c r="L28" s="25">
        <f t="shared" si="3"/>
        <v>10452.678000000002</v>
      </c>
      <c r="M28" s="25">
        <f t="shared" si="11"/>
        <v>80.839885229039226</v>
      </c>
      <c r="N28" s="25">
        <f t="shared" si="12"/>
        <v>80.839885229039226</v>
      </c>
      <c r="O28" s="25">
        <f t="shared" si="4"/>
        <v>4200.1000000000004</v>
      </c>
      <c r="P28" s="25">
        <f t="shared" si="4"/>
        <v>4200.1000000000004</v>
      </c>
      <c r="Q28" s="25">
        <f t="shared" si="4"/>
        <v>4117.33</v>
      </c>
      <c r="R28" s="25">
        <f t="shared" si="13"/>
        <v>98.029332634937248</v>
      </c>
      <c r="S28" s="22">
        <f t="shared" si="14"/>
        <v>98.029332634937248</v>
      </c>
      <c r="T28" s="26">
        <v>130</v>
      </c>
      <c r="U28" s="26">
        <v>130</v>
      </c>
      <c r="V28" s="27">
        <v>80.16</v>
      </c>
      <c r="W28" s="25">
        <f t="shared" si="15"/>
        <v>61.661538461538456</v>
      </c>
      <c r="X28" s="22">
        <f t="shared" si="16"/>
        <v>61.661538461538456</v>
      </c>
      <c r="Y28" s="26">
        <v>6800</v>
      </c>
      <c r="Z28" s="26">
        <v>6800</v>
      </c>
      <c r="AA28" s="25">
        <v>4895.5119999999997</v>
      </c>
      <c r="AB28" s="25">
        <f t="shared" si="17"/>
        <v>71.992823529411766</v>
      </c>
      <c r="AC28" s="22">
        <f t="shared" si="18"/>
        <v>71.992823529411766</v>
      </c>
      <c r="AD28" s="26">
        <v>4070.1</v>
      </c>
      <c r="AE28" s="26">
        <v>4070.1</v>
      </c>
      <c r="AF28" s="25">
        <v>4037.17</v>
      </c>
      <c r="AG28" s="25">
        <f t="shared" si="19"/>
        <v>99.190928969804176</v>
      </c>
      <c r="AH28" s="22">
        <f t="shared" si="20"/>
        <v>99.190928969804176</v>
      </c>
      <c r="AI28" s="26">
        <v>120</v>
      </c>
      <c r="AJ28" s="26">
        <v>120</v>
      </c>
      <c r="AK28" s="25">
        <v>165.9</v>
      </c>
      <c r="AL28" s="25">
        <f t="shared" si="21"/>
        <v>138.25</v>
      </c>
      <c r="AM28" s="22">
        <f t="shared" si="22"/>
        <v>138.25</v>
      </c>
      <c r="AN28" s="28">
        <v>0</v>
      </c>
      <c r="AO28" s="28">
        <v>0</v>
      </c>
      <c r="AP28" s="25">
        <v>0</v>
      </c>
      <c r="AQ28" s="25" t="e">
        <f t="shared" si="23"/>
        <v>#DIV/0!</v>
      </c>
      <c r="AR28" s="22" t="e">
        <f t="shared" si="24"/>
        <v>#DIV/0!</v>
      </c>
      <c r="AS28" s="28">
        <v>0</v>
      </c>
      <c r="AT28" s="28">
        <v>0</v>
      </c>
      <c r="AU28" s="22">
        <v>0</v>
      </c>
      <c r="AV28" s="22"/>
      <c r="AW28" s="22"/>
      <c r="AX28" s="22"/>
      <c r="AY28" s="22">
        <v>20944.900000000001</v>
      </c>
      <c r="AZ28" s="22">
        <v>20944.900000000001</v>
      </c>
      <c r="BA28" s="22">
        <v>21127.9</v>
      </c>
      <c r="BB28" s="29"/>
      <c r="BC28" s="29"/>
      <c r="BD28" s="29"/>
      <c r="BE28" s="30"/>
      <c r="BF28" s="30"/>
      <c r="BG28" s="22">
        <v>0</v>
      </c>
      <c r="BH28" s="22"/>
      <c r="BI28" s="22"/>
      <c r="BJ28" s="22"/>
      <c r="BK28" s="22"/>
      <c r="BL28" s="22"/>
      <c r="BM28" s="22"/>
      <c r="BN28" s="25">
        <f t="shared" si="5"/>
        <v>550</v>
      </c>
      <c r="BO28" s="25">
        <f t="shared" si="5"/>
        <v>550</v>
      </c>
      <c r="BP28" s="25">
        <f t="shared" si="5"/>
        <v>668.976</v>
      </c>
      <c r="BQ28" s="25">
        <f t="shared" si="25"/>
        <v>121.63200000000001</v>
      </c>
      <c r="BR28" s="22">
        <f t="shared" si="26"/>
        <v>121.63200000000001</v>
      </c>
      <c r="BS28" s="26">
        <v>550</v>
      </c>
      <c r="BT28" s="26">
        <v>550</v>
      </c>
      <c r="BU28" s="25">
        <v>668.976</v>
      </c>
      <c r="BV28" s="22"/>
      <c r="BW28" s="22"/>
      <c r="BX28" s="25">
        <v>0</v>
      </c>
      <c r="BY28" s="22"/>
      <c r="BZ28" s="22"/>
      <c r="CA28" s="22">
        <v>0</v>
      </c>
      <c r="CB28" s="26"/>
      <c r="CC28" s="26"/>
      <c r="CD28" s="22">
        <v>0</v>
      </c>
      <c r="CE28" s="22"/>
      <c r="CF28" s="22"/>
      <c r="CG28" s="22"/>
      <c r="CH28" s="22"/>
      <c r="CI28" s="22"/>
      <c r="CJ28" s="22">
        <v>0</v>
      </c>
      <c r="CK28" s="32"/>
      <c r="CL28" s="32"/>
      <c r="CM28" s="22">
        <v>0</v>
      </c>
      <c r="CN28" s="26">
        <v>900</v>
      </c>
      <c r="CO28" s="26">
        <v>900</v>
      </c>
      <c r="CP28" s="22">
        <v>156.26</v>
      </c>
      <c r="CQ28" s="22">
        <v>900</v>
      </c>
      <c r="CR28" s="22">
        <v>900</v>
      </c>
      <c r="CS28" s="22">
        <v>154.1</v>
      </c>
      <c r="CT28" s="26"/>
      <c r="CU28" s="26"/>
      <c r="CV28" s="22">
        <v>0</v>
      </c>
      <c r="CW28" s="22">
        <v>0</v>
      </c>
      <c r="CX28" s="22">
        <v>0</v>
      </c>
      <c r="CY28" s="22">
        <v>0</v>
      </c>
      <c r="CZ28" s="22"/>
      <c r="DA28" s="22"/>
      <c r="DB28" s="22">
        <v>0</v>
      </c>
      <c r="DC28" s="22">
        <v>360</v>
      </c>
      <c r="DD28" s="22">
        <v>360</v>
      </c>
      <c r="DE28" s="27">
        <v>448.7</v>
      </c>
      <c r="DF28" s="27">
        <v>0</v>
      </c>
      <c r="DG28" s="25">
        <f t="shared" si="6"/>
        <v>33875</v>
      </c>
      <c r="DH28" s="25">
        <f t="shared" si="6"/>
        <v>33875</v>
      </c>
      <c r="DI28" s="25">
        <f t="shared" si="7"/>
        <v>31580.577999999998</v>
      </c>
      <c r="DJ28" s="22"/>
      <c r="DK28" s="22"/>
      <c r="DL28" s="22">
        <v>0</v>
      </c>
      <c r="DM28" s="22">
        <v>0</v>
      </c>
      <c r="DN28" s="22">
        <v>0</v>
      </c>
      <c r="DO28" s="22">
        <v>0</v>
      </c>
      <c r="DP28" s="22"/>
      <c r="DQ28" s="22"/>
      <c r="DR28" s="22"/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/>
      <c r="DZ28" s="22"/>
      <c r="EA28" s="27">
        <v>0</v>
      </c>
      <c r="EB28" s="27">
        <v>0</v>
      </c>
      <c r="EC28" s="25">
        <f t="shared" si="8"/>
        <v>0</v>
      </c>
      <c r="ED28" s="25">
        <f t="shared" si="8"/>
        <v>0</v>
      </c>
      <c r="EE28" s="25">
        <f t="shared" si="9"/>
        <v>0</v>
      </c>
      <c r="EF28" s="34"/>
      <c r="EG28" s="31"/>
      <c r="EH28" s="31"/>
      <c r="EI28" s="34"/>
      <c r="EJ28" s="31"/>
      <c r="EK28" s="31"/>
      <c r="EL28" s="34"/>
      <c r="EM28" s="31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>
      <c r="A29" s="21">
        <v>20</v>
      </c>
      <c r="B29" s="1" t="s">
        <v>18</v>
      </c>
      <c r="C29" s="22">
        <v>1086.2</v>
      </c>
      <c r="D29" s="32">
        <v>0</v>
      </c>
      <c r="E29" s="24">
        <f t="shared" si="10"/>
        <v>12431.7</v>
      </c>
      <c r="F29" s="24">
        <f t="shared" si="10"/>
        <v>12431.7</v>
      </c>
      <c r="G29" s="25">
        <f t="shared" si="0"/>
        <v>12849.309000000003</v>
      </c>
      <c r="H29" s="25">
        <f t="shared" si="1"/>
        <v>103.35922681531893</v>
      </c>
      <c r="I29" s="25">
        <f t="shared" si="2"/>
        <v>103.35922681531893</v>
      </c>
      <c r="J29" s="25">
        <f t="shared" si="3"/>
        <v>2006.5</v>
      </c>
      <c r="K29" s="25">
        <f t="shared" si="3"/>
        <v>2006.5</v>
      </c>
      <c r="L29" s="25">
        <f t="shared" si="3"/>
        <v>2424.1089999999999</v>
      </c>
      <c r="M29" s="25">
        <f t="shared" si="11"/>
        <v>120.81280837278842</v>
      </c>
      <c r="N29" s="25">
        <f t="shared" si="12"/>
        <v>120.81280837278842</v>
      </c>
      <c r="O29" s="25">
        <f t="shared" si="4"/>
        <v>745</v>
      </c>
      <c r="P29" s="25">
        <f t="shared" si="4"/>
        <v>745</v>
      </c>
      <c r="Q29" s="25">
        <f t="shared" si="4"/>
        <v>1088.732</v>
      </c>
      <c r="R29" s="25">
        <f t="shared" si="13"/>
        <v>146.13852348993288</v>
      </c>
      <c r="S29" s="22">
        <f t="shared" si="14"/>
        <v>146.13852348993288</v>
      </c>
      <c r="T29" s="26">
        <v>70</v>
      </c>
      <c r="U29" s="26">
        <v>70</v>
      </c>
      <c r="V29" s="27">
        <v>41.612000000000002</v>
      </c>
      <c r="W29" s="25">
        <f t="shared" si="15"/>
        <v>59.445714285714288</v>
      </c>
      <c r="X29" s="22">
        <f t="shared" si="16"/>
        <v>59.445714285714288</v>
      </c>
      <c r="Y29" s="26">
        <v>655.5</v>
      </c>
      <c r="Z29" s="26">
        <v>655.5</v>
      </c>
      <c r="AA29" s="25">
        <v>609.12</v>
      </c>
      <c r="AB29" s="25">
        <f t="shared" si="17"/>
        <v>92.924485125858126</v>
      </c>
      <c r="AC29" s="22">
        <f t="shared" si="18"/>
        <v>92.924485125858126</v>
      </c>
      <c r="AD29" s="26">
        <v>675</v>
      </c>
      <c r="AE29" s="26">
        <v>675</v>
      </c>
      <c r="AF29" s="25">
        <v>1047.1199999999999</v>
      </c>
      <c r="AG29" s="25">
        <f t="shared" si="19"/>
        <v>155.12888888888887</v>
      </c>
      <c r="AH29" s="22">
        <f t="shared" si="20"/>
        <v>155.12888888888887</v>
      </c>
      <c r="AI29" s="26">
        <v>50</v>
      </c>
      <c r="AJ29" s="26">
        <v>50</v>
      </c>
      <c r="AK29" s="25">
        <v>89.92</v>
      </c>
      <c r="AL29" s="25">
        <f t="shared" si="21"/>
        <v>179.84</v>
      </c>
      <c r="AM29" s="22">
        <f t="shared" si="22"/>
        <v>179.84</v>
      </c>
      <c r="AN29" s="28">
        <v>0</v>
      </c>
      <c r="AO29" s="28">
        <v>0</v>
      </c>
      <c r="AP29" s="25">
        <v>0</v>
      </c>
      <c r="AQ29" s="25" t="e">
        <f t="shared" si="23"/>
        <v>#DIV/0!</v>
      </c>
      <c r="AR29" s="22" t="e">
        <f t="shared" si="24"/>
        <v>#DIV/0!</v>
      </c>
      <c r="AS29" s="28">
        <v>0</v>
      </c>
      <c r="AT29" s="28">
        <v>0</v>
      </c>
      <c r="AU29" s="22">
        <v>0</v>
      </c>
      <c r="AV29" s="22"/>
      <c r="AW29" s="22"/>
      <c r="AX29" s="22"/>
      <c r="AY29" s="22">
        <v>10425.200000000001</v>
      </c>
      <c r="AZ29" s="22">
        <v>10425.200000000001</v>
      </c>
      <c r="BA29" s="22">
        <v>10425.200000000001</v>
      </c>
      <c r="BB29" s="29"/>
      <c r="BC29" s="29"/>
      <c r="BD29" s="29"/>
      <c r="BE29" s="30"/>
      <c r="BF29" s="30"/>
      <c r="BG29" s="22">
        <v>0</v>
      </c>
      <c r="BH29" s="22"/>
      <c r="BI29" s="22"/>
      <c r="BJ29" s="22"/>
      <c r="BK29" s="22"/>
      <c r="BL29" s="22"/>
      <c r="BM29" s="22"/>
      <c r="BN29" s="25">
        <f t="shared" si="5"/>
        <v>196</v>
      </c>
      <c r="BO29" s="25">
        <f t="shared" si="5"/>
        <v>196</v>
      </c>
      <c r="BP29" s="25">
        <f t="shared" si="5"/>
        <v>232.62</v>
      </c>
      <c r="BQ29" s="25">
        <f t="shared" si="25"/>
        <v>118.68367346938776</v>
      </c>
      <c r="BR29" s="22">
        <f t="shared" si="26"/>
        <v>118.68367346938776</v>
      </c>
      <c r="BS29" s="26">
        <v>196</v>
      </c>
      <c r="BT29" s="26">
        <v>196</v>
      </c>
      <c r="BU29" s="25">
        <v>232.62</v>
      </c>
      <c r="BV29" s="22"/>
      <c r="BW29" s="22"/>
      <c r="BX29" s="25">
        <v>0</v>
      </c>
      <c r="BY29" s="22"/>
      <c r="BZ29" s="22"/>
      <c r="CA29" s="22">
        <v>0</v>
      </c>
      <c r="CB29" s="26"/>
      <c r="CC29" s="26"/>
      <c r="CD29" s="22">
        <v>0</v>
      </c>
      <c r="CE29" s="22"/>
      <c r="CF29" s="22"/>
      <c r="CG29" s="22"/>
      <c r="CH29" s="22"/>
      <c r="CI29" s="22"/>
      <c r="CJ29" s="22">
        <v>0</v>
      </c>
      <c r="CK29" s="32"/>
      <c r="CL29" s="32"/>
      <c r="CM29" s="22">
        <v>0</v>
      </c>
      <c r="CN29" s="26">
        <v>360</v>
      </c>
      <c r="CO29" s="26">
        <v>360</v>
      </c>
      <c r="CP29" s="22">
        <v>403.71699999999998</v>
      </c>
      <c r="CQ29" s="22">
        <v>360</v>
      </c>
      <c r="CR29" s="22">
        <v>360</v>
      </c>
      <c r="CS29" s="22">
        <v>403.71699999999998</v>
      </c>
      <c r="CT29" s="26"/>
      <c r="CU29" s="26"/>
      <c r="CV29" s="22">
        <v>0</v>
      </c>
      <c r="CW29" s="22">
        <v>0</v>
      </c>
      <c r="CX29" s="22">
        <v>0</v>
      </c>
      <c r="CY29" s="22">
        <v>0</v>
      </c>
      <c r="CZ29" s="22"/>
      <c r="DA29" s="22"/>
      <c r="DB29" s="22">
        <v>0</v>
      </c>
      <c r="DC29" s="22"/>
      <c r="DD29" s="22"/>
      <c r="DE29" s="27">
        <v>0</v>
      </c>
      <c r="DF29" s="27">
        <v>0</v>
      </c>
      <c r="DG29" s="25">
        <f t="shared" si="6"/>
        <v>12431.7</v>
      </c>
      <c r="DH29" s="25">
        <f t="shared" si="6"/>
        <v>12431.7</v>
      </c>
      <c r="DI29" s="25">
        <f t="shared" si="7"/>
        <v>12849.309000000003</v>
      </c>
      <c r="DJ29" s="22"/>
      <c r="DK29" s="22"/>
      <c r="DL29" s="22">
        <v>0</v>
      </c>
      <c r="DM29" s="22">
        <v>0</v>
      </c>
      <c r="DN29" s="22">
        <v>0</v>
      </c>
      <c r="DO29" s="22">
        <v>0</v>
      </c>
      <c r="DP29" s="22"/>
      <c r="DQ29" s="22"/>
      <c r="DR29" s="22"/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/>
      <c r="DZ29" s="22"/>
      <c r="EA29" s="27">
        <v>0</v>
      </c>
      <c r="EB29" s="27">
        <v>0</v>
      </c>
      <c r="EC29" s="25">
        <f t="shared" si="8"/>
        <v>0</v>
      </c>
      <c r="ED29" s="25">
        <f t="shared" si="8"/>
        <v>0</v>
      </c>
      <c r="EE29" s="25">
        <f t="shared" si="9"/>
        <v>0</v>
      </c>
      <c r="EF29" s="34"/>
      <c r="EG29" s="31"/>
      <c r="EH29" s="31"/>
      <c r="EI29" s="34"/>
      <c r="EJ29" s="31"/>
      <c r="EK29" s="31"/>
      <c r="EL29" s="34"/>
      <c r="EM29" s="31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>
      <c r="A30" s="21">
        <v>21</v>
      </c>
      <c r="B30" s="1" t="s">
        <v>19</v>
      </c>
      <c r="C30" s="22">
        <v>9549.2999999999993</v>
      </c>
      <c r="D30" s="32">
        <v>0</v>
      </c>
      <c r="E30" s="24">
        <f t="shared" si="10"/>
        <v>32217</v>
      </c>
      <c r="F30" s="24">
        <f t="shared" si="10"/>
        <v>32217</v>
      </c>
      <c r="G30" s="25">
        <f t="shared" si="0"/>
        <v>31374.769</v>
      </c>
      <c r="H30" s="25">
        <f t="shared" si="1"/>
        <v>97.385755967346427</v>
      </c>
      <c r="I30" s="25">
        <f t="shared" si="2"/>
        <v>97.385755967346427</v>
      </c>
      <c r="J30" s="25">
        <f t="shared" si="3"/>
        <v>8343.5</v>
      </c>
      <c r="K30" s="25">
        <f t="shared" si="3"/>
        <v>8343.5</v>
      </c>
      <c r="L30" s="25">
        <f t="shared" si="3"/>
        <v>7501.2690000000002</v>
      </c>
      <c r="M30" s="25">
        <f t="shared" si="11"/>
        <v>89.905543237250569</v>
      </c>
      <c r="N30" s="25">
        <f t="shared" si="12"/>
        <v>89.905543237250569</v>
      </c>
      <c r="O30" s="25">
        <f t="shared" si="4"/>
        <v>3304.9</v>
      </c>
      <c r="P30" s="25">
        <f t="shared" si="4"/>
        <v>3304.9</v>
      </c>
      <c r="Q30" s="25">
        <f t="shared" si="4"/>
        <v>3568.8090000000002</v>
      </c>
      <c r="R30" s="25">
        <f t="shared" si="13"/>
        <v>107.98538533692397</v>
      </c>
      <c r="S30" s="22">
        <f t="shared" si="14"/>
        <v>107.98538533692397</v>
      </c>
      <c r="T30" s="26">
        <v>342.9</v>
      </c>
      <c r="U30" s="26">
        <v>342.9</v>
      </c>
      <c r="V30" s="27">
        <v>241.679</v>
      </c>
      <c r="W30" s="25">
        <f t="shared" si="15"/>
        <v>70.48089822105571</v>
      </c>
      <c r="X30" s="22">
        <f t="shared" si="16"/>
        <v>70.48089822105571</v>
      </c>
      <c r="Y30" s="26">
        <v>3405.2</v>
      </c>
      <c r="Z30" s="26">
        <v>3405.2</v>
      </c>
      <c r="AA30" s="25">
        <v>2878.7060000000001</v>
      </c>
      <c r="AB30" s="25">
        <f t="shared" si="17"/>
        <v>84.538529308117006</v>
      </c>
      <c r="AC30" s="22">
        <f t="shared" si="18"/>
        <v>84.538529308117006</v>
      </c>
      <c r="AD30" s="26">
        <v>2962</v>
      </c>
      <c r="AE30" s="26">
        <v>2962</v>
      </c>
      <c r="AF30" s="25">
        <v>3327.13</v>
      </c>
      <c r="AG30" s="25">
        <f t="shared" si="19"/>
        <v>112.32714382174207</v>
      </c>
      <c r="AH30" s="22">
        <f t="shared" si="20"/>
        <v>112.32714382174207</v>
      </c>
      <c r="AI30" s="26">
        <v>460</v>
      </c>
      <c r="AJ30" s="26">
        <v>460</v>
      </c>
      <c r="AK30" s="25">
        <v>460</v>
      </c>
      <c r="AL30" s="25">
        <f t="shared" si="21"/>
        <v>100</v>
      </c>
      <c r="AM30" s="22">
        <f t="shared" si="22"/>
        <v>100</v>
      </c>
      <c r="AN30" s="28">
        <v>0</v>
      </c>
      <c r="AO30" s="28">
        <v>0</v>
      </c>
      <c r="AP30" s="25">
        <v>0</v>
      </c>
      <c r="AQ30" s="25" t="e">
        <f t="shared" si="23"/>
        <v>#DIV/0!</v>
      </c>
      <c r="AR30" s="22" t="e">
        <f t="shared" si="24"/>
        <v>#DIV/0!</v>
      </c>
      <c r="AS30" s="28">
        <v>0</v>
      </c>
      <c r="AT30" s="28">
        <v>0</v>
      </c>
      <c r="AU30" s="22">
        <v>0</v>
      </c>
      <c r="AV30" s="22"/>
      <c r="AW30" s="22"/>
      <c r="AX30" s="22"/>
      <c r="AY30" s="22">
        <v>19885.5</v>
      </c>
      <c r="AZ30" s="22">
        <v>19885.5</v>
      </c>
      <c r="BA30" s="22">
        <v>19885.5</v>
      </c>
      <c r="BB30" s="29"/>
      <c r="BC30" s="29"/>
      <c r="BD30" s="29"/>
      <c r="BE30" s="30"/>
      <c r="BF30" s="30"/>
      <c r="BG30" s="22">
        <v>0</v>
      </c>
      <c r="BH30" s="22"/>
      <c r="BI30" s="22"/>
      <c r="BJ30" s="22"/>
      <c r="BK30" s="22"/>
      <c r="BL30" s="22"/>
      <c r="BM30" s="22"/>
      <c r="BN30" s="25">
        <f t="shared" si="5"/>
        <v>213.4</v>
      </c>
      <c r="BO30" s="25">
        <f t="shared" si="5"/>
        <v>213.4</v>
      </c>
      <c r="BP30" s="25">
        <f t="shared" si="5"/>
        <v>165.22399999999999</v>
      </c>
      <c r="BQ30" s="25">
        <f t="shared" si="25"/>
        <v>77.424554826616671</v>
      </c>
      <c r="BR30" s="22">
        <f t="shared" si="26"/>
        <v>77.424554826616671</v>
      </c>
      <c r="BS30" s="26">
        <v>213.4</v>
      </c>
      <c r="BT30" s="26">
        <v>213.4</v>
      </c>
      <c r="BU30" s="25">
        <v>165.22399999999999</v>
      </c>
      <c r="BV30" s="22"/>
      <c r="BW30" s="22"/>
      <c r="BX30" s="25">
        <v>0</v>
      </c>
      <c r="BY30" s="22"/>
      <c r="BZ30" s="22"/>
      <c r="CA30" s="22">
        <v>0</v>
      </c>
      <c r="CB30" s="26"/>
      <c r="CC30" s="26"/>
      <c r="CD30" s="22">
        <v>0</v>
      </c>
      <c r="CE30" s="22"/>
      <c r="CF30" s="22"/>
      <c r="CG30" s="22"/>
      <c r="CH30" s="22"/>
      <c r="CI30" s="22"/>
      <c r="CJ30" s="22">
        <v>0</v>
      </c>
      <c r="CK30" s="32"/>
      <c r="CL30" s="32"/>
      <c r="CM30" s="22">
        <v>0</v>
      </c>
      <c r="CN30" s="26">
        <v>960</v>
      </c>
      <c r="CO30" s="26">
        <v>960</v>
      </c>
      <c r="CP30" s="22">
        <v>98.74</v>
      </c>
      <c r="CQ30" s="22">
        <v>960</v>
      </c>
      <c r="CR30" s="22">
        <v>960</v>
      </c>
      <c r="CS30" s="22">
        <v>98.74</v>
      </c>
      <c r="CT30" s="26"/>
      <c r="CU30" s="26"/>
      <c r="CV30" s="22">
        <v>0</v>
      </c>
      <c r="CW30" s="22">
        <v>0</v>
      </c>
      <c r="CX30" s="22">
        <v>0</v>
      </c>
      <c r="CY30" s="22">
        <v>0</v>
      </c>
      <c r="CZ30" s="22"/>
      <c r="DA30" s="22"/>
      <c r="DB30" s="22">
        <v>0</v>
      </c>
      <c r="DC30" s="22"/>
      <c r="DD30" s="22"/>
      <c r="DE30" s="27">
        <v>329.79</v>
      </c>
      <c r="DF30" s="27">
        <v>0</v>
      </c>
      <c r="DG30" s="25">
        <f t="shared" si="6"/>
        <v>28229</v>
      </c>
      <c r="DH30" s="25">
        <f t="shared" si="6"/>
        <v>28229</v>
      </c>
      <c r="DI30" s="25">
        <f t="shared" si="7"/>
        <v>27386.769</v>
      </c>
      <c r="DJ30" s="22"/>
      <c r="DK30" s="22"/>
      <c r="DL30" s="22">
        <v>0</v>
      </c>
      <c r="DM30" s="22">
        <v>3988</v>
      </c>
      <c r="DN30" s="22">
        <v>3988</v>
      </c>
      <c r="DO30" s="22">
        <v>3988</v>
      </c>
      <c r="DP30" s="22"/>
      <c r="DQ30" s="22"/>
      <c r="DR30" s="22"/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/>
      <c r="DZ30" s="22"/>
      <c r="EA30" s="27">
        <v>0</v>
      </c>
      <c r="EB30" s="27">
        <v>0</v>
      </c>
      <c r="EC30" s="25">
        <f t="shared" si="8"/>
        <v>3988</v>
      </c>
      <c r="ED30" s="25">
        <f t="shared" si="8"/>
        <v>3988</v>
      </c>
      <c r="EE30" s="25">
        <f t="shared" si="9"/>
        <v>3988</v>
      </c>
      <c r="EF30" s="34"/>
      <c r="EG30" s="31"/>
      <c r="EH30" s="31"/>
      <c r="EI30" s="34"/>
      <c r="EJ30" s="31"/>
      <c r="EK30" s="31"/>
      <c r="EL30" s="34"/>
      <c r="EM30" s="31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>
      <c r="A31" s="21">
        <v>22</v>
      </c>
      <c r="B31" s="1" t="s">
        <v>20</v>
      </c>
      <c r="C31" s="22">
        <v>19576.099999999999</v>
      </c>
      <c r="D31" s="32">
        <v>0</v>
      </c>
      <c r="E31" s="24">
        <f t="shared" si="10"/>
        <v>68016.899999999994</v>
      </c>
      <c r="F31" s="24">
        <f t="shared" si="10"/>
        <v>68016.899999999994</v>
      </c>
      <c r="G31" s="25">
        <f t="shared" si="0"/>
        <v>69386.26939999999</v>
      </c>
      <c r="H31" s="25">
        <f t="shared" si="1"/>
        <v>102.01327817057231</v>
      </c>
      <c r="I31" s="25">
        <f t="shared" si="2"/>
        <v>102.01327817057231</v>
      </c>
      <c r="J31" s="25">
        <f t="shared" si="3"/>
        <v>20960.2</v>
      </c>
      <c r="K31" s="25">
        <f t="shared" si="3"/>
        <v>20960.2</v>
      </c>
      <c r="L31" s="25">
        <f t="shared" si="3"/>
        <v>22329.5694</v>
      </c>
      <c r="M31" s="25">
        <f t="shared" si="11"/>
        <v>106.53318861461246</v>
      </c>
      <c r="N31" s="25">
        <f t="shared" si="12"/>
        <v>106.53318861461246</v>
      </c>
      <c r="O31" s="25">
        <f t="shared" si="4"/>
        <v>6914.9000000000005</v>
      </c>
      <c r="P31" s="25">
        <f t="shared" si="4"/>
        <v>6914.9000000000005</v>
      </c>
      <c r="Q31" s="25">
        <f t="shared" si="4"/>
        <v>8226.3531999999996</v>
      </c>
      <c r="R31" s="25">
        <f t="shared" si="13"/>
        <v>118.96561338558762</v>
      </c>
      <c r="S31" s="22">
        <f t="shared" si="14"/>
        <v>118.96561338558762</v>
      </c>
      <c r="T31" s="26">
        <v>250.6</v>
      </c>
      <c r="U31" s="26">
        <v>250.6</v>
      </c>
      <c r="V31" s="27">
        <v>328.75319999999999</v>
      </c>
      <c r="W31" s="25">
        <f t="shared" si="15"/>
        <v>131.18643256185157</v>
      </c>
      <c r="X31" s="22">
        <f t="shared" si="16"/>
        <v>131.18643256185157</v>
      </c>
      <c r="Y31" s="26">
        <v>8625.2999999999993</v>
      </c>
      <c r="Z31" s="26">
        <v>8625.2999999999993</v>
      </c>
      <c r="AA31" s="25">
        <v>8988.3541999999998</v>
      </c>
      <c r="AB31" s="25">
        <f t="shared" si="17"/>
        <v>104.20917765179183</v>
      </c>
      <c r="AC31" s="22">
        <f t="shared" si="18"/>
        <v>104.20917765179183</v>
      </c>
      <c r="AD31" s="26">
        <v>6664.3</v>
      </c>
      <c r="AE31" s="26">
        <v>6664.3</v>
      </c>
      <c r="AF31" s="25">
        <v>7897.6</v>
      </c>
      <c r="AG31" s="25">
        <f t="shared" si="19"/>
        <v>118.50606965472743</v>
      </c>
      <c r="AH31" s="22">
        <f t="shared" si="20"/>
        <v>118.50606965472743</v>
      </c>
      <c r="AI31" s="26">
        <v>540</v>
      </c>
      <c r="AJ31" s="26">
        <v>540</v>
      </c>
      <c r="AK31" s="25">
        <v>270.5</v>
      </c>
      <c r="AL31" s="25">
        <f t="shared" si="21"/>
        <v>50.092592592592588</v>
      </c>
      <c r="AM31" s="22">
        <f t="shared" si="22"/>
        <v>50.092592592592588</v>
      </c>
      <c r="AN31" s="28">
        <v>0</v>
      </c>
      <c r="AO31" s="28">
        <v>0</v>
      </c>
      <c r="AP31" s="25">
        <v>0</v>
      </c>
      <c r="AQ31" s="25" t="e">
        <f t="shared" si="23"/>
        <v>#DIV/0!</v>
      </c>
      <c r="AR31" s="22" t="e">
        <f t="shared" si="24"/>
        <v>#DIV/0!</v>
      </c>
      <c r="AS31" s="28">
        <v>0</v>
      </c>
      <c r="AT31" s="28">
        <v>0</v>
      </c>
      <c r="AU31" s="22">
        <v>0</v>
      </c>
      <c r="AV31" s="22"/>
      <c r="AW31" s="22"/>
      <c r="AX31" s="22"/>
      <c r="AY31" s="22">
        <v>47056.7</v>
      </c>
      <c r="AZ31" s="22">
        <v>47056.7</v>
      </c>
      <c r="BA31" s="22">
        <v>47056.7</v>
      </c>
      <c r="BB31" s="29"/>
      <c r="BC31" s="29"/>
      <c r="BD31" s="29"/>
      <c r="BE31" s="30"/>
      <c r="BF31" s="30"/>
      <c r="BG31" s="22">
        <v>0</v>
      </c>
      <c r="BH31" s="22"/>
      <c r="BI31" s="22"/>
      <c r="BJ31" s="22"/>
      <c r="BK31" s="22"/>
      <c r="BL31" s="22"/>
      <c r="BM31" s="22"/>
      <c r="BN31" s="25">
        <f t="shared" si="5"/>
        <v>980</v>
      </c>
      <c r="BO31" s="25">
        <f t="shared" si="5"/>
        <v>980</v>
      </c>
      <c r="BP31" s="25">
        <f t="shared" si="5"/>
        <v>1669.4119999999998</v>
      </c>
      <c r="BQ31" s="25">
        <f t="shared" si="25"/>
        <v>170.34816326530611</v>
      </c>
      <c r="BR31" s="22">
        <f t="shared" si="26"/>
        <v>170.34816326530611</v>
      </c>
      <c r="BS31" s="26">
        <v>800</v>
      </c>
      <c r="BT31" s="26">
        <v>800</v>
      </c>
      <c r="BU31" s="25">
        <v>1396.0119999999999</v>
      </c>
      <c r="BV31" s="22"/>
      <c r="BW31" s="22"/>
      <c r="BX31" s="25">
        <v>0</v>
      </c>
      <c r="BY31" s="22"/>
      <c r="BZ31" s="22"/>
      <c r="CA31" s="22">
        <v>0</v>
      </c>
      <c r="CB31" s="26">
        <v>180</v>
      </c>
      <c r="CC31" s="26">
        <v>180</v>
      </c>
      <c r="CD31" s="22">
        <v>273.39999999999998</v>
      </c>
      <c r="CE31" s="22"/>
      <c r="CF31" s="22"/>
      <c r="CG31" s="22"/>
      <c r="CH31" s="22"/>
      <c r="CI31" s="22"/>
      <c r="CJ31" s="22">
        <v>0</v>
      </c>
      <c r="CK31" s="32"/>
      <c r="CL31" s="32"/>
      <c r="CM31" s="22">
        <v>0</v>
      </c>
      <c r="CN31" s="26">
        <v>3900</v>
      </c>
      <c r="CO31" s="26">
        <v>3900</v>
      </c>
      <c r="CP31" s="22">
        <v>3174.95</v>
      </c>
      <c r="CQ31" s="22">
        <v>1600</v>
      </c>
      <c r="CR31" s="22">
        <v>1600</v>
      </c>
      <c r="CS31" s="22">
        <v>1132.0999999999999</v>
      </c>
      <c r="CT31" s="26"/>
      <c r="CU31" s="26"/>
      <c r="CV31" s="22">
        <v>0</v>
      </c>
      <c r="CW31" s="22">
        <v>0</v>
      </c>
      <c r="CX31" s="22">
        <v>0</v>
      </c>
      <c r="CY31" s="22">
        <v>0</v>
      </c>
      <c r="CZ31" s="22"/>
      <c r="DA31" s="22"/>
      <c r="DB31" s="22">
        <v>0</v>
      </c>
      <c r="DC31" s="22"/>
      <c r="DD31" s="22"/>
      <c r="DE31" s="27">
        <v>0</v>
      </c>
      <c r="DF31" s="27">
        <v>0</v>
      </c>
      <c r="DG31" s="25">
        <f t="shared" si="6"/>
        <v>68016.899999999994</v>
      </c>
      <c r="DH31" s="25">
        <f t="shared" si="6"/>
        <v>68016.899999999994</v>
      </c>
      <c r="DI31" s="25">
        <f t="shared" si="7"/>
        <v>69386.26939999999</v>
      </c>
      <c r="DJ31" s="22"/>
      <c r="DK31" s="22"/>
      <c r="DL31" s="22">
        <v>0</v>
      </c>
      <c r="DM31" s="22">
        <v>0</v>
      </c>
      <c r="DN31" s="22">
        <v>0</v>
      </c>
      <c r="DO31" s="22">
        <v>0</v>
      </c>
      <c r="DP31" s="22"/>
      <c r="DQ31" s="22"/>
      <c r="DR31" s="22"/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/>
      <c r="DZ31" s="22"/>
      <c r="EA31" s="27">
        <v>0</v>
      </c>
      <c r="EB31" s="27">
        <v>0</v>
      </c>
      <c r="EC31" s="25">
        <f t="shared" si="8"/>
        <v>0</v>
      </c>
      <c r="ED31" s="25">
        <f t="shared" si="8"/>
        <v>0</v>
      </c>
      <c r="EE31" s="25">
        <f t="shared" si="9"/>
        <v>0</v>
      </c>
      <c r="EF31" s="34"/>
      <c r="EG31" s="31"/>
      <c r="EH31" s="31"/>
      <c r="EI31" s="34"/>
      <c r="EJ31" s="31"/>
      <c r="EK31" s="31"/>
      <c r="EL31" s="34"/>
      <c r="EM31" s="31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>
      <c r="A32" s="21">
        <v>23</v>
      </c>
      <c r="B32" s="1" t="s">
        <v>21</v>
      </c>
      <c r="C32" s="22">
        <v>0</v>
      </c>
      <c r="D32" s="32">
        <v>0</v>
      </c>
      <c r="E32" s="24">
        <f t="shared" si="10"/>
        <v>38663.300000000003</v>
      </c>
      <c r="F32" s="24">
        <f t="shared" si="10"/>
        <v>38663.300000000003</v>
      </c>
      <c r="G32" s="25">
        <f t="shared" si="0"/>
        <v>36944.098000000005</v>
      </c>
      <c r="H32" s="25">
        <f t="shared" si="1"/>
        <v>95.553400770239477</v>
      </c>
      <c r="I32" s="25">
        <f t="shared" si="2"/>
        <v>95.553400770239477</v>
      </c>
      <c r="J32" s="25">
        <f t="shared" si="3"/>
        <v>11272</v>
      </c>
      <c r="K32" s="25">
        <f t="shared" si="3"/>
        <v>11272</v>
      </c>
      <c r="L32" s="25">
        <f t="shared" si="3"/>
        <v>9675.6750000000029</v>
      </c>
      <c r="M32" s="25">
        <f t="shared" si="11"/>
        <v>85.838138750887182</v>
      </c>
      <c r="N32" s="25">
        <f t="shared" si="12"/>
        <v>85.838138750887182</v>
      </c>
      <c r="O32" s="25">
        <f t="shared" si="4"/>
        <v>4180</v>
      </c>
      <c r="P32" s="25">
        <f t="shared" si="4"/>
        <v>4180</v>
      </c>
      <c r="Q32" s="25">
        <f t="shared" si="4"/>
        <v>4829.3090000000002</v>
      </c>
      <c r="R32" s="25">
        <f t="shared" si="13"/>
        <v>115.5337081339713</v>
      </c>
      <c r="S32" s="22">
        <f t="shared" si="14"/>
        <v>115.5337081339713</v>
      </c>
      <c r="T32" s="26">
        <v>180</v>
      </c>
      <c r="U32" s="26">
        <v>180</v>
      </c>
      <c r="V32" s="27">
        <v>35.500999999999998</v>
      </c>
      <c r="W32" s="25">
        <f t="shared" si="15"/>
        <v>19.722777777777775</v>
      </c>
      <c r="X32" s="22">
        <f t="shared" si="16"/>
        <v>19.722777777777775</v>
      </c>
      <c r="Y32" s="26">
        <v>5256</v>
      </c>
      <c r="Z32" s="26">
        <v>5256</v>
      </c>
      <c r="AA32" s="25">
        <v>4462.7340000000004</v>
      </c>
      <c r="AB32" s="25">
        <f t="shared" si="17"/>
        <v>84.907420091324198</v>
      </c>
      <c r="AC32" s="22">
        <f t="shared" si="18"/>
        <v>84.907420091324198</v>
      </c>
      <c r="AD32" s="26">
        <v>4000</v>
      </c>
      <c r="AE32" s="26">
        <v>4000</v>
      </c>
      <c r="AF32" s="25">
        <v>4793.808</v>
      </c>
      <c r="AG32" s="25">
        <f t="shared" si="19"/>
        <v>119.84520000000001</v>
      </c>
      <c r="AH32" s="22">
        <f t="shared" si="20"/>
        <v>119.84520000000001</v>
      </c>
      <c r="AI32" s="26">
        <v>150</v>
      </c>
      <c r="AJ32" s="26">
        <v>150</v>
      </c>
      <c r="AK32" s="25">
        <v>84.7</v>
      </c>
      <c r="AL32" s="25">
        <f t="shared" si="21"/>
        <v>56.466666666666669</v>
      </c>
      <c r="AM32" s="22">
        <f t="shared" si="22"/>
        <v>56.466666666666669</v>
      </c>
      <c r="AN32" s="28">
        <v>0</v>
      </c>
      <c r="AO32" s="28">
        <v>0</v>
      </c>
      <c r="AP32" s="25">
        <v>0</v>
      </c>
      <c r="AQ32" s="25" t="e">
        <f t="shared" si="23"/>
        <v>#DIV/0!</v>
      </c>
      <c r="AR32" s="22" t="e">
        <f t="shared" si="24"/>
        <v>#DIV/0!</v>
      </c>
      <c r="AS32" s="28">
        <v>0</v>
      </c>
      <c r="AT32" s="28">
        <v>0</v>
      </c>
      <c r="AU32" s="22">
        <v>0</v>
      </c>
      <c r="AV32" s="22"/>
      <c r="AW32" s="22"/>
      <c r="AX32" s="22"/>
      <c r="AY32" s="22">
        <v>27391.3</v>
      </c>
      <c r="AZ32" s="22">
        <v>27391.3</v>
      </c>
      <c r="BA32" s="22">
        <v>27391.3</v>
      </c>
      <c r="BB32" s="29"/>
      <c r="BC32" s="29"/>
      <c r="BD32" s="29"/>
      <c r="BE32" s="30"/>
      <c r="BF32" s="30"/>
      <c r="BG32" s="22">
        <v>0</v>
      </c>
      <c r="BH32" s="22"/>
      <c r="BI32" s="22"/>
      <c r="BJ32" s="22"/>
      <c r="BK32" s="22"/>
      <c r="BL32" s="22"/>
      <c r="BM32" s="22"/>
      <c r="BN32" s="25">
        <f t="shared" si="5"/>
        <v>690</v>
      </c>
      <c r="BO32" s="25">
        <f t="shared" si="5"/>
        <v>690</v>
      </c>
      <c r="BP32" s="25">
        <f t="shared" si="5"/>
        <v>298.93200000000002</v>
      </c>
      <c r="BQ32" s="25">
        <f t="shared" si="25"/>
        <v>43.323478260869571</v>
      </c>
      <c r="BR32" s="22">
        <f t="shared" si="26"/>
        <v>43.323478260869571</v>
      </c>
      <c r="BS32" s="26">
        <v>690</v>
      </c>
      <c r="BT32" s="26">
        <v>690</v>
      </c>
      <c r="BU32" s="25">
        <v>298.93200000000002</v>
      </c>
      <c r="BV32" s="22"/>
      <c r="BW32" s="22"/>
      <c r="BX32" s="25">
        <v>0</v>
      </c>
      <c r="BY32" s="22"/>
      <c r="BZ32" s="22"/>
      <c r="CA32" s="22">
        <v>0</v>
      </c>
      <c r="CB32" s="26"/>
      <c r="CC32" s="26"/>
      <c r="CD32" s="22">
        <v>0</v>
      </c>
      <c r="CE32" s="22"/>
      <c r="CF32" s="22"/>
      <c r="CG32" s="22"/>
      <c r="CH32" s="22"/>
      <c r="CI32" s="22"/>
      <c r="CJ32" s="22">
        <v>0</v>
      </c>
      <c r="CK32" s="32"/>
      <c r="CL32" s="32"/>
      <c r="CM32" s="22">
        <v>0</v>
      </c>
      <c r="CN32" s="26">
        <v>996</v>
      </c>
      <c r="CO32" s="26">
        <v>996</v>
      </c>
      <c r="CP32" s="22">
        <v>0</v>
      </c>
      <c r="CQ32" s="22">
        <v>996</v>
      </c>
      <c r="CR32" s="22">
        <v>996</v>
      </c>
      <c r="CS32" s="22">
        <v>0</v>
      </c>
      <c r="CT32" s="26"/>
      <c r="CU32" s="26"/>
      <c r="CV32" s="22">
        <v>0</v>
      </c>
      <c r="CW32" s="22">
        <v>0</v>
      </c>
      <c r="CX32" s="22">
        <v>0</v>
      </c>
      <c r="CY32" s="22">
        <v>0</v>
      </c>
      <c r="CZ32" s="22"/>
      <c r="DA32" s="22"/>
      <c r="DB32" s="22">
        <v>0</v>
      </c>
      <c r="DC32" s="22"/>
      <c r="DD32" s="22"/>
      <c r="DE32" s="27">
        <v>0</v>
      </c>
      <c r="DF32" s="27">
        <v>-122.877</v>
      </c>
      <c r="DG32" s="25">
        <f t="shared" si="6"/>
        <v>38663.300000000003</v>
      </c>
      <c r="DH32" s="25">
        <f t="shared" si="6"/>
        <v>38663.300000000003</v>
      </c>
      <c r="DI32" s="25">
        <f t="shared" si="7"/>
        <v>36944.098000000005</v>
      </c>
      <c r="DJ32" s="22"/>
      <c r="DK32" s="22"/>
      <c r="DL32" s="22">
        <v>0</v>
      </c>
      <c r="DM32" s="22">
        <v>0</v>
      </c>
      <c r="DN32" s="22">
        <v>0</v>
      </c>
      <c r="DO32" s="22">
        <v>0</v>
      </c>
      <c r="DP32" s="22"/>
      <c r="DQ32" s="22"/>
      <c r="DR32" s="22"/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525.29999999999995</v>
      </c>
      <c r="DZ32" s="22">
        <v>525.29999999999995</v>
      </c>
      <c r="EA32" s="27">
        <v>0</v>
      </c>
      <c r="EB32" s="27">
        <v>0</v>
      </c>
      <c r="EC32" s="25">
        <f t="shared" si="8"/>
        <v>525.29999999999995</v>
      </c>
      <c r="ED32" s="25">
        <f t="shared" si="8"/>
        <v>525.29999999999995</v>
      </c>
      <c r="EE32" s="25">
        <f t="shared" si="9"/>
        <v>0</v>
      </c>
      <c r="EF32" s="34"/>
      <c r="EG32" s="31"/>
      <c r="EH32" s="31"/>
      <c r="EI32" s="34"/>
      <c r="EJ32" s="31"/>
      <c r="EK32" s="31"/>
      <c r="EL32" s="34"/>
      <c r="EM32" s="31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>
      <c r="A33" s="21">
        <v>24</v>
      </c>
      <c r="B33" s="1" t="s">
        <v>22</v>
      </c>
      <c r="C33" s="22">
        <v>28543.5</v>
      </c>
      <c r="D33" s="32">
        <v>0</v>
      </c>
      <c r="E33" s="24">
        <f t="shared" si="10"/>
        <v>36486.800000000003</v>
      </c>
      <c r="F33" s="24">
        <f t="shared" si="10"/>
        <v>36486.800000000003</v>
      </c>
      <c r="G33" s="25">
        <f t="shared" si="0"/>
        <v>54810.340999999993</v>
      </c>
      <c r="H33" s="25">
        <f t="shared" si="1"/>
        <v>150.21964381639384</v>
      </c>
      <c r="I33" s="25">
        <f t="shared" si="2"/>
        <v>150.21964381639384</v>
      </c>
      <c r="J33" s="25">
        <f t="shared" si="3"/>
        <v>17194.8</v>
      </c>
      <c r="K33" s="25">
        <f t="shared" si="3"/>
        <v>17194.8</v>
      </c>
      <c r="L33" s="25">
        <f t="shared" si="3"/>
        <v>17623.761000000002</v>
      </c>
      <c r="M33" s="25">
        <f t="shared" si="11"/>
        <v>102.49471351804036</v>
      </c>
      <c r="N33" s="25">
        <f t="shared" si="12"/>
        <v>102.49471351804036</v>
      </c>
      <c r="O33" s="25">
        <f t="shared" si="4"/>
        <v>6950</v>
      </c>
      <c r="P33" s="25">
        <f t="shared" si="4"/>
        <v>6950</v>
      </c>
      <c r="Q33" s="25">
        <f t="shared" si="4"/>
        <v>6919.2920000000004</v>
      </c>
      <c r="R33" s="25">
        <f t="shared" si="13"/>
        <v>99.558158273381309</v>
      </c>
      <c r="S33" s="22">
        <f t="shared" si="14"/>
        <v>99.558158273381309</v>
      </c>
      <c r="T33" s="26">
        <v>1550</v>
      </c>
      <c r="U33" s="26">
        <v>1550</v>
      </c>
      <c r="V33" s="27">
        <v>1804.2380000000001</v>
      </c>
      <c r="W33" s="25">
        <f t="shared" si="15"/>
        <v>116.40245161290323</v>
      </c>
      <c r="X33" s="22">
        <f t="shared" si="16"/>
        <v>116.40245161290323</v>
      </c>
      <c r="Y33" s="26">
        <v>5300</v>
      </c>
      <c r="Z33" s="26">
        <v>5300</v>
      </c>
      <c r="AA33" s="25">
        <v>6032.5479999999998</v>
      </c>
      <c r="AB33" s="25">
        <f t="shared" si="17"/>
        <v>113.82166037735848</v>
      </c>
      <c r="AC33" s="22">
        <f t="shared" si="18"/>
        <v>113.82166037735848</v>
      </c>
      <c r="AD33" s="26">
        <v>5400</v>
      </c>
      <c r="AE33" s="26">
        <v>5400</v>
      </c>
      <c r="AF33" s="25">
        <v>5115.0540000000001</v>
      </c>
      <c r="AG33" s="25">
        <f t="shared" si="19"/>
        <v>94.723222222222219</v>
      </c>
      <c r="AH33" s="22">
        <f t="shared" si="20"/>
        <v>94.723222222222219</v>
      </c>
      <c r="AI33" s="26">
        <v>634</v>
      </c>
      <c r="AJ33" s="26">
        <v>634</v>
      </c>
      <c r="AK33" s="25">
        <v>697</v>
      </c>
      <c r="AL33" s="25">
        <f t="shared" si="21"/>
        <v>109.93690851735016</v>
      </c>
      <c r="AM33" s="22">
        <f t="shared" si="22"/>
        <v>109.93690851735016</v>
      </c>
      <c r="AN33" s="28">
        <v>0</v>
      </c>
      <c r="AO33" s="28">
        <v>0</v>
      </c>
      <c r="AP33" s="25">
        <v>0</v>
      </c>
      <c r="AQ33" s="25" t="e">
        <f t="shared" si="23"/>
        <v>#DIV/0!</v>
      </c>
      <c r="AR33" s="22" t="e">
        <f t="shared" si="24"/>
        <v>#DIV/0!</v>
      </c>
      <c r="AS33" s="28">
        <v>0</v>
      </c>
      <c r="AT33" s="28">
        <v>0</v>
      </c>
      <c r="AU33" s="22">
        <v>0</v>
      </c>
      <c r="AV33" s="22"/>
      <c r="AW33" s="22"/>
      <c r="AX33" s="22"/>
      <c r="AY33" s="22">
        <v>19292</v>
      </c>
      <c r="AZ33" s="22">
        <v>19292</v>
      </c>
      <c r="BA33" s="22">
        <v>19292</v>
      </c>
      <c r="BB33" s="29"/>
      <c r="BC33" s="29"/>
      <c r="BD33" s="29"/>
      <c r="BE33" s="30"/>
      <c r="BF33" s="30"/>
      <c r="BG33" s="22">
        <v>0</v>
      </c>
      <c r="BH33" s="22"/>
      <c r="BI33" s="22"/>
      <c r="BJ33" s="22"/>
      <c r="BK33" s="22"/>
      <c r="BL33" s="22"/>
      <c r="BM33" s="22"/>
      <c r="BN33" s="25">
        <f t="shared" si="5"/>
        <v>486.8</v>
      </c>
      <c r="BO33" s="25">
        <f t="shared" si="5"/>
        <v>486.8</v>
      </c>
      <c r="BP33" s="25">
        <f t="shared" si="5"/>
        <v>430.786</v>
      </c>
      <c r="BQ33" s="25">
        <f t="shared" si="25"/>
        <v>88.493426458504516</v>
      </c>
      <c r="BR33" s="22">
        <f t="shared" si="26"/>
        <v>88.493426458504516</v>
      </c>
      <c r="BS33" s="26">
        <v>486.8</v>
      </c>
      <c r="BT33" s="26">
        <v>486.8</v>
      </c>
      <c r="BU33" s="25">
        <v>430.786</v>
      </c>
      <c r="BV33" s="22"/>
      <c r="BW33" s="22"/>
      <c r="BX33" s="25">
        <v>0</v>
      </c>
      <c r="BY33" s="22"/>
      <c r="BZ33" s="22"/>
      <c r="CA33" s="22">
        <v>0</v>
      </c>
      <c r="CB33" s="26"/>
      <c r="CC33" s="26"/>
      <c r="CD33" s="22">
        <v>0</v>
      </c>
      <c r="CE33" s="22"/>
      <c r="CF33" s="22"/>
      <c r="CG33" s="22"/>
      <c r="CH33" s="22"/>
      <c r="CI33" s="22"/>
      <c r="CJ33" s="22">
        <v>0</v>
      </c>
      <c r="CK33" s="32"/>
      <c r="CL33" s="32"/>
      <c r="CM33" s="22">
        <v>0</v>
      </c>
      <c r="CN33" s="26">
        <v>1114</v>
      </c>
      <c r="CO33" s="26">
        <v>1114</v>
      </c>
      <c r="CP33" s="22">
        <v>834.55600000000004</v>
      </c>
      <c r="CQ33" s="22">
        <v>1100</v>
      </c>
      <c r="CR33" s="22">
        <v>1100</v>
      </c>
      <c r="CS33" s="22">
        <v>830.55600000000004</v>
      </c>
      <c r="CT33" s="26">
        <v>2710</v>
      </c>
      <c r="CU33" s="26">
        <v>2710</v>
      </c>
      <c r="CV33" s="22">
        <v>2709.5790000000002</v>
      </c>
      <c r="CW33" s="22">
        <v>0</v>
      </c>
      <c r="CX33" s="22">
        <v>0</v>
      </c>
      <c r="CY33" s="22">
        <v>0</v>
      </c>
      <c r="CZ33" s="22"/>
      <c r="DA33" s="22"/>
      <c r="DB33" s="22">
        <v>0</v>
      </c>
      <c r="DC33" s="22"/>
      <c r="DD33" s="22"/>
      <c r="DE33" s="27">
        <v>0</v>
      </c>
      <c r="DF33" s="27">
        <v>0</v>
      </c>
      <c r="DG33" s="25">
        <f t="shared" si="6"/>
        <v>36486.800000000003</v>
      </c>
      <c r="DH33" s="25">
        <f t="shared" si="6"/>
        <v>36486.800000000003</v>
      </c>
      <c r="DI33" s="25">
        <f t="shared" si="7"/>
        <v>36915.760999999991</v>
      </c>
      <c r="DJ33" s="22"/>
      <c r="DK33" s="22"/>
      <c r="DL33" s="22">
        <v>0</v>
      </c>
      <c r="DM33" s="22">
        <v>0</v>
      </c>
      <c r="DN33" s="22">
        <v>0</v>
      </c>
      <c r="DO33" s="22">
        <v>17894.580000000002</v>
      </c>
      <c r="DP33" s="22"/>
      <c r="DQ33" s="22"/>
      <c r="DR33" s="22"/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/>
      <c r="DZ33" s="22"/>
      <c r="EA33" s="27">
        <v>0</v>
      </c>
      <c r="EB33" s="27">
        <v>0</v>
      </c>
      <c r="EC33" s="25">
        <f t="shared" si="8"/>
        <v>0</v>
      </c>
      <c r="ED33" s="25">
        <f t="shared" si="8"/>
        <v>0</v>
      </c>
      <c r="EE33" s="25">
        <f t="shared" si="9"/>
        <v>17894.580000000002</v>
      </c>
      <c r="EF33" s="34"/>
      <c r="EG33" s="31"/>
      <c r="EH33" s="31"/>
      <c r="EI33" s="34"/>
      <c r="EJ33" s="31"/>
      <c r="EK33" s="31"/>
      <c r="EL33" s="34"/>
      <c r="EM33" s="31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>
      <c r="A34" s="21">
        <v>25</v>
      </c>
      <c r="B34" s="1" t="s">
        <v>23</v>
      </c>
      <c r="C34" s="22">
        <v>1471.1</v>
      </c>
      <c r="D34" s="32">
        <v>0</v>
      </c>
      <c r="E34" s="24">
        <f t="shared" si="10"/>
        <v>29890.7</v>
      </c>
      <c r="F34" s="24">
        <f t="shared" si="10"/>
        <v>29890.7</v>
      </c>
      <c r="G34" s="25">
        <f t="shared" si="0"/>
        <v>27825.121999999999</v>
      </c>
      <c r="H34" s="25">
        <f t="shared" si="1"/>
        <v>93.089562974436859</v>
      </c>
      <c r="I34" s="25">
        <f t="shared" si="2"/>
        <v>93.089562974436859</v>
      </c>
      <c r="J34" s="25">
        <f t="shared" si="3"/>
        <v>9316.9</v>
      </c>
      <c r="K34" s="25">
        <f t="shared" si="3"/>
        <v>9316.9</v>
      </c>
      <c r="L34" s="25">
        <f t="shared" si="3"/>
        <v>7251.8220000000001</v>
      </c>
      <c r="M34" s="25">
        <f t="shared" si="11"/>
        <v>77.835138297073073</v>
      </c>
      <c r="N34" s="25">
        <f t="shared" si="12"/>
        <v>77.835138297073073</v>
      </c>
      <c r="O34" s="25">
        <f t="shared" si="4"/>
        <v>3580</v>
      </c>
      <c r="P34" s="25">
        <f t="shared" si="4"/>
        <v>3580</v>
      </c>
      <c r="Q34" s="25">
        <f t="shared" si="4"/>
        <v>2895.2860000000001</v>
      </c>
      <c r="R34" s="25">
        <f t="shared" si="13"/>
        <v>80.873910614525144</v>
      </c>
      <c r="S34" s="22">
        <f t="shared" si="14"/>
        <v>80.873910614525144</v>
      </c>
      <c r="T34" s="26">
        <v>380</v>
      </c>
      <c r="U34" s="26">
        <v>380</v>
      </c>
      <c r="V34" s="27">
        <v>0.72599999999999998</v>
      </c>
      <c r="W34" s="25">
        <f t="shared" si="15"/>
        <v>0.19105263157894736</v>
      </c>
      <c r="X34" s="22">
        <f t="shared" si="16"/>
        <v>0.19105263157894736</v>
      </c>
      <c r="Y34" s="26">
        <v>4700</v>
      </c>
      <c r="Z34" s="26">
        <v>4700</v>
      </c>
      <c r="AA34" s="25">
        <v>4121.43</v>
      </c>
      <c r="AB34" s="25">
        <f t="shared" si="17"/>
        <v>87.69</v>
      </c>
      <c r="AC34" s="22">
        <f t="shared" si="18"/>
        <v>87.69</v>
      </c>
      <c r="AD34" s="26">
        <v>3200</v>
      </c>
      <c r="AE34" s="26">
        <v>3200</v>
      </c>
      <c r="AF34" s="25">
        <v>2894.56</v>
      </c>
      <c r="AG34" s="25">
        <f t="shared" si="19"/>
        <v>90.454999999999998</v>
      </c>
      <c r="AH34" s="22">
        <f t="shared" si="20"/>
        <v>90.454999999999998</v>
      </c>
      <c r="AI34" s="26">
        <v>150</v>
      </c>
      <c r="AJ34" s="26">
        <v>150</v>
      </c>
      <c r="AK34" s="25">
        <v>163.19999999999999</v>
      </c>
      <c r="AL34" s="25">
        <f t="shared" si="21"/>
        <v>108.79999999999998</v>
      </c>
      <c r="AM34" s="22">
        <f t="shared" si="22"/>
        <v>108.79999999999998</v>
      </c>
      <c r="AN34" s="28">
        <v>0</v>
      </c>
      <c r="AO34" s="28">
        <v>0</v>
      </c>
      <c r="AP34" s="25">
        <v>0</v>
      </c>
      <c r="AQ34" s="25" t="e">
        <f t="shared" si="23"/>
        <v>#DIV/0!</v>
      </c>
      <c r="AR34" s="22" t="e">
        <f t="shared" si="24"/>
        <v>#DIV/0!</v>
      </c>
      <c r="AS34" s="28">
        <v>0</v>
      </c>
      <c r="AT34" s="28">
        <v>0</v>
      </c>
      <c r="AU34" s="22">
        <v>0</v>
      </c>
      <c r="AV34" s="22"/>
      <c r="AW34" s="22"/>
      <c r="AX34" s="22"/>
      <c r="AY34" s="22">
        <v>20573.8</v>
      </c>
      <c r="AZ34" s="22">
        <v>20573.8</v>
      </c>
      <c r="BA34" s="22">
        <v>20573.3</v>
      </c>
      <c r="BB34" s="29"/>
      <c r="BC34" s="29"/>
      <c r="BD34" s="29"/>
      <c r="BE34" s="30"/>
      <c r="BF34" s="30"/>
      <c r="BG34" s="22">
        <v>0</v>
      </c>
      <c r="BH34" s="22"/>
      <c r="BI34" s="22"/>
      <c r="BJ34" s="22"/>
      <c r="BK34" s="22"/>
      <c r="BL34" s="22"/>
      <c r="BM34" s="22"/>
      <c r="BN34" s="25">
        <f t="shared" si="5"/>
        <v>68.900000000000006</v>
      </c>
      <c r="BO34" s="25">
        <f t="shared" si="5"/>
        <v>68.900000000000006</v>
      </c>
      <c r="BP34" s="25">
        <f t="shared" si="5"/>
        <v>66.805999999999997</v>
      </c>
      <c r="BQ34" s="25">
        <f t="shared" si="25"/>
        <v>96.960812772133522</v>
      </c>
      <c r="BR34" s="22">
        <f t="shared" si="26"/>
        <v>96.960812772133522</v>
      </c>
      <c r="BS34" s="26">
        <v>68.900000000000006</v>
      </c>
      <c r="BT34" s="26">
        <v>68.900000000000006</v>
      </c>
      <c r="BU34" s="25">
        <v>66.805999999999997</v>
      </c>
      <c r="BV34" s="22"/>
      <c r="BW34" s="22"/>
      <c r="BX34" s="25">
        <v>0</v>
      </c>
      <c r="BY34" s="22"/>
      <c r="BZ34" s="22"/>
      <c r="CA34" s="22">
        <v>0</v>
      </c>
      <c r="CB34" s="26"/>
      <c r="CC34" s="26"/>
      <c r="CD34" s="22">
        <v>0</v>
      </c>
      <c r="CE34" s="22"/>
      <c r="CF34" s="22"/>
      <c r="CG34" s="22"/>
      <c r="CH34" s="22"/>
      <c r="CI34" s="22"/>
      <c r="CJ34" s="22">
        <v>0</v>
      </c>
      <c r="CK34" s="32"/>
      <c r="CL34" s="32"/>
      <c r="CM34" s="22">
        <v>0</v>
      </c>
      <c r="CN34" s="26">
        <v>818</v>
      </c>
      <c r="CO34" s="26">
        <v>818</v>
      </c>
      <c r="CP34" s="22">
        <v>0</v>
      </c>
      <c r="CQ34" s="22">
        <v>818</v>
      </c>
      <c r="CR34" s="22">
        <v>818</v>
      </c>
      <c r="CS34" s="22">
        <v>0</v>
      </c>
      <c r="CT34" s="26"/>
      <c r="CU34" s="26"/>
      <c r="CV34" s="22">
        <v>0</v>
      </c>
      <c r="CW34" s="22">
        <v>0</v>
      </c>
      <c r="CX34" s="22">
        <v>0</v>
      </c>
      <c r="CY34" s="22">
        <v>0</v>
      </c>
      <c r="CZ34" s="22"/>
      <c r="DA34" s="22"/>
      <c r="DB34" s="22">
        <v>0</v>
      </c>
      <c r="DC34" s="22"/>
      <c r="DD34" s="22"/>
      <c r="DE34" s="27">
        <v>5.0999999999999996</v>
      </c>
      <c r="DF34" s="27">
        <v>0</v>
      </c>
      <c r="DG34" s="25">
        <f t="shared" si="6"/>
        <v>29890.7</v>
      </c>
      <c r="DH34" s="25">
        <f t="shared" si="6"/>
        <v>29890.7</v>
      </c>
      <c r="DI34" s="25">
        <f t="shared" si="7"/>
        <v>27825.121999999999</v>
      </c>
      <c r="DJ34" s="22"/>
      <c r="DK34" s="22"/>
      <c r="DL34" s="22">
        <v>0</v>
      </c>
      <c r="DM34" s="22">
        <v>0</v>
      </c>
      <c r="DN34" s="22">
        <v>0</v>
      </c>
      <c r="DO34" s="22">
        <v>0</v>
      </c>
      <c r="DP34" s="22"/>
      <c r="DQ34" s="22"/>
      <c r="DR34" s="22"/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580</v>
      </c>
      <c r="DZ34" s="22">
        <v>580</v>
      </c>
      <c r="EA34" s="27">
        <v>0</v>
      </c>
      <c r="EB34" s="27">
        <v>0</v>
      </c>
      <c r="EC34" s="25">
        <f t="shared" si="8"/>
        <v>580</v>
      </c>
      <c r="ED34" s="25">
        <f t="shared" si="8"/>
        <v>580</v>
      </c>
      <c r="EE34" s="25">
        <f t="shared" si="9"/>
        <v>0</v>
      </c>
      <c r="EF34" s="34"/>
      <c r="EG34" s="31"/>
      <c r="EH34" s="31"/>
      <c r="EI34" s="34"/>
      <c r="EJ34" s="31"/>
      <c r="EK34" s="31"/>
      <c r="EL34" s="34"/>
      <c r="EM34" s="31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>
      <c r="A35" s="21">
        <v>26</v>
      </c>
      <c r="B35" s="1" t="s">
        <v>24</v>
      </c>
      <c r="C35" s="22">
        <v>11819.2</v>
      </c>
      <c r="D35" s="32">
        <v>0</v>
      </c>
      <c r="E35" s="24">
        <f t="shared" si="10"/>
        <v>72654.800000000017</v>
      </c>
      <c r="F35" s="24">
        <f t="shared" si="10"/>
        <v>72654.800000000017</v>
      </c>
      <c r="G35" s="25">
        <f t="shared" si="0"/>
        <v>64584.931000000011</v>
      </c>
      <c r="H35" s="25">
        <f t="shared" si="1"/>
        <v>88.892861861845319</v>
      </c>
      <c r="I35" s="25">
        <f t="shared" si="2"/>
        <v>88.892861861845319</v>
      </c>
      <c r="J35" s="25">
        <f t="shared" si="3"/>
        <v>25332.5</v>
      </c>
      <c r="K35" s="25">
        <f t="shared" si="3"/>
        <v>25332.5</v>
      </c>
      <c r="L35" s="25">
        <f t="shared" si="3"/>
        <v>17262.631000000001</v>
      </c>
      <c r="M35" s="25">
        <f t="shared" si="11"/>
        <v>68.144206059409854</v>
      </c>
      <c r="N35" s="25">
        <f t="shared" si="12"/>
        <v>68.144206059409854</v>
      </c>
      <c r="O35" s="25">
        <f t="shared" si="4"/>
        <v>10423.200000000001</v>
      </c>
      <c r="P35" s="25">
        <f t="shared" si="4"/>
        <v>10423.200000000001</v>
      </c>
      <c r="Q35" s="25">
        <f t="shared" si="4"/>
        <v>10226.84</v>
      </c>
      <c r="R35" s="25">
        <f t="shared" si="13"/>
        <v>98.116125566044971</v>
      </c>
      <c r="S35" s="22">
        <f t="shared" si="14"/>
        <v>98.116125566044971</v>
      </c>
      <c r="T35" s="26">
        <v>672.1</v>
      </c>
      <c r="U35" s="26">
        <v>672.1</v>
      </c>
      <c r="V35" s="27">
        <v>362.64</v>
      </c>
      <c r="W35" s="25">
        <f t="shared" si="15"/>
        <v>53.956256509447996</v>
      </c>
      <c r="X35" s="22">
        <f t="shared" si="16"/>
        <v>53.956256509447996</v>
      </c>
      <c r="Y35" s="26">
        <v>11151.7</v>
      </c>
      <c r="Z35" s="26">
        <v>11151.7</v>
      </c>
      <c r="AA35" s="25">
        <v>4254.2030000000004</v>
      </c>
      <c r="AB35" s="25">
        <f t="shared" si="17"/>
        <v>38.148470636763903</v>
      </c>
      <c r="AC35" s="22">
        <f t="shared" si="18"/>
        <v>38.148470636763903</v>
      </c>
      <c r="AD35" s="26">
        <v>9751.1</v>
      </c>
      <c r="AE35" s="26">
        <v>9751.1</v>
      </c>
      <c r="AF35" s="25">
        <v>9864.2000000000007</v>
      </c>
      <c r="AG35" s="25">
        <f t="shared" si="19"/>
        <v>101.15986914296849</v>
      </c>
      <c r="AH35" s="22">
        <f t="shared" si="20"/>
        <v>101.15986914296849</v>
      </c>
      <c r="AI35" s="26">
        <v>185</v>
      </c>
      <c r="AJ35" s="26">
        <v>185</v>
      </c>
      <c r="AK35" s="25">
        <v>25</v>
      </c>
      <c r="AL35" s="25">
        <f t="shared" si="21"/>
        <v>13.513513513513514</v>
      </c>
      <c r="AM35" s="22">
        <f t="shared" si="22"/>
        <v>13.513513513513514</v>
      </c>
      <c r="AN35" s="28">
        <v>0</v>
      </c>
      <c r="AO35" s="28">
        <v>0</v>
      </c>
      <c r="AP35" s="25">
        <v>0</v>
      </c>
      <c r="AQ35" s="25" t="e">
        <f t="shared" si="23"/>
        <v>#DIV/0!</v>
      </c>
      <c r="AR35" s="22" t="e">
        <f t="shared" si="24"/>
        <v>#DIV/0!</v>
      </c>
      <c r="AS35" s="28">
        <v>0</v>
      </c>
      <c r="AT35" s="28">
        <v>0</v>
      </c>
      <c r="AU35" s="22">
        <v>0</v>
      </c>
      <c r="AV35" s="22"/>
      <c r="AW35" s="22"/>
      <c r="AX35" s="22"/>
      <c r="AY35" s="22">
        <v>47322.3</v>
      </c>
      <c r="AZ35" s="22">
        <v>47322.3</v>
      </c>
      <c r="BA35" s="22">
        <v>47322.3</v>
      </c>
      <c r="BB35" s="29"/>
      <c r="BC35" s="29"/>
      <c r="BD35" s="29"/>
      <c r="BE35" s="30"/>
      <c r="BF35" s="30"/>
      <c r="BG35" s="22">
        <v>0</v>
      </c>
      <c r="BH35" s="22"/>
      <c r="BI35" s="22"/>
      <c r="BJ35" s="22"/>
      <c r="BK35" s="22"/>
      <c r="BL35" s="22"/>
      <c r="BM35" s="22"/>
      <c r="BN35" s="25">
        <f t="shared" si="5"/>
        <v>572.6</v>
      </c>
      <c r="BO35" s="25">
        <f t="shared" si="5"/>
        <v>572.6</v>
      </c>
      <c r="BP35" s="25">
        <f t="shared" si="5"/>
        <v>1367.088</v>
      </c>
      <c r="BQ35" s="25">
        <f t="shared" si="25"/>
        <v>238.75096053091164</v>
      </c>
      <c r="BR35" s="22">
        <f t="shared" si="26"/>
        <v>238.75096053091164</v>
      </c>
      <c r="BS35" s="26">
        <v>572.6</v>
      </c>
      <c r="BT35" s="26">
        <v>572.6</v>
      </c>
      <c r="BU35" s="25">
        <v>917.08799999999997</v>
      </c>
      <c r="BV35" s="22"/>
      <c r="BW35" s="22"/>
      <c r="BX35" s="25">
        <v>0</v>
      </c>
      <c r="BY35" s="22"/>
      <c r="BZ35" s="22"/>
      <c r="CA35" s="22">
        <v>0</v>
      </c>
      <c r="CB35" s="26"/>
      <c r="CC35" s="26"/>
      <c r="CD35" s="22">
        <v>450</v>
      </c>
      <c r="CE35" s="22"/>
      <c r="CF35" s="22"/>
      <c r="CG35" s="22"/>
      <c r="CH35" s="22"/>
      <c r="CI35" s="22"/>
      <c r="CJ35" s="22">
        <v>0</v>
      </c>
      <c r="CK35" s="32"/>
      <c r="CL35" s="32"/>
      <c r="CM35" s="22">
        <v>0</v>
      </c>
      <c r="CN35" s="26">
        <v>3000</v>
      </c>
      <c r="CO35" s="26">
        <v>3000</v>
      </c>
      <c r="CP35" s="22">
        <v>0</v>
      </c>
      <c r="CQ35" s="22">
        <v>3000</v>
      </c>
      <c r="CR35" s="22">
        <v>3000</v>
      </c>
      <c r="CS35" s="22">
        <v>0</v>
      </c>
      <c r="CT35" s="26"/>
      <c r="CU35" s="26"/>
      <c r="CV35" s="22">
        <v>0</v>
      </c>
      <c r="CW35" s="22">
        <v>0</v>
      </c>
      <c r="CX35" s="22">
        <v>0</v>
      </c>
      <c r="CY35" s="22">
        <v>0</v>
      </c>
      <c r="CZ35" s="22"/>
      <c r="DA35" s="22"/>
      <c r="DB35" s="22">
        <v>0</v>
      </c>
      <c r="DC35" s="22"/>
      <c r="DD35" s="22"/>
      <c r="DE35" s="27">
        <v>1389.5</v>
      </c>
      <c r="DF35" s="27">
        <v>0</v>
      </c>
      <c r="DG35" s="25">
        <f t="shared" si="6"/>
        <v>72654.800000000017</v>
      </c>
      <c r="DH35" s="25">
        <f t="shared" si="6"/>
        <v>72654.800000000017</v>
      </c>
      <c r="DI35" s="25">
        <f t="shared" si="7"/>
        <v>64584.931000000011</v>
      </c>
      <c r="DJ35" s="22"/>
      <c r="DK35" s="22"/>
      <c r="DL35" s="22">
        <v>0</v>
      </c>
      <c r="DM35" s="22">
        <v>0</v>
      </c>
      <c r="DN35" s="22">
        <v>0</v>
      </c>
      <c r="DO35" s="22">
        <v>0</v>
      </c>
      <c r="DP35" s="22"/>
      <c r="DQ35" s="22"/>
      <c r="DR35" s="22"/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11373.8</v>
      </c>
      <c r="DZ35" s="22">
        <v>11373.8</v>
      </c>
      <c r="EA35" s="27">
        <v>11373.8</v>
      </c>
      <c r="EB35" s="27">
        <v>0</v>
      </c>
      <c r="EC35" s="25">
        <f t="shared" si="8"/>
        <v>11373.8</v>
      </c>
      <c r="ED35" s="25">
        <f t="shared" si="8"/>
        <v>11373.8</v>
      </c>
      <c r="EE35" s="25">
        <f t="shared" si="9"/>
        <v>11373.8</v>
      </c>
      <c r="EF35" s="34"/>
      <c r="EG35" s="31"/>
      <c r="EH35" s="31"/>
      <c r="EI35" s="34"/>
      <c r="EJ35" s="31"/>
      <c r="EK35" s="31"/>
      <c r="EL35" s="34"/>
      <c r="EM35" s="31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>
      <c r="A36" s="21">
        <v>27</v>
      </c>
      <c r="B36" s="1" t="s">
        <v>25</v>
      </c>
      <c r="C36" s="22">
        <v>566.1</v>
      </c>
      <c r="D36" s="32">
        <v>0</v>
      </c>
      <c r="E36" s="24">
        <f t="shared" si="10"/>
        <v>31999.8</v>
      </c>
      <c r="F36" s="24">
        <f t="shared" si="10"/>
        <v>31999.8</v>
      </c>
      <c r="G36" s="25">
        <f t="shared" si="0"/>
        <v>31638.155999999999</v>
      </c>
      <c r="H36" s="25">
        <f t="shared" si="1"/>
        <v>98.869855436596481</v>
      </c>
      <c r="I36" s="25">
        <f t="shared" si="2"/>
        <v>98.869855436596481</v>
      </c>
      <c r="J36" s="25">
        <f t="shared" si="3"/>
        <v>8907</v>
      </c>
      <c r="K36" s="25">
        <f t="shared" si="3"/>
        <v>8907</v>
      </c>
      <c r="L36" s="25">
        <f t="shared" si="3"/>
        <v>8545.3560000000016</v>
      </c>
      <c r="M36" s="25">
        <f t="shared" si="11"/>
        <v>95.9397777029303</v>
      </c>
      <c r="N36" s="25">
        <f t="shared" si="12"/>
        <v>95.9397777029303</v>
      </c>
      <c r="O36" s="25">
        <f t="shared" si="4"/>
        <v>2230</v>
      </c>
      <c r="P36" s="25">
        <f t="shared" si="4"/>
        <v>2230</v>
      </c>
      <c r="Q36" s="25">
        <f t="shared" si="4"/>
        <v>5556.1279999999997</v>
      </c>
      <c r="R36" s="25">
        <f t="shared" si="13"/>
        <v>249.15372197309415</v>
      </c>
      <c r="S36" s="22">
        <f t="shared" si="14"/>
        <v>249.15372197309415</v>
      </c>
      <c r="T36" s="26">
        <v>130</v>
      </c>
      <c r="U36" s="26">
        <v>130</v>
      </c>
      <c r="V36" s="27">
        <v>174.12799999999999</v>
      </c>
      <c r="W36" s="25">
        <f t="shared" si="15"/>
        <v>133.94461538461536</v>
      </c>
      <c r="X36" s="22">
        <f t="shared" si="16"/>
        <v>133.94461538461536</v>
      </c>
      <c r="Y36" s="26">
        <v>5900</v>
      </c>
      <c r="Z36" s="26">
        <v>5900</v>
      </c>
      <c r="AA36" s="25">
        <v>2541</v>
      </c>
      <c r="AB36" s="25">
        <f t="shared" si="17"/>
        <v>43.067796610169488</v>
      </c>
      <c r="AC36" s="22">
        <f t="shared" si="18"/>
        <v>43.067796610169488</v>
      </c>
      <c r="AD36" s="26">
        <v>2100</v>
      </c>
      <c r="AE36" s="26">
        <v>2100</v>
      </c>
      <c r="AF36" s="25">
        <v>5382</v>
      </c>
      <c r="AG36" s="25">
        <f t="shared" si="19"/>
        <v>256.28571428571428</v>
      </c>
      <c r="AH36" s="22">
        <f t="shared" si="20"/>
        <v>256.28571428571428</v>
      </c>
      <c r="AI36" s="26">
        <v>100</v>
      </c>
      <c r="AJ36" s="26">
        <v>100</v>
      </c>
      <c r="AK36" s="25">
        <v>277.5</v>
      </c>
      <c r="AL36" s="25">
        <f t="shared" si="21"/>
        <v>277.5</v>
      </c>
      <c r="AM36" s="22">
        <f t="shared" si="22"/>
        <v>277.5</v>
      </c>
      <c r="AN36" s="28">
        <v>0</v>
      </c>
      <c r="AO36" s="28">
        <v>0</v>
      </c>
      <c r="AP36" s="25">
        <v>0</v>
      </c>
      <c r="AQ36" s="25" t="e">
        <f t="shared" si="23"/>
        <v>#DIV/0!</v>
      </c>
      <c r="AR36" s="22" t="e">
        <f t="shared" si="24"/>
        <v>#DIV/0!</v>
      </c>
      <c r="AS36" s="28">
        <v>0</v>
      </c>
      <c r="AT36" s="28">
        <v>0</v>
      </c>
      <c r="AU36" s="22">
        <v>0</v>
      </c>
      <c r="AV36" s="22"/>
      <c r="AW36" s="22"/>
      <c r="AX36" s="22"/>
      <c r="AY36" s="22">
        <v>23092.799999999999</v>
      </c>
      <c r="AZ36" s="22">
        <v>23092.799999999999</v>
      </c>
      <c r="BA36" s="22">
        <v>23092.799999999999</v>
      </c>
      <c r="BB36" s="29"/>
      <c r="BC36" s="29"/>
      <c r="BD36" s="29"/>
      <c r="BE36" s="30"/>
      <c r="BF36" s="30"/>
      <c r="BG36" s="22">
        <v>0</v>
      </c>
      <c r="BH36" s="22"/>
      <c r="BI36" s="22"/>
      <c r="BJ36" s="22"/>
      <c r="BK36" s="22"/>
      <c r="BL36" s="22"/>
      <c r="BM36" s="22"/>
      <c r="BN36" s="25">
        <f t="shared" si="5"/>
        <v>77</v>
      </c>
      <c r="BO36" s="25">
        <f t="shared" si="5"/>
        <v>77</v>
      </c>
      <c r="BP36" s="25">
        <f t="shared" si="5"/>
        <v>77.028000000000006</v>
      </c>
      <c r="BQ36" s="25">
        <f t="shared" si="25"/>
        <v>100.03636363636363</v>
      </c>
      <c r="BR36" s="22">
        <f t="shared" si="26"/>
        <v>100.03636363636363</v>
      </c>
      <c r="BS36" s="26">
        <v>77</v>
      </c>
      <c r="BT36" s="26">
        <v>77</v>
      </c>
      <c r="BU36" s="25">
        <v>77.028000000000006</v>
      </c>
      <c r="BV36" s="22"/>
      <c r="BW36" s="22"/>
      <c r="BX36" s="25">
        <v>0</v>
      </c>
      <c r="BY36" s="22"/>
      <c r="BZ36" s="22"/>
      <c r="CA36" s="22">
        <v>0</v>
      </c>
      <c r="CB36" s="26"/>
      <c r="CC36" s="26"/>
      <c r="CD36" s="22">
        <v>0</v>
      </c>
      <c r="CE36" s="22"/>
      <c r="CF36" s="22"/>
      <c r="CG36" s="22"/>
      <c r="CH36" s="22"/>
      <c r="CI36" s="22"/>
      <c r="CJ36" s="22">
        <v>0</v>
      </c>
      <c r="CK36" s="32"/>
      <c r="CL36" s="32"/>
      <c r="CM36" s="22">
        <v>0</v>
      </c>
      <c r="CN36" s="26">
        <v>600</v>
      </c>
      <c r="CO36" s="26">
        <v>600</v>
      </c>
      <c r="CP36" s="22">
        <v>93.7</v>
      </c>
      <c r="CQ36" s="22">
        <v>600</v>
      </c>
      <c r="CR36" s="22">
        <v>600</v>
      </c>
      <c r="CS36" s="22">
        <v>0</v>
      </c>
      <c r="CT36" s="26"/>
      <c r="CU36" s="26"/>
      <c r="CV36" s="22">
        <v>0</v>
      </c>
      <c r="CW36" s="22">
        <v>0</v>
      </c>
      <c r="CX36" s="22">
        <v>0</v>
      </c>
      <c r="CY36" s="22">
        <v>0</v>
      </c>
      <c r="CZ36" s="22"/>
      <c r="DA36" s="22"/>
      <c r="DB36" s="22">
        <v>0</v>
      </c>
      <c r="DC36" s="22"/>
      <c r="DD36" s="22"/>
      <c r="DE36" s="27">
        <v>0</v>
      </c>
      <c r="DF36" s="27">
        <v>0</v>
      </c>
      <c r="DG36" s="25">
        <f t="shared" si="6"/>
        <v>31999.8</v>
      </c>
      <c r="DH36" s="25">
        <f t="shared" si="6"/>
        <v>31999.8</v>
      </c>
      <c r="DI36" s="25">
        <f t="shared" si="7"/>
        <v>31638.155999999999</v>
      </c>
      <c r="DJ36" s="22"/>
      <c r="DK36" s="22"/>
      <c r="DL36" s="22">
        <v>0</v>
      </c>
      <c r="DM36" s="22">
        <v>0</v>
      </c>
      <c r="DN36" s="22">
        <v>0</v>
      </c>
      <c r="DO36" s="22">
        <v>0</v>
      </c>
      <c r="DP36" s="22"/>
      <c r="DQ36" s="22"/>
      <c r="DR36" s="22"/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/>
      <c r="DZ36" s="22"/>
      <c r="EA36" s="27">
        <v>0</v>
      </c>
      <c r="EB36" s="27">
        <v>0</v>
      </c>
      <c r="EC36" s="25">
        <f t="shared" si="8"/>
        <v>0</v>
      </c>
      <c r="ED36" s="25">
        <f t="shared" si="8"/>
        <v>0</v>
      </c>
      <c r="EE36" s="25">
        <f t="shared" si="9"/>
        <v>0</v>
      </c>
      <c r="EF36" s="34"/>
      <c r="EG36" s="31"/>
      <c r="EH36" s="31"/>
      <c r="EI36" s="34"/>
      <c r="EJ36" s="31"/>
      <c r="EK36" s="31"/>
      <c r="EL36" s="34"/>
      <c r="EM36" s="31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>
      <c r="A37" s="21">
        <v>28</v>
      </c>
      <c r="B37" s="1" t="s">
        <v>26</v>
      </c>
      <c r="C37" s="22">
        <v>5899.7</v>
      </c>
      <c r="D37" s="32">
        <v>0</v>
      </c>
      <c r="E37" s="24">
        <f t="shared" si="10"/>
        <v>35895.799999999996</v>
      </c>
      <c r="F37" s="24">
        <f t="shared" si="10"/>
        <v>35895.799999999996</v>
      </c>
      <c r="G37" s="25">
        <f t="shared" si="0"/>
        <v>34965.104599999999</v>
      </c>
      <c r="H37" s="25">
        <f t="shared" si="1"/>
        <v>97.407230372355542</v>
      </c>
      <c r="I37" s="25">
        <f t="shared" si="2"/>
        <v>97.407230372355542</v>
      </c>
      <c r="J37" s="25">
        <f t="shared" si="3"/>
        <v>10332.700000000001</v>
      </c>
      <c r="K37" s="25">
        <f t="shared" si="3"/>
        <v>10332.700000000001</v>
      </c>
      <c r="L37" s="25">
        <f t="shared" si="3"/>
        <v>9402.0046000000002</v>
      </c>
      <c r="M37" s="25">
        <f t="shared" si="11"/>
        <v>90.992718263377427</v>
      </c>
      <c r="N37" s="25">
        <f t="shared" si="12"/>
        <v>90.992718263377427</v>
      </c>
      <c r="O37" s="25">
        <f t="shared" si="4"/>
        <v>3092.4</v>
      </c>
      <c r="P37" s="25">
        <f t="shared" si="4"/>
        <v>3092.4</v>
      </c>
      <c r="Q37" s="25">
        <f t="shared" si="4"/>
        <v>2982.8999999999996</v>
      </c>
      <c r="R37" s="25">
        <f t="shared" si="13"/>
        <v>96.459060923554503</v>
      </c>
      <c r="S37" s="22">
        <f t="shared" si="14"/>
        <v>96.459060923554503</v>
      </c>
      <c r="T37" s="26">
        <v>335.8</v>
      </c>
      <c r="U37" s="26">
        <v>335.8</v>
      </c>
      <c r="V37" s="27">
        <v>179.7</v>
      </c>
      <c r="W37" s="25">
        <f t="shared" si="15"/>
        <v>53.513996426444308</v>
      </c>
      <c r="X37" s="22">
        <f t="shared" si="16"/>
        <v>53.513996426444308</v>
      </c>
      <c r="Y37" s="26">
        <v>5723</v>
      </c>
      <c r="Z37" s="26">
        <v>5723</v>
      </c>
      <c r="AA37" s="25">
        <v>5560.5285999999996</v>
      </c>
      <c r="AB37" s="25">
        <f t="shared" si="17"/>
        <v>97.161079853223825</v>
      </c>
      <c r="AC37" s="22">
        <f t="shared" si="18"/>
        <v>97.161079853223825</v>
      </c>
      <c r="AD37" s="26">
        <v>2756.6</v>
      </c>
      <c r="AE37" s="26">
        <v>2756.6</v>
      </c>
      <c r="AF37" s="25">
        <v>2803.2</v>
      </c>
      <c r="AG37" s="25">
        <f t="shared" si="19"/>
        <v>101.69048828266705</v>
      </c>
      <c r="AH37" s="22">
        <f t="shared" si="20"/>
        <v>101.69048828266705</v>
      </c>
      <c r="AI37" s="26">
        <v>159.19999999999999</v>
      </c>
      <c r="AJ37" s="26">
        <v>159.19999999999999</v>
      </c>
      <c r="AK37" s="25">
        <v>179.7</v>
      </c>
      <c r="AL37" s="25">
        <f t="shared" si="21"/>
        <v>112.87688442211055</v>
      </c>
      <c r="AM37" s="22">
        <f t="shared" si="22"/>
        <v>112.87688442211055</v>
      </c>
      <c r="AN37" s="28">
        <v>0</v>
      </c>
      <c r="AO37" s="28">
        <v>0</v>
      </c>
      <c r="AP37" s="25">
        <v>0</v>
      </c>
      <c r="AQ37" s="25" t="e">
        <f t="shared" si="23"/>
        <v>#DIV/0!</v>
      </c>
      <c r="AR37" s="22" t="e">
        <f t="shared" si="24"/>
        <v>#DIV/0!</v>
      </c>
      <c r="AS37" s="28">
        <v>100</v>
      </c>
      <c r="AT37" s="28">
        <v>100</v>
      </c>
      <c r="AU37" s="22">
        <v>0</v>
      </c>
      <c r="AV37" s="22"/>
      <c r="AW37" s="22"/>
      <c r="AX37" s="22"/>
      <c r="AY37" s="22">
        <v>25563.1</v>
      </c>
      <c r="AZ37" s="22">
        <v>25563.1</v>
      </c>
      <c r="BA37" s="22">
        <v>25563.1</v>
      </c>
      <c r="BB37" s="29"/>
      <c r="BC37" s="29"/>
      <c r="BD37" s="29"/>
      <c r="BE37" s="30"/>
      <c r="BF37" s="30"/>
      <c r="BG37" s="22">
        <v>0</v>
      </c>
      <c r="BH37" s="22"/>
      <c r="BI37" s="22"/>
      <c r="BJ37" s="22"/>
      <c r="BK37" s="22"/>
      <c r="BL37" s="22"/>
      <c r="BM37" s="22"/>
      <c r="BN37" s="25">
        <f t="shared" si="5"/>
        <v>178.1</v>
      </c>
      <c r="BO37" s="25">
        <f t="shared" si="5"/>
        <v>178.1</v>
      </c>
      <c r="BP37" s="25">
        <f t="shared" si="5"/>
        <v>210.17599999999999</v>
      </c>
      <c r="BQ37" s="25">
        <f t="shared" si="25"/>
        <v>118.01010668163951</v>
      </c>
      <c r="BR37" s="22">
        <f t="shared" si="26"/>
        <v>118.01010668163951</v>
      </c>
      <c r="BS37" s="26">
        <v>178.1</v>
      </c>
      <c r="BT37" s="26">
        <v>178.1</v>
      </c>
      <c r="BU37" s="25">
        <v>210.17599999999999</v>
      </c>
      <c r="BV37" s="22"/>
      <c r="BW37" s="22"/>
      <c r="BX37" s="25">
        <v>0</v>
      </c>
      <c r="BY37" s="22"/>
      <c r="BZ37" s="22"/>
      <c r="CA37" s="22">
        <v>0</v>
      </c>
      <c r="CB37" s="26"/>
      <c r="CC37" s="26"/>
      <c r="CD37" s="22">
        <v>0</v>
      </c>
      <c r="CE37" s="22"/>
      <c r="CF37" s="22"/>
      <c r="CG37" s="22"/>
      <c r="CH37" s="22"/>
      <c r="CI37" s="22"/>
      <c r="CJ37" s="22">
        <v>0</v>
      </c>
      <c r="CK37" s="32"/>
      <c r="CL37" s="32"/>
      <c r="CM37" s="22">
        <v>0</v>
      </c>
      <c r="CN37" s="26">
        <v>1080</v>
      </c>
      <c r="CO37" s="26">
        <v>1080</v>
      </c>
      <c r="CP37" s="22">
        <v>468.7</v>
      </c>
      <c r="CQ37" s="22">
        <v>1080</v>
      </c>
      <c r="CR37" s="22">
        <v>1080</v>
      </c>
      <c r="CS37" s="22">
        <v>468.7</v>
      </c>
      <c r="CT37" s="26"/>
      <c r="CU37" s="26"/>
      <c r="CV37" s="22">
        <v>0</v>
      </c>
      <c r="CW37" s="22">
        <v>0</v>
      </c>
      <c r="CX37" s="22">
        <v>0</v>
      </c>
      <c r="CY37" s="22">
        <v>0</v>
      </c>
      <c r="CZ37" s="22"/>
      <c r="DA37" s="22"/>
      <c r="DB37" s="22">
        <v>0</v>
      </c>
      <c r="DC37" s="22"/>
      <c r="DD37" s="22"/>
      <c r="DE37" s="27">
        <v>0</v>
      </c>
      <c r="DF37" s="27">
        <v>0</v>
      </c>
      <c r="DG37" s="25">
        <f t="shared" si="6"/>
        <v>35895.799999999996</v>
      </c>
      <c r="DH37" s="25">
        <f t="shared" si="6"/>
        <v>35895.799999999996</v>
      </c>
      <c r="DI37" s="25">
        <f t="shared" si="7"/>
        <v>34965.104599999999</v>
      </c>
      <c r="DJ37" s="22"/>
      <c r="DK37" s="22"/>
      <c r="DL37" s="22">
        <v>0</v>
      </c>
      <c r="DM37" s="22">
        <v>0</v>
      </c>
      <c r="DN37" s="22">
        <v>0</v>
      </c>
      <c r="DO37" s="22">
        <v>0</v>
      </c>
      <c r="DP37" s="22"/>
      <c r="DQ37" s="22"/>
      <c r="DR37" s="22"/>
      <c r="DS37" s="22">
        <v>0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/>
      <c r="DZ37" s="22"/>
      <c r="EA37" s="27">
        <v>0</v>
      </c>
      <c r="EB37" s="27">
        <v>0</v>
      </c>
      <c r="EC37" s="25">
        <f t="shared" si="8"/>
        <v>0</v>
      </c>
      <c r="ED37" s="25">
        <f t="shared" si="8"/>
        <v>0</v>
      </c>
      <c r="EE37" s="25">
        <f t="shared" si="9"/>
        <v>0</v>
      </c>
      <c r="EF37" s="34"/>
      <c r="EG37" s="31"/>
      <c r="EH37" s="31"/>
      <c r="EI37" s="34"/>
      <c r="EJ37" s="31"/>
      <c r="EK37" s="31"/>
      <c r="EL37" s="34"/>
      <c r="EM37" s="31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>
      <c r="A38" s="21">
        <v>29</v>
      </c>
      <c r="B38" s="1" t="s">
        <v>27</v>
      </c>
      <c r="C38" s="22">
        <v>4225.8</v>
      </c>
      <c r="D38" s="32">
        <v>0</v>
      </c>
      <c r="E38" s="24">
        <f t="shared" si="10"/>
        <v>36664.5</v>
      </c>
      <c r="F38" s="24">
        <f t="shared" si="10"/>
        <v>36664.5</v>
      </c>
      <c r="G38" s="25">
        <f t="shared" si="0"/>
        <v>36292.114599999994</v>
      </c>
      <c r="H38" s="25">
        <f t="shared" si="1"/>
        <v>98.984343438475904</v>
      </c>
      <c r="I38" s="25">
        <f t="shared" si="2"/>
        <v>98.984343438475904</v>
      </c>
      <c r="J38" s="25">
        <f t="shared" si="3"/>
        <v>11670</v>
      </c>
      <c r="K38" s="25">
        <f t="shared" si="3"/>
        <v>11670</v>
      </c>
      <c r="L38" s="25">
        <f t="shared" si="3"/>
        <v>11375.139599999997</v>
      </c>
      <c r="M38" s="25">
        <f t="shared" si="11"/>
        <v>97.473347043701779</v>
      </c>
      <c r="N38" s="25">
        <f t="shared" si="12"/>
        <v>97.473347043701779</v>
      </c>
      <c r="O38" s="25">
        <f t="shared" si="4"/>
        <v>5610</v>
      </c>
      <c r="P38" s="25">
        <f t="shared" si="4"/>
        <v>5610</v>
      </c>
      <c r="Q38" s="25">
        <f t="shared" si="4"/>
        <v>5985.9585999999999</v>
      </c>
      <c r="R38" s="25">
        <f t="shared" si="13"/>
        <v>106.70157932263815</v>
      </c>
      <c r="S38" s="22">
        <f t="shared" si="14"/>
        <v>106.70157932263815</v>
      </c>
      <c r="T38" s="26">
        <v>210</v>
      </c>
      <c r="U38" s="26">
        <v>210</v>
      </c>
      <c r="V38" s="27">
        <v>279.07100000000003</v>
      </c>
      <c r="W38" s="25">
        <f t="shared" si="15"/>
        <v>132.8909523809524</v>
      </c>
      <c r="X38" s="22">
        <f t="shared" si="16"/>
        <v>132.8909523809524</v>
      </c>
      <c r="Y38" s="26">
        <v>2700</v>
      </c>
      <c r="Z38" s="26">
        <v>2700</v>
      </c>
      <c r="AA38" s="25">
        <v>2558.7910000000002</v>
      </c>
      <c r="AB38" s="25">
        <f t="shared" si="17"/>
        <v>94.770037037037042</v>
      </c>
      <c r="AC38" s="22">
        <f t="shared" si="18"/>
        <v>94.770037037037042</v>
      </c>
      <c r="AD38" s="26">
        <v>5400</v>
      </c>
      <c r="AE38" s="26">
        <v>5400</v>
      </c>
      <c r="AF38" s="25">
        <v>5706.8876</v>
      </c>
      <c r="AG38" s="25">
        <f t="shared" si="19"/>
        <v>105.68310370370371</v>
      </c>
      <c r="AH38" s="22">
        <f t="shared" si="20"/>
        <v>105.68310370370371</v>
      </c>
      <c r="AI38" s="26">
        <v>80</v>
      </c>
      <c r="AJ38" s="26">
        <v>80</v>
      </c>
      <c r="AK38" s="25">
        <v>60</v>
      </c>
      <c r="AL38" s="25">
        <f t="shared" si="21"/>
        <v>75</v>
      </c>
      <c r="AM38" s="22">
        <f t="shared" si="22"/>
        <v>75</v>
      </c>
      <c r="AN38" s="28">
        <v>0</v>
      </c>
      <c r="AO38" s="28">
        <v>0</v>
      </c>
      <c r="AP38" s="25">
        <v>0</v>
      </c>
      <c r="AQ38" s="25" t="e">
        <f t="shared" si="23"/>
        <v>#DIV/0!</v>
      </c>
      <c r="AR38" s="22" t="e">
        <f t="shared" si="24"/>
        <v>#DIV/0!</v>
      </c>
      <c r="AS38" s="28">
        <v>0</v>
      </c>
      <c r="AT38" s="28">
        <v>0</v>
      </c>
      <c r="AU38" s="22">
        <v>0</v>
      </c>
      <c r="AV38" s="22"/>
      <c r="AW38" s="22"/>
      <c r="AX38" s="22"/>
      <c r="AY38" s="22">
        <v>22106.9</v>
      </c>
      <c r="AZ38" s="22">
        <v>22106.9</v>
      </c>
      <c r="BA38" s="22">
        <v>22106.9</v>
      </c>
      <c r="BB38" s="29"/>
      <c r="BC38" s="29"/>
      <c r="BD38" s="29"/>
      <c r="BE38" s="30"/>
      <c r="BF38" s="30"/>
      <c r="BG38" s="22">
        <v>0</v>
      </c>
      <c r="BH38" s="22"/>
      <c r="BI38" s="22"/>
      <c r="BJ38" s="22"/>
      <c r="BK38" s="22"/>
      <c r="BL38" s="22"/>
      <c r="BM38" s="22"/>
      <c r="BN38" s="25">
        <f t="shared" si="5"/>
        <v>1600</v>
      </c>
      <c r="BO38" s="25">
        <f t="shared" si="5"/>
        <v>1600</v>
      </c>
      <c r="BP38" s="25">
        <f t="shared" si="5"/>
        <v>1613.4780000000001</v>
      </c>
      <c r="BQ38" s="25">
        <f t="shared" si="25"/>
        <v>100.84237499999999</v>
      </c>
      <c r="BR38" s="22">
        <f t="shared" si="26"/>
        <v>100.84237499999999</v>
      </c>
      <c r="BS38" s="26">
        <v>1600</v>
      </c>
      <c r="BT38" s="26">
        <v>1600</v>
      </c>
      <c r="BU38" s="25">
        <v>1613.4780000000001</v>
      </c>
      <c r="BV38" s="22"/>
      <c r="BW38" s="22"/>
      <c r="BX38" s="25">
        <v>0</v>
      </c>
      <c r="BY38" s="22"/>
      <c r="BZ38" s="22"/>
      <c r="CA38" s="22">
        <v>0</v>
      </c>
      <c r="CB38" s="26"/>
      <c r="CC38" s="26"/>
      <c r="CD38" s="22">
        <v>0</v>
      </c>
      <c r="CE38" s="22"/>
      <c r="CF38" s="22"/>
      <c r="CG38" s="22"/>
      <c r="CH38" s="22"/>
      <c r="CI38" s="22"/>
      <c r="CJ38" s="22">
        <v>0</v>
      </c>
      <c r="CK38" s="32"/>
      <c r="CL38" s="32"/>
      <c r="CM38" s="22">
        <v>0</v>
      </c>
      <c r="CN38" s="26">
        <v>1200</v>
      </c>
      <c r="CO38" s="26">
        <v>1200</v>
      </c>
      <c r="CP38" s="22">
        <v>318.05</v>
      </c>
      <c r="CQ38" s="22">
        <v>1200</v>
      </c>
      <c r="CR38" s="22">
        <v>1200</v>
      </c>
      <c r="CS38" s="22">
        <v>308.05</v>
      </c>
      <c r="CT38" s="26"/>
      <c r="CU38" s="26"/>
      <c r="CV38" s="22">
        <v>0</v>
      </c>
      <c r="CW38" s="22">
        <v>0</v>
      </c>
      <c r="CX38" s="22">
        <v>0</v>
      </c>
      <c r="CY38" s="22">
        <v>0</v>
      </c>
      <c r="CZ38" s="22"/>
      <c r="DA38" s="22"/>
      <c r="DB38" s="22">
        <v>0</v>
      </c>
      <c r="DC38" s="22">
        <v>480</v>
      </c>
      <c r="DD38" s="22">
        <v>480</v>
      </c>
      <c r="DE38" s="27">
        <v>838.86199999999997</v>
      </c>
      <c r="DF38" s="27">
        <v>0</v>
      </c>
      <c r="DG38" s="25">
        <f t="shared" si="6"/>
        <v>33776.9</v>
      </c>
      <c r="DH38" s="25">
        <f t="shared" si="6"/>
        <v>33776.9</v>
      </c>
      <c r="DI38" s="25">
        <f t="shared" si="7"/>
        <v>33482.039599999996</v>
      </c>
      <c r="DJ38" s="22"/>
      <c r="DK38" s="22"/>
      <c r="DL38" s="22">
        <v>0</v>
      </c>
      <c r="DM38" s="22">
        <v>2887.6</v>
      </c>
      <c r="DN38" s="22">
        <v>2887.6</v>
      </c>
      <c r="DO38" s="22">
        <v>2810.0749999999998</v>
      </c>
      <c r="DP38" s="22"/>
      <c r="DQ38" s="22"/>
      <c r="DR38" s="22"/>
      <c r="DS38" s="22">
        <v>0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261</v>
      </c>
      <c r="DZ38" s="22">
        <v>261</v>
      </c>
      <c r="EA38" s="27">
        <v>261</v>
      </c>
      <c r="EB38" s="27">
        <v>0</v>
      </c>
      <c r="EC38" s="25">
        <f t="shared" si="8"/>
        <v>3148.6</v>
      </c>
      <c r="ED38" s="25">
        <f t="shared" si="8"/>
        <v>3148.6</v>
      </c>
      <c r="EE38" s="25">
        <f t="shared" si="9"/>
        <v>3071.0749999999998</v>
      </c>
      <c r="EF38" s="34"/>
      <c r="EG38" s="31"/>
      <c r="EH38" s="31"/>
      <c r="EI38" s="34"/>
      <c r="EJ38" s="31"/>
      <c r="EK38" s="31"/>
      <c r="EL38" s="34"/>
      <c r="EM38" s="31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>
      <c r="A39" s="21">
        <v>30</v>
      </c>
      <c r="B39" s="1" t="s">
        <v>28</v>
      </c>
      <c r="C39" s="22">
        <v>46355.9</v>
      </c>
      <c r="D39" s="32">
        <v>0</v>
      </c>
      <c r="E39" s="24">
        <f t="shared" si="10"/>
        <v>111385.1</v>
      </c>
      <c r="F39" s="24">
        <f t="shared" si="10"/>
        <v>111385.1</v>
      </c>
      <c r="G39" s="25">
        <f t="shared" si="0"/>
        <v>118182.04700000001</v>
      </c>
      <c r="H39" s="25">
        <f t="shared" si="1"/>
        <v>106.10220487300366</v>
      </c>
      <c r="I39" s="25">
        <f t="shared" si="2"/>
        <v>106.10220487300366</v>
      </c>
      <c r="J39" s="25">
        <f t="shared" si="3"/>
        <v>40456</v>
      </c>
      <c r="K39" s="25">
        <f t="shared" si="3"/>
        <v>40456</v>
      </c>
      <c r="L39" s="25">
        <f t="shared" si="3"/>
        <v>47552.947</v>
      </c>
      <c r="M39" s="25">
        <f t="shared" si="11"/>
        <v>117.54238431876607</v>
      </c>
      <c r="N39" s="25">
        <f t="shared" si="12"/>
        <v>117.54238431876607</v>
      </c>
      <c r="O39" s="25">
        <f t="shared" si="4"/>
        <v>17650</v>
      </c>
      <c r="P39" s="25">
        <f t="shared" si="4"/>
        <v>17650</v>
      </c>
      <c r="Q39" s="25">
        <f t="shared" si="4"/>
        <v>21490.826000000001</v>
      </c>
      <c r="R39" s="25">
        <f t="shared" si="13"/>
        <v>121.76105382436262</v>
      </c>
      <c r="S39" s="22">
        <f t="shared" si="14"/>
        <v>121.76105382436262</v>
      </c>
      <c r="T39" s="26">
        <v>2150</v>
      </c>
      <c r="U39" s="26">
        <v>2150</v>
      </c>
      <c r="V39" s="27">
        <v>2242.3069999999998</v>
      </c>
      <c r="W39" s="25">
        <f t="shared" si="15"/>
        <v>104.29334883720929</v>
      </c>
      <c r="X39" s="22">
        <f t="shared" si="16"/>
        <v>104.29334883720929</v>
      </c>
      <c r="Y39" s="26">
        <v>2100</v>
      </c>
      <c r="Z39" s="26">
        <v>2100</v>
      </c>
      <c r="AA39" s="25">
        <v>2146.1840000000002</v>
      </c>
      <c r="AB39" s="25">
        <f t="shared" si="17"/>
        <v>102.1992380952381</v>
      </c>
      <c r="AC39" s="22">
        <f t="shared" si="18"/>
        <v>102.1992380952381</v>
      </c>
      <c r="AD39" s="26">
        <v>15500</v>
      </c>
      <c r="AE39" s="26">
        <v>15500</v>
      </c>
      <c r="AF39" s="25">
        <v>19248.519</v>
      </c>
      <c r="AG39" s="25">
        <f t="shared" si="19"/>
        <v>124.18399354838709</v>
      </c>
      <c r="AH39" s="22">
        <f t="shared" si="20"/>
        <v>124.18399354838709</v>
      </c>
      <c r="AI39" s="26">
        <v>294</v>
      </c>
      <c r="AJ39" s="26">
        <v>294</v>
      </c>
      <c r="AK39" s="25">
        <v>352.7</v>
      </c>
      <c r="AL39" s="25">
        <f t="shared" si="21"/>
        <v>119.96598639455782</v>
      </c>
      <c r="AM39" s="22">
        <f t="shared" si="22"/>
        <v>119.96598639455782</v>
      </c>
      <c r="AN39" s="28">
        <v>0</v>
      </c>
      <c r="AO39" s="28">
        <v>0</v>
      </c>
      <c r="AP39" s="25">
        <v>0</v>
      </c>
      <c r="AQ39" s="25" t="e">
        <f t="shared" si="23"/>
        <v>#DIV/0!</v>
      </c>
      <c r="AR39" s="22" t="e">
        <f t="shared" si="24"/>
        <v>#DIV/0!</v>
      </c>
      <c r="AS39" s="28">
        <v>0</v>
      </c>
      <c r="AT39" s="28">
        <v>0</v>
      </c>
      <c r="AU39" s="22">
        <v>0</v>
      </c>
      <c r="AV39" s="22"/>
      <c r="AW39" s="22"/>
      <c r="AX39" s="22"/>
      <c r="AY39" s="22">
        <v>69404.100000000006</v>
      </c>
      <c r="AZ39" s="22">
        <v>69404.100000000006</v>
      </c>
      <c r="BA39" s="22">
        <v>69404.100000000006</v>
      </c>
      <c r="BB39" s="29"/>
      <c r="BC39" s="29"/>
      <c r="BD39" s="29"/>
      <c r="BE39" s="30"/>
      <c r="BF39" s="30"/>
      <c r="BG39" s="22">
        <v>0</v>
      </c>
      <c r="BH39" s="22"/>
      <c r="BI39" s="22"/>
      <c r="BJ39" s="22"/>
      <c r="BK39" s="22"/>
      <c r="BL39" s="22"/>
      <c r="BM39" s="22"/>
      <c r="BN39" s="25">
        <f t="shared" si="5"/>
        <v>7892</v>
      </c>
      <c r="BO39" s="25">
        <f t="shared" si="5"/>
        <v>7892</v>
      </c>
      <c r="BP39" s="25">
        <f t="shared" si="5"/>
        <v>9927.241</v>
      </c>
      <c r="BQ39" s="25">
        <f t="shared" si="25"/>
        <v>125.78865940192601</v>
      </c>
      <c r="BR39" s="22">
        <f t="shared" si="26"/>
        <v>125.78865940192601</v>
      </c>
      <c r="BS39" s="26">
        <v>7500</v>
      </c>
      <c r="BT39" s="26">
        <v>7500</v>
      </c>
      <c r="BU39" s="25">
        <v>9526.2909999999993</v>
      </c>
      <c r="BV39" s="22"/>
      <c r="BW39" s="22"/>
      <c r="BX39" s="25">
        <v>0</v>
      </c>
      <c r="BY39" s="22"/>
      <c r="BZ39" s="22"/>
      <c r="CA39" s="22">
        <v>0</v>
      </c>
      <c r="CB39" s="26">
        <v>392</v>
      </c>
      <c r="CC39" s="26">
        <v>392</v>
      </c>
      <c r="CD39" s="22">
        <v>400.95</v>
      </c>
      <c r="CE39" s="22"/>
      <c r="CF39" s="22"/>
      <c r="CG39" s="22"/>
      <c r="CH39" s="22"/>
      <c r="CI39" s="22"/>
      <c r="CJ39" s="22">
        <v>0</v>
      </c>
      <c r="CK39" s="32">
        <v>20</v>
      </c>
      <c r="CL39" s="32">
        <v>20</v>
      </c>
      <c r="CM39" s="22">
        <v>35.700000000000003</v>
      </c>
      <c r="CN39" s="26">
        <v>9000</v>
      </c>
      <c r="CO39" s="26">
        <v>9000</v>
      </c>
      <c r="CP39" s="22">
        <v>9012.9290000000001</v>
      </c>
      <c r="CQ39" s="22">
        <v>3600</v>
      </c>
      <c r="CR39" s="22">
        <v>3600</v>
      </c>
      <c r="CS39" s="22">
        <v>3604.99</v>
      </c>
      <c r="CT39" s="26">
        <v>3500</v>
      </c>
      <c r="CU39" s="26">
        <v>3500</v>
      </c>
      <c r="CV39" s="22">
        <v>0</v>
      </c>
      <c r="CW39" s="22">
        <v>0</v>
      </c>
      <c r="CX39" s="22">
        <v>0</v>
      </c>
      <c r="CY39" s="22">
        <v>0</v>
      </c>
      <c r="CZ39" s="22"/>
      <c r="DA39" s="22"/>
      <c r="DB39" s="22">
        <v>0</v>
      </c>
      <c r="DC39" s="22"/>
      <c r="DD39" s="22"/>
      <c r="DE39" s="27">
        <v>4587.3670000000002</v>
      </c>
      <c r="DF39" s="27">
        <v>0</v>
      </c>
      <c r="DG39" s="25">
        <f t="shared" si="6"/>
        <v>109860.1</v>
      </c>
      <c r="DH39" s="25">
        <f t="shared" si="6"/>
        <v>109860.1</v>
      </c>
      <c r="DI39" s="25">
        <f t="shared" si="7"/>
        <v>116957.04700000001</v>
      </c>
      <c r="DJ39" s="22"/>
      <c r="DK39" s="22"/>
      <c r="DL39" s="22">
        <v>0</v>
      </c>
      <c r="DM39" s="22">
        <v>0</v>
      </c>
      <c r="DN39" s="22">
        <v>0</v>
      </c>
      <c r="DO39" s="22">
        <v>0</v>
      </c>
      <c r="DP39" s="22"/>
      <c r="DQ39" s="22"/>
      <c r="DR39" s="22"/>
      <c r="DS39" s="22">
        <v>1525</v>
      </c>
      <c r="DT39" s="22">
        <v>1525</v>
      </c>
      <c r="DU39" s="22">
        <v>1225</v>
      </c>
      <c r="DV39" s="22">
        <v>0</v>
      </c>
      <c r="DW39" s="22">
        <v>0</v>
      </c>
      <c r="DX39" s="22">
        <v>0</v>
      </c>
      <c r="DY39" s="22"/>
      <c r="DZ39" s="22"/>
      <c r="EA39" s="27">
        <v>0</v>
      </c>
      <c r="EB39" s="27">
        <v>0</v>
      </c>
      <c r="EC39" s="25">
        <f t="shared" si="8"/>
        <v>1525</v>
      </c>
      <c r="ED39" s="25">
        <f t="shared" si="8"/>
        <v>1525</v>
      </c>
      <c r="EE39" s="25">
        <f t="shared" si="9"/>
        <v>1225</v>
      </c>
      <c r="EF39" s="34"/>
      <c r="EG39" s="31"/>
      <c r="EH39" s="31"/>
      <c r="EI39" s="34"/>
      <c r="EJ39" s="31"/>
      <c r="EK39" s="31"/>
      <c r="EL39" s="34"/>
      <c r="EM39" s="31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>
      <c r="A40" s="21">
        <v>31</v>
      </c>
      <c r="B40" s="1" t="s">
        <v>29</v>
      </c>
      <c r="C40" s="22">
        <v>10501</v>
      </c>
      <c r="D40" s="32">
        <v>5595.2</v>
      </c>
      <c r="E40" s="24">
        <f t="shared" si="10"/>
        <v>33781.199999999997</v>
      </c>
      <c r="F40" s="24">
        <f t="shared" si="10"/>
        <v>33781.199999999997</v>
      </c>
      <c r="G40" s="25">
        <f t="shared" si="0"/>
        <v>33563.686000000002</v>
      </c>
      <c r="H40" s="25">
        <f t="shared" si="1"/>
        <v>99.356109315240431</v>
      </c>
      <c r="I40" s="25">
        <f t="shared" si="2"/>
        <v>99.356109315240431</v>
      </c>
      <c r="J40" s="25">
        <f t="shared" si="3"/>
        <v>9129</v>
      </c>
      <c r="K40" s="25">
        <f t="shared" si="3"/>
        <v>9129</v>
      </c>
      <c r="L40" s="25">
        <f t="shared" si="3"/>
        <v>8911.4860000000008</v>
      </c>
      <c r="M40" s="25">
        <f t="shared" si="11"/>
        <v>97.617329389856508</v>
      </c>
      <c r="N40" s="25">
        <f t="shared" si="12"/>
        <v>97.617329389856508</v>
      </c>
      <c r="O40" s="25">
        <f t="shared" si="4"/>
        <v>3790</v>
      </c>
      <c r="P40" s="25">
        <f t="shared" si="4"/>
        <v>3790</v>
      </c>
      <c r="Q40" s="25">
        <f t="shared" si="4"/>
        <v>3303.26</v>
      </c>
      <c r="R40" s="25">
        <f t="shared" si="13"/>
        <v>87.157255936675469</v>
      </c>
      <c r="S40" s="22">
        <f t="shared" si="14"/>
        <v>87.157255936675469</v>
      </c>
      <c r="T40" s="26">
        <v>120</v>
      </c>
      <c r="U40" s="26">
        <v>120</v>
      </c>
      <c r="V40" s="27">
        <v>93.23</v>
      </c>
      <c r="W40" s="25">
        <f t="shared" si="15"/>
        <v>77.691666666666663</v>
      </c>
      <c r="X40" s="22">
        <f t="shared" si="16"/>
        <v>77.691666666666663</v>
      </c>
      <c r="Y40" s="26">
        <v>4355</v>
      </c>
      <c r="Z40" s="26">
        <v>4355</v>
      </c>
      <c r="AA40" s="25">
        <v>5371.1580000000004</v>
      </c>
      <c r="AB40" s="25">
        <f t="shared" si="17"/>
        <v>123.33313432835821</v>
      </c>
      <c r="AC40" s="22">
        <f t="shared" si="18"/>
        <v>123.33313432835821</v>
      </c>
      <c r="AD40" s="26">
        <v>3670</v>
      </c>
      <c r="AE40" s="26">
        <v>3670</v>
      </c>
      <c r="AF40" s="25">
        <v>3210.03</v>
      </c>
      <c r="AG40" s="25">
        <f t="shared" si="19"/>
        <v>87.466757493188013</v>
      </c>
      <c r="AH40" s="22">
        <f t="shared" si="20"/>
        <v>87.466757493188013</v>
      </c>
      <c r="AI40" s="26">
        <v>24</v>
      </c>
      <c r="AJ40" s="26">
        <v>24</v>
      </c>
      <c r="AK40" s="25">
        <v>18</v>
      </c>
      <c r="AL40" s="25">
        <f t="shared" si="21"/>
        <v>75</v>
      </c>
      <c r="AM40" s="22">
        <f t="shared" si="22"/>
        <v>75</v>
      </c>
      <c r="AN40" s="28">
        <v>0</v>
      </c>
      <c r="AO40" s="28">
        <v>0</v>
      </c>
      <c r="AP40" s="25">
        <v>0</v>
      </c>
      <c r="AQ40" s="25" t="e">
        <f t="shared" si="23"/>
        <v>#DIV/0!</v>
      </c>
      <c r="AR40" s="22" t="e">
        <f t="shared" si="24"/>
        <v>#DIV/0!</v>
      </c>
      <c r="AS40" s="28">
        <v>0</v>
      </c>
      <c r="AT40" s="28">
        <v>0</v>
      </c>
      <c r="AU40" s="22">
        <v>0</v>
      </c>
      <c r="AV40" s="22"/>
      <c r="AW40" s="22"/>
      <c r="AX40" s="22"/>
      <c r="AY40" s="22">
        <v>24652.2</v>
      </c>
      <c r="AZ40" s="22">
        <v>24652.2</v>
      </c>
      <c r="BA40" s="22">
        <v>24652.2</v>
      </c>
      <c r="BB40" s="29"/>
      <c r="BC40" s="29"/>
      <c r="BD40" s="29"/>
      <c r="BE40" s="30"/>
      <c r="BF40" s="30"/>
      <c r="BG40" s="22">
        <v>0</v>
      </c>
      <c r="BH40" s="22"/>
      <c r="BI40" s="22"/>
      <c r="BJ40" s="22"/>
      <c r="BK40" s="22"/>
      <c r="BL40" s="22"/>
      <c r="BM40" s="22"/>
      <c r="BN40" s="25">
        <f t="shared" si="5"/>
        <v>300</v>
      </c>
      <c r="BO40" s="25">
        <f t="shared" si="5"/>
        <v>300</v>
      </c>
      <c r="BP40" s="25">
        <f t="shared" si="5"/>
        <v>43.52</v>
      </c>
      <c r="BQ40" s="25">
        <f t="shared" si="25"/>
        <v>14.506666666666668</v>
      </c>
      <c r="BR40" s="22">
        <f t="shared" si="26"/>
        <v>14.506666666666668</v>
      </c>
      <c r="BS40" s="26">
        <v>300</v>
      </c>
      <c r="BT40" s="26">
        <v>300</v>
      </c>
      <c r="BU40" s="25">
        <v>43.52</v>
      </c>
      <c r="BV40" s="22"/>
      <c r="BW40" s="22"/>
      <c r="BX40" s="25">
        <v>0</v>
      </c>
      <c r="BY40" s="22"/>
      <c r="BZ40" s="22"/>
      <c r="CA40" s="22">
        <v>0</v>
      </c>
      <c r="CB40" s="26"/>
      <c r="CC40" s="26"/>
      <c r="CD40" s="22">
        <v>0</v>
      </c>
      <c r="CE40" s="22"/>
      <c r="CF40" s="22"/>
      <c r="CG40" s="22"/>
      <c r="CH40" s="22"/>
      <c r="CI40" s="22"/>
      <c r="CJ40" s="22">
        <v>0</v>
      </c>
      <c r="CK40" s="32"/>
      <c r="CL40" s="32"/>
      <c r="CM40" s="22">
        <v>0</v>
      </c>
      <c r="CN40" s="26">
        <v>660</v>
      </c>
      <c r="CO40" s="26">
        <v>660</v>
      </c>
      <c r="CP40" s="22">
        <v>175.548</v>
      </c>
      <c r="CQ40" s="22">
        <v>660</v>
      </c>
      <c r="CR40" s="22">
        <v>660</v>
      </c>
      <c r="CS40" s="22">
        <v>166.1</v>
      </c>
      <c r="CT40" s="26"/>
      <c r="CU40" s="26"/>
      <c r="CV40" s="22">
        <v>0</v>
      </c>
      <c r="CW40" s="22">
        <v>0</v>
      </c>
      <c r="CX40" s="22">
        <v>0</v>
      </c>
      <c r="CY40" s="22">
        <v>0</v>
      </c>
      <c r="CZ40" s="22"/>
      <c r="DA40" s="22"/>
      <c r="DB40" s="22">
        <v>0</v>
      </c>
      <c r="DC40" s="22"/>
      <c r="DD40" s="22"/>
      <c r="DE40" s="27">
        <v>0</v>
      </c>
      <c r="DF40" s="27">
        <v>0</v>
      </c>
      <c r="DG40" s="25">
        <f t="shared" si="6"/>
        <v>33781.199999999997</v>
      </c>
      <c r="DH40" s="25">
        <f t="shared" si="6"/>
        <v>33781.199999999997</v>
      </c>
      <c r="DI40" s="25">
        <f t="shared" si="7"/>
        <v>33563.686000000002</v>
      </c>
      <c r="DJ40" s="22"/>
      <c r="DK40" s="22"/>
      <c r="DL40" s="22">
        <v>0</v>
      </c>
      <c r="DM40" s="22">
        <v>0</v>
      </c>
      <c r="DN40" s="22">
        <v>0</v>
      </c>
      <c r="DO40" s="22">
        <v>0</v>
      </c>
      <c r="DP40" s="22"/>
      <c r="DQ40" s="22"/>
      <c r="DR40" s="22"/>
      <c r="DS40" s="22">
        <v>0</v>
      </c>
      <c r="DT40" s="22">
        <v>0</v>
      </c>
      <c r="DU40" s="22">
        <v>0</v>
      </c>
      <c r="DV40" s="22">
        <v>0</v>
      </c>
      <c r="DW40" s="22">
        <v>0</v>
      </c>
      <c r="DX40" s="22">
        <v>0</v>
      </c>
      <c r="DY40" s="22"/>
      <c r="DZ40" s="22"/>
      <c r="EA40" s="27">
        <v>0</v>
      </c>
      <c r="EB40" s="27">
        <v>0</v>
      </c>
      <c r="EC40" s="25">
        <f t="shared" si="8"/>
        <v>0</v>
      </c>
      <c r="ED40" s="25">
        <f t="shared" si="8"/>
        <v>0</v>
      </c>
      <c r="EE40" s="25">
        <f t="shared" si="9"/>
        <v>0</v>
      </c>
      <c r="EF40" s="34"/>
      <c r="EG40" s="31"/>
      <c r="EH40" s="31"/>
      <c r="EI40" s="34"/>
      <c r="EJ40" s="31"/>
      <c r="EK40" s="31"/>
      <c r="EL40" s="34"/>
      <c r="EM40" s="31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>
      <c r="A41" s="21">
        <v>32</v>
      </c>
      <c r="B41" s="1" t="s">
        <v>30</v>
      </c>
      <c r="C41" s="22">
        <v>6330.6</v>
      </c>
      <c r="D41" s="32">
        <v>0</v>
      </c>
      <c r="E41" s="24">
        <f t="shared" si="10"/>
        <v>64990.000000000007</v>
      </c>
      <c r="F41" s="24">
        <f t="shared" si="10"/>
        <v>64990.000000000007</v>
      </c>
      <c r="G41" s="25">
        <f t="shared" si="0"/>
        <v>60568.973999999995</v>
      </c>
      <c r="H41" s="25">
        <f t="shared" si="1"/>
        <v>93.197374980766256</v>
      </c>
      <c r="I41" s="25">
        <f t="shared" si="2"/>
        <v>93.197374980766256</v>
      </c>
      <c r="J41" s="25">
        <f t="shared" si="3"/>
        <v>26556.7</v>
      </c>
      <c r="K41" s="25">
        <f t="shared" si="3"/>
        <v>26556.7</v>
      </c>
      <c r="L41" s="25">
        <f t="shared" si="3"/>
        <v>22135.673999999999</v>
      </c>
      <c r="M41" s="25">
        <f t="shared" si="11"/>
        <v>83.35250238169651</v>
      </c>
      <c r="N41" s="25">
        <f t="shared" si="12"/>
        <v>83.35250238169651</v>
      </c>
      <c r="O41" s="25">
        <f t="shared" si="4"/>
        <v>13688.5</v>
      </c>
      <c r="P41" s="25">
        <f t="shared" si="4"/>
        <v>13688.5</v>
      </c>
      <c r="Q41" s="25">
        <f t="shared" si="4"/>
        <v>14065.262000000001</v>
      </c>
      <c r="R41" s="25">
        <f t="shared" si="13"/>
        <v>102.75239799831976</v>
      </c>
      <c r="S41" s="22">
        <f t="shared" si="14"/>
        <v>102.75239799831976</v>
      </c>
      <c r="T41" s="26">
        <v>4409.2</v>
      </c>
      <c r="U41" s="26">
        <v>4409.2</v>
      </c>
      <c r="V41" s="27">
        <v>2411.002</v>
      </c>
      <c r="W41" s="25">
        <f t="shared" si="15"/>
        <v>54.681166651546761</v>
      </c>
      <c r="X41" s="22">
        <f t="shared" si="16"/>
        <v>54.681166651546761</v>
      </c>
      <c r="Y41" s="26">
        <v>5960</v>
      </c>
      <c r="Z41" s="26">
        <v>5960</v>
      </c>
      <c r="AA41" s="25">
        <v>3485.1320000000001</v>
      </c>
      <c r="AB41" s="25">
        <f t="shared" si="17"/>
        <v>58.475369127516771</v>
      </c>
      <c r="AC41" s="22">
        <f t="shared" si="18"/>
        <v>58.475369127516771</v>
      </c>
      <c r="AD41" s="26">
        <v>9279.2999999999993</v>
      </c>
      <c r="AE41" s="26">
        <v>9279.2999999999993</v>
      </c>
      <c r="AF41" s="25">
        <v>11654.26</v>
      </c>
      <c r="AG41" s="25">
        <f t="shared" si="19"/>
        <v>125.5941719741791</v>
      </c>
      <c r="AH41" s="22">
        <f t="shared" si="20"/>
        <v>125.5941719741791</v>
      </c>
      <c r="AI41" s="26">
        <v>601.79999999999995</v>
      </c>
      <c r="AJ41" s="26">
        <v>601.79999999999995</v>
      </c>
      <c r="AK41" s="25">
        <v>775.1</v>
      </c>
      <c r="AL41" s="25">
        <f t="shared" si="21"/>
        <v>128.79694250581591</v>
      </c>
      <c r="AM41" s="22">
        <f t="shared" si="22"/>
        <v>128.79694250581591</v>
      </c>
      <c r="AN41" s="28">
        <v>0</v>
      </c>
      <c r="AO41" s="28">
        <v>0</v>
      </c>
      <c r="AP41" s="25">
        <v>0</v>
      </c>
      <c r="AQ41" s="25" t="e">
        <f t="shared" si="23"/>
        <v>#DIV/0!</v>
      </c>
      <c r="AR41" s="22" t="e">
        <f t="shared" si="24"/>
        <v>#DIV/0!</v>
      </c>
      <c r="AS41" s="28">
        <v>0</v>
      </c>
      <c r="AT41" s="28">
        <v>0</v>
      </c>
      <c r="AU41" s="22">
        <v>0</v>
      </c>
      <c r="AV41" s="22"/>
      <c r="AW41" s="22"/>
      <c r="AX41" s="22"/>
      <c r="AY41" s="22">
        <v>38433.300000000003</v>
      </c>
      <c r="AZ41" s="22">
        <v>38433.300000000003</v>
      </c>
      <c r="BA41" s="22">
        <v>38433.300000000003</v>
      </c>
      <c r="BB41" s="29"/>
      <c r="BC41" s="29"/>
      <c r="BD41" s="29"/>
      <c r="BE41" s="30"/>
      <c r="BF41" s="30"/>
      <c r="BG41" s="22">
        <v>0</v>
      </c>
      <c r="BH41" s="22"/>
      <c r="BI41" s="22"/>
      <c r="BJ41" s="22"/>
      <c r="BK41" s="22"/>
      <c r="BL41" s="22"/>
      <c r="BM41" s="22"/>
      <c r="BN41" s="25">
        <f t="shared" si="5"/>
        <v>306.39999999999998</v>
      </c>
      <c r="BO41" s="25">
        <f t="shared" si="5"/>
        <v>306.39999999999998</v>
      </c>
      <c r="BP41" s="25">
        <f t="shared" si="5"/>
        <v>131.69999999999999</v>
      </c>
      <c r="BQ41" s="25">
        <f t="shared" si="25"/>
        <v>42.983028720626635</v>
      </c>
      <c r="BR41" s="22">
        <f t="shared" si="26"/>
        <v>42.983028720626635</v>
      </c>
      <c r="BS41" s="26">
        <v>302.39999999999998</v>
      </c>
      <c r="BT41" s="26">
        <v>302.39999999999998</v>
      </c>
      <c r="BU41" s="25">
        <v>128</v>
      </c>
      <c r="BV41" s="22"/>
      <c r="BW41" s="22"/>
      <c r="BX41" s="25">
        <v>0</v>
      </c>
      <c r="BY41" s="22">
        <v>4</v>
      </c>
      <c r="BZ41" s="22">
        <v>4</v>
      </c>
      <c r="CA41" s="22">
        <v>3.7</v>
      </c>
      <c r="CB41" s="26"/>
      <c r="CC41" s="26"/>
      <c r="CD41" s="22">
        <v>0</v>
      </c>
      <c r="CE41" s="22"/>
      <c r="CF41" s="22"/>
      <c r="CG41" s="22"/>
      <c r="CH41" s="22"/>
      <c r="CI41" s="22"/>
      <c r="CJ41" s="22">
        <v>0</v>
      </c>
      <c r="CK41" s="32"/>
      <c r="CL41" s="32"/>
      <c r="CM41" s="22">
        <v>0</v>
      </c>
      <c r="CN41" s="26">
        <v>6000</v>
      </c>
      <c r="CO41" s="26">
        <v>6000</v>
      </c>
      <c r="CP41" s="22">
        <v>3410.6</v>
      </c>
      <c r="CQ41" s="22">
        <v>3000</v>
      </c>
      <c r="CR41" s="22">
        <v>3000</v>
      </c>
      <c r="CS41" s="22">
        <v>494.4</v>
      </c>
      <c r="CT41" s="26"/>
      <c r="CU41" s="26"/>
      <c r="CV41" s="22">
        <v>267.88</v>
      </c>
      <c r="CW41" s="22">
        <v>0</v>
      </c>
      <c r="CX41" s="22">
        <v>0</v>
      </c>
      <c r="CY41" s="22">
        <v>0</v>
      </c>
      <c r="CZ41" s="22"/>
      <c r="DA41" s="22"/>
      <c r="DB41" s="22">
        <v>0</v>
      </c>
      <c r="DC41" s="22"/>
      <c r="DD41" s="22"/>
      <c r="DE41" s="27">
        <v>0</v>
      </c>
      <c r="DF41" s="27">
        <v>0</v>
      </c>
      <c r="DG41" s="25">
        <f t="shared" si="6"/>
        <v>64990.000000000007</v>
      </c>
      <c r="DH41" s="25">
        <f t="shared" si="6"/>
        <v>64990.000000000007</v>
      </c>
      <c r="DI41" s="25">
        <f t="shared" si="7"/>
        <v>60568.973999999995</v>
      </c>
      <c r="DJ41" s="22"/>
      <c r="DK41" s="22"/>
      <c r="DL41" s="22">
        <v>0</v>
      </c>
      <c r="DM41" s="22">
        <v>0</v>
      </c>
      <c r="DN41" s="22">
        <v>0</v>
      </c>
      <c r="DO41" s="22">
        <v>0</v>
      </c>
      <c r="DP41" s="22"/>
      <c r="DQ41" s="22"/>
      <c r="DR41" s="22"/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/>
      <c r="DZ41" s="22"/>
      <c r="EA41" s="27">
        <v>0</v>
      </c>
      <c r="EB41" s="27">
        <v>0</v>
      </c>
      <c r="EC41" s="25">
        <f t="shared" si="8"/>
        <v>0</v>
      </c>
      <c r="ED41" s="25">
        <f t="shared" si="8"/>
        <v>0</v>
      </c>
      <c r="EE41" s="25">
        <f t="shared" si="9"/>
        <v>0</v>
      </c>
      <c r="EF41" s="34"/>
      <c r="EG41" s="31"/>
      <c r="EH41" s="31"/>
      <c r="EI41" s="34"/>
      <c r="EJ41" s="31"/>
      <c r="EK41" s="31"/>
      <c r="EL41" s="34"/>
      <c r="EM41" s="31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>
      <c r="A42" s="21">
        <v>33</v>
      </c>
      <c r="B42" s="1" t="s">
        <v>31</v>
      </c>
      <c r="C42" s="22">
        <v>21539.7</v>
      </c>
      <c r="D42" s="32">
        <v>1228</v>
      </c>
      <c r="E42" s="24">
        <f t="shared" si="10"/>
        <v>79593</v>
      </c>
      <c r="F42" s="24">
        <f t="shared" si="10"/>
        <v>79593</v>
      </c>
      <c r="G42" s="25">
        <f t="shared" si="0"/>
        <v>75957.663</v>
      </c>
      <c r="H42" s="25">
        <f t="shared" si="1"/>
        <v>95.432592062116015</v>
      </c>
      <c r="I42" s="25">
        <f t="shared" si="2"/>
        <v>95.432592062116015</v>
      </c>
      <c r="J42" s="25">
        <f t="shared" si="3"/>
        <v>24030</v>
      </c>
      <c r="K42" s="25">
        <f t="shared" si="3"/>
        <v>24030</v>
      </c>
      <c r="L42" s="25">
        <f t="shared" si="3"/>
        <v>20394.662999999997</v>
      </c>
      <c r="M42" s="25">
        <f t="shared" si="11"/>
        <v>84.8716729088639</v>
      </c>
      <c r="N42" s="25">
        <f t="shared" si="12"/>
        <v>84.8716729088639</v>
      </c>
      <c r="O42" s="25">
        <f t="shared" si="4"/>
        <v>12100</v>
      </c>
      <c r="P42" s="25">
        <f t="shared" si="4"/>
        <v>12100</v>
      </c>
      <c r="Q42" s="25">
        <f t="shared" si="4"/>
        <v>10223.982</v>
      </c>
      <c r="R42" s="25">
        <f t="shared" si="13"/>
        <v>84.495719008264459</v>
      </c>
      <c r="S42" s="22">
        <f t="shared" si="14"/>
        <v>84.495719008264459</v>
      </c>
      <c r="T42" s="26">
        <v>2300</v>
      </c>
      <c r="U42" s="26">
        <v>2300</v>
      </c>
      <c r="V42" s="27">
        <v>1855.8489999999999</v>
      </c>
      <c r="W42" s="25">
        <f t="shared" si="15"/>
        <v>80.689086956521734</v>
      </c>
      <c r="X42" s="22">
        <f t="shared" si="16"/>
        <v>80.689086956521734</v>
      </c>
      <c r="Y42" s="26">
        <v>3900</v>
      </c>
      <c r="Z42" s="26">
        <v>3900</v>
      </c>
      <c r="AA42" s="25">
        <v>3120.22</v>
      </c>
      <c r="AB42" s="25">
        <f t="shared" si="17"/>
        <v>80.005641025641012</v>
      </c>
      <c r="AC42" s="22">
        <f t="shared" si="18"/>
        <v>80.005641025641012</v>
      </c>
      <c r="AD42" s="26">
        <v>9800</v>
      </c>
      <c r="AE42" s="26">
        <v>9800</v>
      </c>
      <c r="AF42" s="25">
        <v>8368.1329999999998</v>
      </c>
      <c r="AG42" s="25">
        <f t="shared" si="19"/>
        <v>85.389112244897959</v>
      </c>
      <c r="AH42" s="22">
        <f t="shared" si="20"/>
        <v>85.389112244897959</v>
      </c>
      <c r="AI42" s="26">
        <v>1165</v>
      </c>
      <c r="AJ42" s="26">
        <v>1165</v>
      </c>
      <c r="AK42" s="25">
        <v>305.25</v>
      </c>
      <c r="AL42" s="25">
        <f t="shared" si="21"/>
        <v>26.201716738197423</v>
      </c>
      <c r="AM42" s="22">
        <f t="shared" si="22"/>
        <v>26.201716738197423</v>
      </c>
      <c r="AN42" s="28">
        <v>0</v>
      </c>
      <c r="AO42" s="28">
        <v>0</v>
      </c>
      <c r="AP42" s="25">
        <v>0</v>
      </c>
      <c r="AQ42" s="25" t="e">
        <f t="shared" si="23"/>
        <v>#DIV/0!</v>
      </c>
      <c r="AR42" s="22" t="e">
        <f t="shared" si="24"/>
        <v>#DIV/0!</v>
      </c>
      <c r="AS42" s="28">
        <v>0</v>
      </c>
      <c r="AT42" s="28">
        <v>0</v>
      </c>
      <c r="AU42" s="22">
        <v>0</v>
      </c>
      <c r="AV42" s="22"/>
      <c r="AW42" s="22"/>
      <c r="AX42" s="22"/>
      <c r="AY42" s="22">
        <v>55563</v>
      </c>
      <c r="AZ42" s="22">
        <v>55563</v>
      </c>
      <c r="BA42" s="22">
        <v>55563</v>
      </c>
      <c r="BB42" s="29"/>
      <c r="BC42" s="29"/>
      <c r="BD42" s="29"/>
      <c r="BE42" s="30"/>
      <c r="BF42" s="30"/>
      <c r="BG42" s="22">
        <v>0</v>
      </c>
      <c r="BH42" s="22"/>
      <c r="BI42" s="22"/>
      <c r="BJ42" s="22"/>
      <c r="BK42" s="22"/>
      <c r="BL42" s="22"/>
      <c r="BM42" s="22"/>
      <c r="BN42" s="25">
        <f t="shared" si="5"/>
        <v>55</v>
      </c>
      <c r="BO42" s="25">
        <f t="shared" si="5"/>
        <v>55</v>
      </c>
      <c r="BP42" s="25">
        <f t="shared" si="5"/>
        <v>95.215999999999994</v>
      </c>
      <c r="BQ42" s="25">
        <f t="shared" si="25"/>
        <v>173.11999999999998</v>
      </c>
      <c r="BR42" s="22">
        <f t="shared" si="26"/>
        <v>173.11999999999998</v>
      </c>
      <c r="BS42" s="26">
        <v>55</v>
      </c>
      <c r="BT42" s="26">
        <v>55</v>
      </c>
      <c r="BU42" s="25">
        <v>95.215999999999994</v>
      </c>
      <c r="BV42" s="22"/>
      <c r="BW42" s="22"/>
      <c r="BX42" s="25">
        <v>0</v>
      </c>
      <c r="BY42" s="22"/>
      <c r="BZ42" s="22"/>
      <c r="CA42" s="22">
        <v>0</v>
      </c>
      <c r="CB42" s="26"/>
      <c r="CC42" s="26"/>
      <c r="CD42" s="22">
        <v>0</v>
      </c>
      <c r="CE42" s="22"/>
      <c r="CF42" s="22"/>
      <c r="CG42" s="22"/>
      <c r="CH42" s="22"/>
      <c r="CI42" s="22"/>
      <c r="CJ42" s="22">
        <v>0</v>
      </c>
      <c r="CK42" s="32"/>
      <c r="CL42" s="32"/>
      <c r="CM42" s="22">
        <v>10</v>
      </c>
      <c r="CN42" s="26">
        <v>6800</v>
      </c>
      <c r="CO42" s="26">
        <v>6800</v>
      </c>
      <c r="CP42" s="22">
        <v>6084.7309999999998</v>
      </c>
      <c r="CQ42" s="22">
        <v>1920</v>
      </c>
      <c r="CR42" s="22">
        <v>1920</v>
      </c>
      <c r="CS42" s="22">
        <v>1180.231</v>
      </c>
      <c r="CT42" s="26"/>
      <c r="CU42" s="26"/>
      <c r="CV42" s="22">
        <v>553.76400000000001</v>
      </c>
      <c r="CW42" s="22">
        <v>10</v>
      </c>
      <c r="CX42" s="22">
        <v>10</v>
      </c>
      <c r="CY42" s="22">
        <v>0</v>
      </c>
      <c r="CZ42" s="22"/>
      <c r="DA42" s="22"/>
      <c r="DB42" s="22">
        <v>0</v>
      </c>
      <c r="DC42" s="22"/>
      <c r="DD42" s="22"/>
      <c r="DE42" s="27">
        <v>1.5</v>
      </c>
      <c r="DF42" s="27">
        <v>0</v>
      </c>
      <c r="DG42" s="25">
        <f t="shared" ref="DG42:DH73" si="27">T42+Y42+AD42+AI42+AN42+AS42+AV42+AY42+BB42+BE42+BH42+BK42+BS42+BV42+BY42+CB42+CE42+CH42+CK42+CN42+CT42+CW42+CZ42+DC42</f>
        <v>79593</v>
      </c>
      <c r="DH42" s="25">
        <f t="shared" si="27"/>
        <v>79593</v>
      </c>
      <c r="DI42" s="25">
        <f t="shared" si="7"/>
        <v>75957.663</v>
      </c>
      <c r="DJ42" s="22"/>
      <c r="DK42" s="22"/>
      <c r="DL42" s="22">
        <v>0</v>
      </c>
      <c r="DM42" s="22">
        <v>0</v>
      </c>
      <c r="DN42" s="22">
        <v>0</v>
      </c>
      <c r="DO42" s="22">
        <v>0</v>
      </c>
      <c r="DP42" s="22"/>
      <c r="DQ42" s="22"/>
      <c r="DR42" s="22"/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/>
      <c r="DZ42" s="22"/>
      <c r="EA42" s="27">
        <v>0</v>
      </c>
      <c r="EB42" s="27">
        <v>0</v>
      </c>
      <c r="EC42" s="25">
        <f t="shared" si="8"/>
        <v>0</v>
      </c>
      <c r="ED42" s="25">
        <f t="shared" si="8"/>
        <v>0</v>
      </c>
      <c r="EE42" s="25">
        <f t="shared" si="9"/>
        <v>0</v>
      </c>
      <c r="EF42" s="34"/>
      <c r="EG42" s="31"/>
      <c r="EH42" s="31"/>
      <c r="EI42" s="34"/>
      <c r="EJ42" s="31"/>
      <c r="EK42" s="31"/>
      <c r="EL42" s="34"/>
      <c r="EM42" s="31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>
      <c r="A43" s="21">
        <v>34</v>
      </c>
      <c r="B43" s="1" t="s">
        <v>32</v>
      </c>
      <c r="C43" s="22">
        <v>5717.1</v>
      </c>
      <c r="D43" s="32">
        <v>0</v>
      </c>
      <c r="E43" s="24">
        <f t="shared" ref="E43:G74" si="28">DG43+EC43-DY43</f>
        <v>42410.400000000001</v>
      </c>
      <c r="F43" s="24">
        <f t="shared" si="28"/>
        <v>42410.400000000001</v>
      </c>
      <c r="G43" s="25">
        <f t="shared" si="0"/>
        <v>41482.390600000006</v>
      </c>
      <c r="H43" s="25">
        <f t="shared" si="1"/>
        <v>97.811835304547955</v>
      </c>
      <c r="I43" s="25">
        <f t="shared" si="2"/>
        <v>97.811835304547955</v>
      </c>
      <c r="J43" s="25">
        <f t="shared" si="3"/>
        <v>10241</v>
      </c>
      <c r="K43" s="25">
        <f t="shared" si="3"/>
        <v>10241</v>
      </c>
      <c r="L43" s="25">
        <f t="shared" si="3"/>
        <v>9312.9905999999992</v>
      </c>
      <c r="M43" s="25">
        <f t="shared" si="11"/>
        <v>90.938293135435984</v>
      </c>
      <c r="N43" s="25">
        <f t="shared" si="12"/>
        <v>90.938293135435984</v>
      </c>
      <c r="O43" s="25">
        <f t="shared" si="4"/>
        <v>3070</v>
      </c>
      <c r="P43" s="25">
        <f t="shared" si="4"/>
        <v>3070</v>
      </c>
      <c r="Q43" s="25">
        <f t="shared" si="4"/>
        <v>4615.1179999999995</v>
      </c>
      <c r="R43" s="25">
        <f t="shared" si="13"/>
        <v>150.32957654723126</v>
      </c>
      <c r="S43" s="22">
        <f t="shared" si="14"/>
        <v>150.32957654723126</v>
      </c>
      <c r="T43" s="26">
        <v>200</v>
      </c>
      <c r="U43" s="26">
        <v>200</v>
      </c>
      <c r="V43" s="27">
        <v>81.918000000000006</v>
      </c>
      <c r="W43" s="25">
        <f t="shared" si="15"/>
        <v>40.959000000000003</v>
      </c>
      <c r="X43" s="22">
        <f t="shared" si="16"/>
        <v>40.959000000000003</v>
      </c>
      <c r="Y43" s="26">
        <v>4500</v>
      </c>
      <c r="Z43" s="26">
        <v>4500</v>
      </c>
      <c r="AA43" s="25">
        <v>3437.3775999999998</v>
      </c>
      <c r="AB43" s="25">
        <f t="shared" si="17"/>
        <v>76.386168888888889</v>
      </c>
      <c r="AC43" s="22">
        <f t="shared" si="18"/>
        <v>76.386168888888889</v>
      </c>
      <c r="AD43" s="26">
        <v>2870</v>
      </c>
      <c r="AE43" s="26">
        <v>2870</v>
      </c>
      <c r="AF43" s="25">
        <v>4533.2</v>
      </c>
      <c r="AG43" s="25">
        <f t="shared" si="19"/>
        <v>157.95121951219511</v>
      </c>
      <c r="AH43" s="22">
        <f t="shared" si="20"/>
        <v>157.95121951219511</v>
      </c>
      <c r="AI43" s="26">
        <v>578</v>
      </c>
      <c r="AJ43" s="26">
        <v>578</v>
      </c>
      <c r="AK43" s="25">
        <v>85.007999999999996</v>
      </c>
      <c r="AL43" s="25">
        <f t="shared" si="21"/>
        <v>14.707266435986158</v>
      </c>
      <c r="AM43" s="22">
        <f t="shared" si="22"/>
        <v>14.707266435986158</v>
      </c>
      <c r="AN43" s="28">
        <v>0</v>
      </c>
      <c r="AO43" s="28">
        <v>0</v>
      </c>
      <c r="AP43" s="25">
        <v>0</v>
      </c>
      <c r="AQ43" s="25" t="e">
        <f t="shared" si="23"/>
        <v>#DIV/0!</v>
      </c>
      <c r="AR43" s="22" t="e">
        <f t="shared" si="24"/>
        <v>#DIV/0!</v>
      </c>
      <c r="AS43" s="28">
        <v>0</v>
      </c>
      <c r="AT43" s="28">
        <v>0</v>
      </c>
      <c r="AU43" s="22">
        <v>0</v>
      </c>
      <c r="AV43" s="22"/>
      <c r="AW43" s="22"/>
      <c r="AX43" s="22"/>
      <c r="AY43" s="22">
        <v>32169.4</v>
      </c>
      <c r="AZ43" s="22">
        <v>32169.4</v>
      </c>
      <c r="BA43" s="22">
        <v>32169.4</v>
      </c>
      <c r="BB43" s="29"/>
      <c r="BC43" s="29"/>
      <c r="BD43" s="29"/>
      <c r="BE43" s="30"/>
      <c r="BF43" s="30"/>
      <c r="BG43" s="22">
        <v>0</v>
      </c>
      <c r="BH43" s="22"/>
      <c r="BI43" s="22"/>
      <c r="BJ43" s="22"/>
      <c r="BK43" s="22"/>
      <c r="BL43" s="22"/>
      <c r="BM43" s="22"/>
      <c r="BN43" s="25">
        <f t="shared" si="5"/>
        <v>33</v>
      </c>
      <c r="BO43" s="25">
        <f t="shared" si="5"/>
        <v>33</v>
      </c>
      <c r="BP43" s="25">
        <f t="shared" si="5"/>
        <v>9.2010000000000005</v>
      </c>
      <c r="BQ43" s="25">
        <f t="shared" si="25"/>
        <v>27.881818181818186</v>
      </c>
      <c r="BR43" s="22">
        <f t="shared" si="26"/>
        <v>27.881818181818186</v>
      </c>
      <c r="BS43" s="26">
        <v>33</v>
      </c>
      <c r="BT43" s="26">
        <v>33</v>
      </c>
      <c r="BU43" s="25">
        <v>9.2010000000000005</v>
      </c>
      <c r="BV43" s="22"/>
      <c r="BW43" s="22"/>
      <c r="BX43" s="25">
        <v>0</v>
      </c>
      <c r="BY43" s="22"/>
      <c r="BZ43" s="22"/>
      <c r="CA43" s="22">
        <v>0</v>
      </c>
      <c r="CB43" s="26"/>
      <c r="CC43" s="26"/>
      <c r="CD43" s="22">
        <v>0</v>
      </c>
      <c r="CE43" s="22"/>
      <c r="CF43" s="22"/>
      <c r="CG43" s="22"/>
      <c r="CH43" s="22"/>
      <c r="CI43" s="22"/>
      <c r="CJ43" s="22">
        <v>0</v>
      </c>
      <c r="CK43" s="32"/>
      <c r="CL43" s="32"/>
      <c r="CM43" s="22">
        <v>0</v>
      </c>
      <c r="CN43" s="26">
        <v>960</v>
      </c>
      <c r="CO43" s="26">
        <v>960</v>
      </c>
      <c r="CP43" s="22">
        <v>130.99199999999999</v>
      </c>
      <c r="CQ43" s="22">
        <v>960</v>
      </c>
      <c r="CR43" s="22">
        <v>960</v>
      </c>
      <c r="CS43" s="22">
        <v>2.5920000000000001</v>
      </c>
      <c r="CT43" s="26"/>
      <c r="CU43" s="26"/>
      <c r="CV43" s="22">
        <v>0</v>
      </c>
      <c r="CW43" s="22">
        <v>0</v>
      </c>
      <c r="CX43" s="22">
        <v>0</v>
      </c>
      <c r="CY43" s="22">
        <v>0</v>
      </c>
      <c r="CZ43" s="22"/>
      <c r="DA43" s="22"/>
      <c r="DB43" s="22">
        <v>0</v>
      </c>
      <c r="DC43" s="22">
        <v>1100</v>
      </c>
      <c r="DD43" s="22">
        <v>1100</v>
      </c>
      <c r="DE43" s="27">
        <v>1035.2940000000001</v>
      </c>
      <c r="DF43" s="27">
        <v>0</v>
      </c>
      <c r="DG43" s="25">
        <f t="shared" si="27"/>
        <v>42410.400000000001</v>
      </c>
      <c r="DH43" s="25">
        <f t="shared" si="27"/>
        <v>42410.400000000001</v>
      </c>
      <c r="DI43" s="25">
        <f t="shared" si="7"/>
        <v>41482.390600000006</v>
      </c>
      <c r="DJ43" s="22"/>
      <c r="DK43" s="22"/>
      <c r="DL43" s="22">
        <v>0</v>
      </c>
      <c r="DM43" s="22">
        <v>0</v>
      </c>
      <c r="DN43" s="22">
        <v>0</v>
      </c>
      <c r="DO43" s="22">
        <v>0</v>
      </c>
      <c r="DP43" s="22"/>
      <c r="DQ43" s="22"/>
      <c r="DR43" s="22"/>
      <c r="DS43" s="22">
        <v>0</v>
      </c>
      <c r="DT43" s="22">
        <v>0</v>
      </c>
      <c r="DU43" s="22">
        <v>0</v>
      </c>
      <c r="DV43" s="22">
        <v>0</v>
      </c>
      <c r="DW43" s="22">
        <v>0</v>
      </c>
      <c r="DX43" s="22">
        <v>0</v>
      </c>
      <c r="DY43" s="22"/>
      <c r="DZ43" s="22"/>
      <c r="EA43" s="27">
        <v>0</v>
      </c>
      <c r="EB43" s="27">
        <v>0</v>
      </c>
      <c r="EC43" s="25">
        <f t="shared" si="8"/>
        <v>0</v>
      </c>
      <c r="ED43" s="25">
        <f t="shared" si="8"/>
        <v>0</v>
      </c>
      <c r="EE43" s="25">
        <f t="shared" si="9"/>
        <v>0</v>
      </c>
      <c r="EF43" s="34"/>
      <c r="EG43" s="31"/>
      <c r="EH43" s="31"/>
      <c r="EI43" s="34"/>
      <c r="EJ43" s="31"/>
      <c r="EK43" s="31"/>
      <c r="EL43" s="34"/>
      <c r="EM43" s="31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>
      <c r="A44" s="21">
        <v>35</v>
      </c>
      <c r="B44" s="1" t="s">
        <v>33</v>
      </c>
      <c r="C44" s="22">
        <v>21594.9</v>
      </c>
      <c r="D44" s="32">
        <v>0</v>
      </c>
      <c r="E44" s="24">
        <f t="shared" si="28"/>
        <v>34118.1</v>
      </c>
      <c r="F44" s="24">
        <f t="shared" si="28"/>
        <v>34118.1</v>
      </c>
      <c r="G44" s="25">
        <f t="shared" si="0"/>
        <v>33365.563999999998</v>
      </c>
      <c r="H44" s="25">
        <f t="shared" si="1"/>
        <v>97.794320316782006</v>
      </c>
      <c r="I44" s="25">
        <f t="shared" si="2"/>
        <v>97.794320316782006</v>
      </c>
      <c r="J44" s="25">
        <f t="shared" si="3"/>
        <v>3051</v>
      </c>
      <c r="K44" s="25">
        <f t="shared" si="3"/>
        <v>3051</v>
      </c>
      <c r="L44" s="25">
        <f t="shared" si="3"/>
        <v>2298.4639999999999</v>
      </c>
      <c r="M44" s="25">
        <f t="shared" si="11"/>
        <v>75.334775483448041</v>
      </c>
      <c r="N44" s="25">
        <f t="shared" si="12"/>
        <v>75.334775483448041</v>
      </c>
      <c r="O44" s="25">
        <f t="shared" si="4"/>
        <v>2020</v>
      </c>
      <c r="P44" s="25">
        <f t="shared" si="4"/>
        <v>2020</v>
      </c>
      <c r="Q44" s="25">
        <f t="shared" si="4"/>
        <v>1686.924</v>
      </c>
      <c r="R44" s="25">
        <f t="shared" si="13"/>
        <v>83.51108910891088</v>
      </c>
      <c r="S44" s="22">
        <f t="shared" si="14"/>
        <v>83.51108910891088</v>
      </c>
      <c r="T44" s="26">
        <v>40</v>
      </c>
      <c r="U44" s="26">
        <v>40</v>
      </c>
      <c r="V44" s="27">
        <v>33.314</v>
      </c>
      <c r="W44" s="25">
        <f t="shared" si="15"/>
        <v>83.284999999999997</v>
      </c>
      <c r="X44" s="22">
        <f t="shared" si="16"/>
        <v>83.284999999999997</v>
      </c>
      <c r="Y44" s="26">
        <v>552</v>
      </c>
      <c r="Z44" s="26">
        <v>552</v>
      </c>
      <c r="AA44" s="25">
        <v>557.25</v>
      </c>
      <c r="AB44" s="25">
        <f t="shared" si="17"/>
        <v>100.95108695652173</v>
      </c>
      <c r="AC44" s="22">
        <f t="shared" si="18"/>
        <v>100.95108695652173</v>
      </c>
      <c r="AD44" s="26">
        <v>1980</v>
      </c>
      <c r="AE44" s="26">
        <v>1980</v>
      </c>
      <c r="AF44" s="25">
        <v>1653.61</v>
      </c>
      <c r="AG44" s="25">
        <f t="shared" si="19"/>
        <v>83.515656565656556</v>
      </c>
      <c r="AH44" s="22">
        <f t="shared" si="20"/>
        <v>83.515656565656556</v>
      </c>
      <c r="AI44" s="26">
        <v>24</v>
      </c>
      <c r="AJ44" s="26">
        <v>24</v>
      </c>
      <c r="AK44" s="25">
        <v>0</v>
      </c>
      <c r="AL44" s="25">
        <f t="shared" si="21"/>
        <v>0</v>
      </c>
      <c r="AM44" s="22">
        <f t="shared" si="22"/>
        <v>0</v>
      </c>
      <c r="AN44" s="28">
        <v>0</v>
      </c>
      <c r="AO44" s="28">
        <v>0</v>
      </c>
      <c r="AP44" s="25">
        <v>0</v>
      </c>
      <c r="AQ44" s="25" t="e">
        <f t="shared" si="23"/>
        <v>#DIV/0!</v>
      </c>
      <c r="AR44" s="22" t="e">
        <f t="shared" si="24"/>
        <v>#DIV/0!</v>
      </c>
      <c r="AS44" s="28">
        <v>0</v>
      </c>
      <c r="AT44" s="28">
        <v>0</v>
      </c>
      <c r="AU44" s="22">
        <v>0</v>
      </c>
      <c r="AV44" s="22"/>
      <c r="AW44" s="22"/>
      <c r="AX44" s="22"/>
      <c r="AY44" s="22">
        <v>25145.1</v>
      </c>
      <c r="AZ44" s="22">
        <v>25145.1</v>
      </c>
      <c r="BA44" s="22">
        <v>25145.1</v>
      </c>
      <c r="BB44" s="29"/>
      <c r="BC44" s="29"/>
      <c r="BD44" s="29"/>
      <c r="BE44" s="30"/>
      <c r="BF44" s="30"/>
      <c r="BG44" s="22">
        <v>0</v>
      </c>
      <c r="BH44" s="22"/>
      <c r="BI44" s="22"/>
      <c r="BJ44" s="22"/>
      <c r="BK44" s="22"/>
      <c r="BL44" s="22"/>
      <c r="BM44" s="22"/>
      <c r="BN44" s="25">
        <f t="shared" si="5"/>
        <v>55</v>
      </c>
      <c r="BO44" s="25">
        <f t="shared" si="5"/>
        <v>55</v>
      </c>
      <c r="BP44" s="25">
        <f t="shared" si="5"/>
        <v>41</v>
      </c>
      <c r="BQ44" s="25">
        <f t="shared" si="25"/>
        <v>74.545454545454547</v>
      </c>
      <c r="BR44" s="22">
        <f t="shared" si="26"/>
        <v>74.545454545454547</v>
      </c>
      <c r="BS44" s="26">
        <v>55</v>
      </c>
      <c r="BT44" s="26">
        <v>55</v>
      </c>
      <c r="BU44" s="25">
        <v>41</v>
      </c>
      <c r="BV44" s="22"/>
      <c r="BW44" s="22"/>
      <c r="BX44" s="25">
        <v>0</v>
      </c>
      <c r="BY44" s="22"/>
      <c r="BZ44" s="22"/>
      <c r="CA44" s="22">
        <v>0</v>
      </c>
      <c r="CB44" s="26"/>
      <c r="CC44" s="26"/>
      <c r="CD44" s="22">
        <v>0</v>
      </c>
      <c r="CE44" s="22"/>
      <c r="CF44" s="22"/>
      <c r="CG44" s="22"/>
      <c r="CH44" s="22"/>
      <c r="CI44" s="22"/>
      <c r="CJ44" s="22">
        <v>0</v>
      </c>
      <c r="CK44" s="32"/>
      <c r="CL44" s="32"/>
      <c r="CM44" s="22">
        <v>0</v>
      </c>
      <c r="CN44" s="26">
        <v>400</v>
      </c>
      <c r="CO44" s="26">
        <v>400</v>
      </c>
      <c r="CP44" s="22">
        <v>0</v>
      </c>
      <c r="CQ44" s="22">
        <v>400</v>
      </c>
      <c r="CR44" s="22">
        <v>400</v>
      </c>
      <c r="CS44" s="22">
        <v>0</v>
      </c>
      <c r="CT44" s="26"/>
      <c r="CU44" s="26"/>
      <c r="CV44" s="22">
        <v>0</v>
      </c>
      <c r="CW44" s="22">
        <v>0</v>
      </c>
      <c r="CX44" s="22">
        <v>0</v>
      </c>
      <c r="CY44" s="22">
        <v>0</v>
      </c>
      <c r="CZ44" s="22"/>
      <c r="DA44" s="22"/>
      <c r="DB44" s="22">
        <v>0</v>
      </c>
      <c r="DC44" s="22"/>
      <c r="DD44" s="22"/>
      <c r="DE44" s="27">
        <v>13.29</v>
      </c>
      <c r="DF44" s="27">
        <v>0</v>
      </c>
      <c r="DG44" s="25">
        <f t="shared" si="27"/>
        <v>28196.1</v>
      </c>
      <c r="DH44" s="25">
        <f t="shared" si="27"/>
        <v>28196.1</v>
      </c>
      <c r="DI44" s="25">
        <f t="shared" si="7"/>
        <v>27443.563999999998</v>
      </c>
      <c r="DJ44" s="22"/>
      <c r="DK44" s="22"/>
      <c r="DL44" s="22">
        <v>0</v>
      </c>
      <c r="DM44" s="22">
        <v>5922</v>
      </c>
      <c r="DN44" s="22">
        <v>5922</v>
      </c>
      <c r="DO44" s="22">
        <v>5922</v>
      </c>
      <c r="DP44" s="22"/>
      <c r="DQ44" s="22"/>
      <c r="DR44" s="22"/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/>
      <c r="DZ44" s="22"/>
      <c r="EA44" s="27">
        <v>0</v>
      </c>
      <c r="EB44" s="27">
        <v>0</v>
      </c>
      <c r="EC44" s="25">
        <f t="shared" si="8"/>
        <v>5922</v>
      </c>
      <c r="ED44" s="25">
        <f t="shared" si="8"/>
        <v>5922</v>
      </c>
      <c r="EE44" s="25">
        <f t="shared" si="9"/>
        <v>5922</v>
      </c>
      <c r="EF44" s="34"/>
      <c r="EG44" s="31"/>
      <c r="EH44" s="31"/>
      <c r="EI44" s="34"/>
      <c r="EJ44" s="31"/>
      <c r="EK44" s="31"/>
      <c r="EL44" s="34"/>
      <c r="EM44" s="31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>
      <c r="A45" s="21">
        <v>36</v>
      </c>
      <c r="B45" s="1" t="s">
        <v>34</v>
      </c>
      <c r="C45" s="22">
        <v>112384</v>
      </c>
      <c r="D45" s="32">
        <v>0</v>
      </c>
      <c r="E45" s="24">
        <f t="shared" si="28"/>
        <v>77576.2</v>
      </c>
      <c r="F45" s="24">
        <f t="shared" si="28"/>
        <v>77576.2</v>
      </c>
      <c r="G45" s="25">
        <f t="shared" si="0"/>
        <v>79980.561000000002</v>
      </c>
      <c r="H45" s="25">
        <f t="shared" si="1"/>
        <v>103.09935392555964</v>
      </c>
      <c r="I45" s="25">
        <f t="shared" si="2"/>
        <v>103.09935392555964</v>
      </c>
      <c r="J45" s="25">
        <f t="shared" si="3"/>
        <v>22108.1</v>
      </c>
      <c r="K45" s="25">
        <f t="shared" si="3"/>
        <v>22108.1</v>
      </c>
      <c r="L45" s="25">
        <f t="shared" si="3"/>
        <v>21935.460999999999</v>
      </c>
      <c r="M45" s="25">
        <f t="shared" si="11"/>
        <v>99.219114261288851</v>
      </c>
      <c r="N45" s="25">
        <f t="shared" si="12"/>
        <v>99.219114261288851</v>
      </c>
      <c r="O45" s="25">
        <f t="shared" si="4"/>
        <v>10058.6</v>
      </c>
      <c r="P45" s="25">
        <f t="shared" si="4"/>
        <v>10058.6</v>
      </c>
      <c r="Q45" s="25">
        <f t="shared" si="4"/>
        <v>10213.396999999999</v>
      </c>
      <c r="R45" s="25">
        <f t="shared" si="13"/>
        <v>101.53895174278725</v>
      </c>
      <c r="S45" s="22">
        <f t="shared" si="14"/>
        <v>101.53895174278725</v>
      </c>
      <c r="T45" s="26">
        <v>700</v>
      </c>
      <c r="U45" s="26">
        <v>700</v>
      </c>
      <c r="V45" s="27">
        <v>934.99699999999996</v>
      </c>
      <c r="W45" s="25">
        <f t="shared" si="15"/>
        <v>133.571</v>
      </c>
      <c r="X45" s="22">
        <f t="shared" si="16"/>
        <v>133.571</v>
      </c>
      <c r="Y45" s="26">
        <v>8299.5</v>
      </c>
      <c r="Z45" s="26">
        <v>8299.5</v>
      </c>
      <c r="AA45" s="25">
        <v>8322.9</v>
      </c>
      <c r="AB45" s="25">
        <f t="shared" si="17"/>
        <v>100.28194469546359</v>
      </c>
      <c r="AC45" s="22">
        <f t="shared" si="18"/>
        <v>100.28194469546359</v>
      </c>
      <c r="AD45" s="26">
        <v>9358.6</v>
      </c>
      <c r="AE45" s="26">
        <v>9358.6</v>
      </c>
      <c r="AF45" s="25">
        <v>9278.4</v>
      </c>
      <c r="AG45" s="25">
        <f t="shared" si="19"/>
        <v>99.143034214519261</v>
      </c>
      <c r="AH45" s="22">
        <f t="shared" si="20"/>
        <v>99.143034214519261</v>
      </c>
      <c r="AI45" s="26">
        <v>210</v>
      </c>
      <c r="AJ45" s="26">
        <v>210</v>
      </c>
      <c r="AK45" s="25">
        <v>321</v>
      </c>
      <c r="AL45" s="25">
        <f t="shared" si="21"/>
        <v>152.85714285714283</v>
      </c>
      <c r="AM45" s="22">
        <f t="shared" si="22"/>
        <v>152.85714285714283</v>
      </c>
      <c r="AN45" s="28">
        <v>0</v>
      </c>
      <c r="AO45" s="28">
        <v>0</v>
      </c>
      <c r="AP45" s="25">
        <v>0</v>
      </c>
      <c r="AQ45" s="25" t="e">
        <f t="shared" si="23"/>
        <v>#DIV/0!</v>
      </c>
      <c r="AR45" s="22" t="e">
        <f t="shared" si="24"/>
        <v>#DIV/0!</v>
      </c>
      <c r="AS45" s="28">
        <v>0</v>
      </c>
      <c r="AT45" s="28">
        <v>0</v>
      </c>
      <c r="AU45" s="22">
        <v>0</v>
      </c>
      <c r="AV45" s="22"/>
      <c r="AW45" s="22"/>
      <c r="AX45" s="22"/>
      <c r="AY45" s="22">
        <v>55468.1</v>
      </c>
      <c r="AZ45" s="22">
        <v>55468.1</v>
      </c>
      <c r="BA45" s="22">
        <v>55468.1</v>
      </c>
      <c r="BB45" s="29"/>
      <c r="BC45" s="29"/>
      <c r="BD45" s="29"/>
      <c r="BE45" s="30"/>
      <c r="BF45" s="30"/>
      <c r="BG45" s="22">
        <v>0</v>
      </c>
      <c r="BH45" s="22"/>
      <c r="BI45" s="22"/>
      <c r="BJ45" s="22"/>
      <c r="BK45" s="22"/>
      <c r="BL45" s="22"/>
      <c r="BM45" s="22"/>
      <c r="BN45" s="25">
        <f t="shared" si="5"/>
        <v>150</v>
      </c>
      <c r="BO45" s="25">
        <f t="shared" si="5"/>
        <v>150</v>
      </c>
      <c r="BP45" s="25">
        <f t="shared" si="5"/>
        <v>152.804</v>
      </c>
      <c r="BQ45" s="25">
        <f t="shared" si="25"/>
        <v>101.86933333333334</v>
      </c>
      <c r="BR45" s="22">
        <f t="shared" si="26"/>
        <v>101.86933333333334</v>
      </c>
      <c r="BS45" s="26">
        <v>150</v>
      </c>
      <c r="BT45" s="26">
        <v>150</v>
      </c>
      <c r="BU45" s="25">
        <v>152.804</v>
      </c>
      <c r="BV45" s="22"/>
      <c r="BW45" s="22"/>
      <c r="BX45" s="25">
        <v>0</v>
      </c>
      <c r="BY45" s="22"/>
      <c r="BZ45" s="22"/>
      <c r="CA45" s="22">
        <v>0</v>
      </c>
      <c r="CB45" s="26"/>
      <c r="CC45" s="26"/>
      <c r="CD45" s="22">
        <v>0</v>
      </c>
      <c r="CE45" s="22"/>
      <c r="CF45" s="22"/>
      <c r="CG45" s="22"/>
      <c r="CH45" s="22"/>
      <c r="CI45" s="22"/>
      <c r="CJ45" s="22">
        <v>0</v>
      </c>
      <c r="CK45" s="32"/>
      <c r="CL45" s="32"/>
      <c r="CM45" s="22">
        <v>0</v>
      </c>
      <c r="CN45" s="26">
        <v>3390</v>
      </c>
      <c r="CO45" s="26">
        <v>3390</v>
      </c>
      <c r="CP45" s="22">
        <v>2016.7</v>
      </c>
      <c r="CQ45" s="22">
        <v>1790</v>
      </c>
      <c r="CR45" s="22">
        <v>1790</v>
      </c>
      <c r="CS45" s="22">
        <v>268.7</v>
      </c>
      <c r="CT45" s="26"/>
      <c r="CU45" s="26"/>
      <c r="CV45" s="22">
        <v>0</v>
      </c>
      <c r="CW45" s="22">
        <v>0</v>
      </c>
      <c r="CX45" s="22">
        <v>0</v>
      </c>
      <c r="CY45" s="22">
        <v>0</v>
      </c>
      <c r="CZ45" s="22"/>
      <c r="DA45" s="22"/>
      <c r="DB45" s="22">
        <v>0</v>
      </c>
      <c r="DC45" s="22"/>
      <c r="DD45" s="22"/>
      <c r="DE45" s="27">
        <v>908.66</v>
      </c>
      <c r="DF45" s="27">
        <v>0</v>
      </c>
      <c r="DG45" s="25">
        <f t="shared" si="27"/>
        <v>77576.2</v>
      </c>
      <c r="DH45" s="25">
        <f t="shared" si="27"/>
        <v>77576.2</v>
      </c>
      <c r="DI45" s="25">
        <f t="shared" si="7"/>
        <v>77403.561000000002</v>
      </c>
      <c r="DJ45" s="22"/>
      <c r="DK45" s="22"/>
      <c r="DL45" s="22">
        <v>0</v>
      </c>
      <c r="DM45" s="22">
        <v>0</v>
      </c>
      <c r="DN45" s="22">
        <v>0</v>
      </c>
      <c r="DO45" s="22">
        <v>2577</v>
      </c>
      <c r="DP45" s="22"/>
      <c r="DQ45" s="22"/>
      <c r="DR45" s="22"/>
      <c r="DS45" s="22">
        <v>0</v>
      </c>
      <c r="DT45" s="22">
        <v>0</v>
      </c>
      <c r="DU45" s="22">
        <v>0</v>
      </c>
      <c r="DV45" s="22">
        <v>0</v>
      </c>
      <c r="DW45" s="22">
        <v>0</v>
      </c>
      <c r="DX45" s="22">
        <v>0</v>
      </c>
      <c r="DY45" s="22"/>
      <c r="DZ45" s="22"/>
      <c r="EA45" s="27">
        <v>0</v>
      </c>
      <c r="EB45" s="27">
        <v>0</v>
      </c>
      <c r="EC45" s="25">
        <f t="shared" si="8"/>
        <v>0</v>
      </c>
      <c r="ED45" s="25">
        <f t="shared" si="8"/>
        <v>0</v>
      </c>
      <c r="EE45" s="25">
        <f t="shared" si="9"/>
        <v>2577</v>
      </c>
      <c r="EF45" s="34"/>
      <c r="EG45" s="31"/>
      <c r="EH45" s="31"/>
      <c r="EI45" s="34"/>
      <c r="EJ45" s="31"/>
      <c r="EK45" s="31"/>
      <c r="EL45" s="34"/>
      <c r="EM45" s="31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>
      <c r="A46" s="21">
        <v>37</v>
      </c>
      <c r="B46" s="1" t="s">
        <v>35</v>
      </c>
      <c r="C46" s="22">
        <v>13328</v>
      </c>
      <c r="D46" s="32">
        <v>0</v>
      </c>
      <c r="E46" s="24">
        <f t="shared" si="28"/>
        <v>46794.5</v>
      </c>
      <c r="F46" s="24">
        <f t="shared" si="28"/>
        <v>46794.5</v>
      </c>
      <c r="G46" s="25">
        <f t="shared" si="0"/>
        <v>55503.925999999999</v>
      </c>
      <c r="H46" s="25">
        <f t="shared" si="1"/>
        <v>118.61207193153041</v>
      </c>
      <c r="I46" s="25">
        <f t="shared" si="2"/>
        <v>118.61207193153041</v>
      </c>
      <c r="J46" s="25">
        <f t="shared" si="3"/>
        <v>17970</v>
      </c>
      <c r="K46" s="25">
        <f t="shared" si="3"/>
        <v>17970</v>
      </c>
      <c r="L46" s="25">
        <f t="shared" si="3"/>
        <v>26679.425999999999</v>
      </c>
      <c r="M46" s="25">
        <f t="shared" si="11"/>
        <v>148.46647746243741</v>
      </c>
      <c r="N46" s="25">
        <f t="shared" si="12"/>
        <v>148.46647746243741</v>
      </c>
      <c r="O46" s="25">
        <f t="shared" si="4"/>
        <v>7800</v>
      </c>
      <c r="P46" s="25">
        <f t="shared" si="4"/>
        <v>7800</v>
      </c>
      <c r="Q46" s="25">
        <f t="shared" si="4"/>
        <v>12005.606</v>
      </c>
      <c r="R46" s="25">
        <f t="shared" si="13"/>
        <v>153.91802564102562</v>
      </c>
      <c r="S46" s="22">
        <f t="shared" si="14"/>
        <v>153.91802564102562</v>
      </c>
      <c r="T46" s="26">
        <v>1800</v>
      </c>
      <c r="U46" s="26">
        <v>1800</v>
      </c>
      <c r="V46" s="27">
        <v>2258.326</v>
      </c>
      <c r="W46" s="25">
        <f t="shared" si="15"/>
        <v>125.46255555555557</v>
      </c>
      <c r="X46" s="22">
        <f t="shared" si="16"/>
        <v>125.46255555555557</v>
      </c>
      <c r="Y46" s="26">
        <v>5800</v>
      </c>
      <c r="Z46" s="26">
        <v>5800</v>
      </c>
      <c r="AA46" s="25">
        <v>5801.57</v>
      </c>
      <c r="AB46" s="25">
        <f t="shared" si="17"/>
        <v>100.02706896551723</v>
      </c>
      <c r="AC46" s="22">
        <f t="shared" si="18"/>
        <v>100.02706896551723</v>
      </c>
      <c r="AD46" s="26">
        <v>6000</v>
      </c>
      <c r="AE46" s="26">
        <v>6000</v>
      </c>
      <c r="AF46" s="25">
        <v>9747.2800000000007</v>
      </c>
      <c r="AG46" s="25">
        <f t="shared" si="19"/>
        <v>162.45466666666667</v>
      </c>
      <c r="AH46" s="22">
        <f t="shared" si="20"/>
        <v>162.45466666666667</v>
      </c>
      <c r="AI46" s="26">
        <v>300</v>
      </c>
      <c r="AJ46" s="26">
        <v>300</v>
      </c>
      <c r="AK46" s="25">
        <v>529</v>
      </c>
      <c r="AL46" s="25">
        <f t="shared" si="21"/>
        <v>176.33333333333334</v>
      </c>
      <c r="AM46" s="22">
        <f t="shared" si="22"/>
        <v>176.33333333333334</v>
      </c>
      <c r="AN46" s="28">
        <v>0</v>
      </c>
      <c r="AO46" s="28">
        <v>0</v>
      </c>
      <c r="AP46" s="25">
        <v>0</v>
      </c>
      <c r="AQ46" s="25" t="e">
        <f t="shared" si="23"/>
        <v>#DIV/0!</v>
      </c>
      <c r="AR46" s="22" t="e">
        <f t="shared" si="24"/>
        <v>#DIV/0!</v>
      </c>
      <c r="AS46" s="28">
        <v>0</v>
      </c>
      <c r="AT46" s="28">
        <v>0</v>
      </c>
      <c r="AU46" s="22">
        <v>0</v>
      </c>
      <c r="AV46" s="22"/>
      <c r="AW46" s="22"/>
      <c r="AX46" s="22"/>
      <c r="AY46" s="22">
        <v>28824.5</v>
      </c>
      <c r="AZ46" s="22">
        <v>28824.5</v>
      </c>
      <c r="BA46" s="22">
        <v>28824.5</v>
      </c>
      <c r="BB46" s="29"/>
      <c r="BC46" s="29"/>
      <c r="BD46" s="29"/>
      <c r="BE46" s="30"/>
      <c r="BF46" s="30"/>
      <c r="BG46" s="22">
        <v>0</v>
      </c>
      <c r="BH46" s="22"/>
      <c r="BI46" s="22"/>
      <c r="BJ46" s="22"/>
      <c r="BK46" s="22"/>
      <c r="BL46" s="22"/>
      <c r="BM46" s="22"/>
      <c r="BN46" s="25">
        <f t="shared" si="5"/>
        <v>370</v>
      </c>
      <c r="BO46" s="25">
        <f t="shared" si="5"/>
        <v>370</v>
      </c>
      <c r="BP46" s="25">
        <f t="shared" si="5"/>
        <v>295</v>
      </c>
      <c r="BQ46" s="25">
        <f t="shared" si="25"/>
        <v>79.729729729729726</v>
      </c>
      <c r="BR46" s="22">
        <f t="shared" si="26"/>
        <v>79.729729729729726</v>
      </c>
      <c r="BS46" s="26">
        <v>370</v>
      </c>
      <c r="BT46" s="26">
        <v>370</v>
      </c>
      <c r="BU46" s="25">
        <v>295</v>
      </c>
      <c r="BV46" s="22"/>
      <c r="BW46" s="22"/>
      <c r="BX46" s="25">
        <v>0</v>
      </c>
      <c r="BY46" s="22"/>
      <c r="BZ46" s="22"/>
      <c r="CA46" s="22">
        <v>0</v>
      </c>
      <c r="CB46" s="26"/>
      <c r="CC46" s="26"/>
      <c r="CD46" s="22">
        <v>0</v>
      </c>
      <c r="CE46" s="22"/>
      <c r="CF46" s="22"/>
      <c r="CG46" s="22"/>
      <c r="CH46" s="22"/>
      <c r="CI46" s="22"/>
      <c r="CJ46" s="22">
        <v>0</v>
      </c>
      <c r="CK46" s="32"/>
      <c r="CL46" s="32"/>
      <c r="CM46" s="22">
        <v>0</v>
      </c>
      <c r="CN46" s="26">
        <v>3700</v>
      </c>
      <c r="CO46" s="26">
        <v>3700</v>
      </c>
      <c r="CP46" s="22">
        <v>5029.8999999999996</v>
      </c>
      <c r="CQ46" s="22">
        <v>950</v>
      </c>
      <c r="CR46" s="22">
        <v>950</v>
      </c>
      <c r="CS46" s="22">
        <v>1494.9</v>
      </c>
      <c r="CT46" s="26"/>
      <c r="CU46" s="26"/>
      <c r="CV46" s="22">
        <v>0</v>
      </c>
      <c r="CW46" s="22">
        <v>0</v>
      </c>
      <c r="CX46" s="22">
        <v>0</v>
      </c>
      <c r="CY46" s="22">
        <v>0</v>
      </c>
      <c r="CZ46" s="22"/>
      <c r="DA46" s="22"/>
      <c r="DB46" s="22">
        <v>0</v>
      </c>
      <c r="DC46" s="22"/>
      <c r="DD46" s="22"/>
      <c r="DE46" s="27">
        <v>3018.35</v>
      </c>
      <c r="DF46" s="27">
        <v>0</v>
      </c>
      <c r="DG46" s="25">
        <f t="shared" si="27"/>
        <v>46794.5</v>
      </c>
      <c r="DH46" s="25">
        <f t="shared" si="27"/>
        <v>46794.5</v>
      </c>
      <c r="DI46" s="25">
        <f t="shared" si="7"/>
        <v>55503.925999999999</v>
      </c>
      <c r="DJ46" s="22"/>
      <c r="DK46" s="22"/>
      <c r="DL46" s="22">
        <v>0</v>
      </c>
      <c r="DM46" s="22">
        <v>0</v>
      </c>
      <c r="DN46" s="22">
        <v>0</v>
      </c>
      <c r="DO46" s="22">
        <v>0</v>
      </c>
      <c r="DP46" s="22"/>
      <c r="DQ46" s="22"/>
      <c r="DR46" s="22"/>
      <c r="DS46" s="22">
        <v>0</v>
      </c>
      <c r="DT46" s="22">
        <v>0</v>
      </c>
      <c r="DU46" s="22">
        <v>0</v>
      </c>
      <c r="DV46" s="22">
        <v>0</v>
      </c>
      <c r="DW46" s="22">
        <v>0</v>
      </c>
      <c r="DX46" s="22">
        <v>0</v>
      </c>
      <c r="DY46" s="22"/>
      <c r="DZ46" s="22"/>
      <c r="EA46" s="27">
        <v>0</v>
      </c>
      <c r="EB46" s="27">
        <v>0</v>
      </c>
      <c r="EC46" s="25">
        <f t="shared" si="8"/>
        <v>0</v>
      </c>
      <c r="ED46" s="25">
        <f t="shared" si="8"/>
        <v>0</v>
      </c>
      <c r="EE46" s="25">
        <f t="shared" si="9"/>
        <v>0</v>
      </c>
      <c r="EF46" s="34"/>
      <c r="EG46" s="31"/>
      <c r="EH46" s="31"/>
      <c r="EI46" s="34"/>
      <c r="EJ46" s="31"/>
      <c r="EK46" s="31"/>
      <c r="EL46" s="34"/>
      <c r="EM46" s="31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>
      <c r="A47" s="21">
        <v>38</v>
      </c>
      <c r="B47" s="1" t="s">
        <v>36</v>
      </c>
      <c r="C47" s="22">
        <v>27904.5</v>
      </c>
      <c r="D47" s="32">
        <v>0</v>
      </c>
      <c r="E47" s="24">
        <f t="shared" si="28"/>
        <v>72988</v>
      </c>
      <c r="F47" s="24">
        <f t="shared" si="28"/>
        <v>72988</v>
      </c>
      <c r="G47" s="25">
        <f t="shared" si="0"/>
        <v>71300.810400000002</v>
      </c>
      <c r="H47" s="25">
        <f t="shared" si="1"/>
        <v>97.688401381048934</v>
      </c>
      <c r="I47" s="25">
        <f t="shared" si="2"/>
        <v>97.688401381048934</v>
      </c>
      <c r="J47" s="25">
        <f t="shared" si="3"/>
        <v>14345.5</v>
      </c>
      <c r="K47" s="25">
        <f t="shared" si="3"/>
        <v>14345.5</v>
      </c>
      <c r="L47" s="25">
        <f t="shared" si="3"/>
        <v>15335.474400000001</v>
      </c>
      <c r="M47" s="25">
        <f t="shared" si="11"/>
        <v>106.90094036457427</v>
      </c>
      <c r="N47" s="25">
        <f t="shared" si="12"/>
        <v>106.90094036457427</v>
      </c>
      <c r="O47" s="25">
        <f t="shared" si="4"/>
        <v>5048.5</v>
      </c>
      <c r="P47" s="25">
        <f t="shared" si="4"/>
        <v>5048.5</v>
      </c>
      <c r="Q47" s="25">
        <f t="shared" si="4"/>
        <v>8462.9979999999996</v>
      </c>
      <c r="R47" s="25">
        <f t="shared" si="13"/>
        <v>167.63391106269188</v>
      </c>
      <c r="S47" s="22">
        <f t="shared" si="14"/>
        <v>167.63391106269188</v>
      </c>
      <c r="T47" s="26">
        <v>487.8</v>
      </c>
      <c r="U47" s="26">
        <v>487.8</v>
      </c>
      <c r="V47" s="27">
        <v>746.21100000000001</v>
      </c>
      <c r="W47" s="25">
        <f t="shared" si="15"/>
        <v>152.97478474784748</v>
      </c>
      <c r="X47" s="22">
        <f t="shared" si="16"/>
        <v>152.97478474784748</v>
      </c>
      <c r="Y47" s="26">
        <v>5201.2</v>
      </c>
      <c r="Z47" s="26">
        <v>5201.2</v>
      </c>
      <c r="AA47" s="25">
        <v>3550.4313999999999</v>
      </c>
      <c r="AB47" s="25">
        <f t="shared" si="17"/>
        <v>68.261774205952477</v>
      </c>
      <c r="AC47" s="22">
        <f t="shared" si="18"/>
        <v>68.261774205952477</v>
      </c>
      <c r="AD47" s="26">
        <v>4560.7</v>
      </c>
      <c r="AE47" s="26">
        <v>4560.7</v>
      </c>
      <c r="AF47" s="25">
        <v>7716.7870000000003</v>
      </c>
      <c r="AG47" s="25">
        <f t="shared" si="19"/>
        <v>169.20181112548514</v>
      </c>
      <c r="AH47" s="22">
        <f t="shared" si="20"/>
        <v>169.20181112548514</v>
      </c>
      <c r="AI47" s="26">
        <v>100</v>
      </c>
      <c r="AJ47" s="26">
        <v>100</v>
      </c>
      <c r="AK47" s="25">
        <v>15.7</v>
      </c>
      <c r="AL47" s="25">
        <f t="shared" si="21"/>
        <v>15.7</v>
      </c>
      <c r="AM47" s="22">
        <f t="shared" si="22"/>
        <v>15.7</v>
      </c>
      <c r="AN47" s="28">
        <v>0</v>
      </c>
      <c r="AO47" s="28">
        <v>0</v>
      </c>
      <c r="AP47" s="25">
        <v>0</v>
      </c>
      <c r="AQ47" s="25" t="e">
        <f t="shared" si="23"/>
        <v>#DIV/0!</v>
      </c>
      <c r="AR47" s="22" t="e">
        <f t="shared" si="24"/>
        <v>#DIV/0!</v>
      </c>
      <c r="AS47" s="28">
        <v>0</v>
      </c>
      <c r="AT47" s="28">
        <v>0</v>
      </c>
      <c r="AU47" s="22">
        <v>0</v>
      </c>
      <c r="AV47" s="22"/>
      <c r="AW47" s="22"/>
      <c r="AX47" s="22"/>
      <c r="AY47" s="22">
        <v>58642.5</v>
      </c>
      <c r="AZ47" s="22">
        <v>58642.5</v>
      </c>
      <c r="BA47" s="22">
        <v>58642.5</v>
      </c>
      <c r="BB47" s="29"/>
      <c r="BC47" s="29"/>
      <c r="BD47" s="29"/>
      <c r="BE47" s="30"/>
      <c r="BF47" s="30"/>
      <c r="BG47" s="22">
        <v>0</v>
      </c>
      <c r="BH47" s="22"/>
      <c r="BI47" s="22"/>
      <c r="BJ47" s="22"/>
      <c r="BK47" s="22"/>
      <c r="BL47" s="22"/>
      <c r="BM47" s="22"/>
      <c r="BN47" s="25">
        <f t="shared" si="5"/>
        <v>933</v>
      </c>
      <c r="BO47" s="25">
        <f t="shared" si="5"/>
        <v>933</v>
      </c>
      <c r="BP47" s="25">
        <f t="shared" si="5"/>
        <v>823.17</v>
      </c>
      <c r="BQ47" s="25">
        <f t="shared" si="25"/>
        <v>88.228295819935681</v>
      </c>
      <c r="BR47" s="22">
        <f t="shared" si="26"/>
        <v>88.228295819935681</v>
      </c>
      <c r="BS47" s="26">
        <v>933</v>
      </c>
      <c r="BT47" s="26">
        <v>933</v>
      </c>
      <c r="BU47" s="25">
        <v>823.17</v>
      </c>
      <c r="BV47" s="22"/>
      <c r="BW47" s="22"/>
      <c r="BX47" s="25">
        <v>0</v>
      </c>
      <c r="BY47" s="22"/>
      <c r="BZ47" s="22"/>
      <c r="CA47" s="22">
        <v>0</v>
      </c>
      <c r="CB47" s="26"/>
      <c r="CC47" s="26"/>
      <c r="CD47" s="22">
        <v>0</v>
      </c>
      <c r="CE47" s="22"/>
      <c r="CF47" s="22"/>
      <c r="CG47" s="22"/>
      <c r="CH47" s="22"/>
      <c r="CI47" s="22"/>
      <c r="CJ47" s="22">
        <v>0</v>
      </c>
      <c r="CK47" s="32"/>
      <c r="CL47" s="32"/>
      <c r="CM47" s="22">
        <v>0</v>
      </c>
      <c r="CN47" s="26">
        <v>3062.8</v>
      </c>
      <c r="CO47" s="26">
        <v>3062.8</v>
      </c>
      <c r="CP47" s="22">
        <v>2459.875</v>
      </c>
      <c r="CQ47" s="22">
        <v>312.8</v>
      </c>
      <c r="CR47" s="22">
        <v>312.8</v>
      </c>
      <c r="CS47" s="22">
        <v>128.95500000000001</v>
      </c>
      <c r="CT47" s="26"/>
      <c r="CU47" s="26"/>
      <c r="CV47" s="22">
        <v>0</v>
      </c>
      <c r="CW47" s="22">
        <v>0</v>
      </c>
      <c r="CX47" s="22">
        <v>0</v>
      </c>
      <c r="CY47" s="22">
        <v>0</v>
      </c>
      <c r="CZ47" s="22"/>
      <c r="DA47" s="22"/>
      <c r="DB47" s="22">
        <v>0</v>
      </c>
      <c r="DC47" s="22"/>
      <c r="DD47" s="22"/>
      <c r="DE47" s="27">
        <v>23.3</v>
      </c>
      <c r="DF47" s="27">
        <v>-2677.1640000000002</v>
      </c>
      <c r="DG47" s="25">
        <f t="shared" si="27"/>
        <v>72988</v>
      </c>
      <c r="DH47" s="25">
        <f t="shared" si="27"/>
        <v>72988</v>
      </c>
      <c r="DI47" s="25">
        <f t="shared" si="7"/>
        <v>71300.810400000002</v>
      </c>
      <c r="DJ47" s="22"/>
      <c r="DK47" s="22"/>
      <c r="DL47" s="22">
        <v>0</v>
      </c>
      <c r="DM47" s="22">
        <v>0</v>
      </c>
      <c r="DN47" s="22">
        <v>0</v>
      </c>
      <c r="DO47" s="22">
        <v>0</v>
      </c>
      <c r="DP47" s="22"/>
      <c r="DQ47" s="22"/>
      <c r="DR47" s="22"/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/>
      <c r="DZ47" s="22"/>
      <c r="EA47" s="27">
        <v>0</v>
      </c>
      <c r="EB47" s="27">
        <v>0</v>
      </c>
      <c r="EC47" s="25">
        <f t="shared" si="8"/>
        <v>0</v>
      </c>
      <c r="ED47" s="25">
        <f t="shared" si="8"/>
        <v>0</v>
      </c>
      <c r="EE47" s="25">
        <f t="shared" si="9"/>
        <v>0</v>
      </c>
      <c r="EF47" s="34"/>
      <c r="EG47" s="31"/>
      <c r="EH47" s="31"/>
      <c r="EI47" s="34"/>
      <c r="EJ47" s="31"/>
      <c r="EK47" s="31"/>
      <c r="EL47" s="34"/>
      <c r="EM47" s="31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>
      <c r="A48" s="21">
        <v>39</v>
      </c>
      <c r="B48" s="1" t="s">
        <v>37</v>
      </c>
      <c r="C48" s="22">
        <v>777.6</v>
      </c>
      <c r="D48" s="32">
        <v>0</v>
      </c>
      <c r="E48" s="24">
        <f t="shared" si="28"/>
        <v>44990.5</v>
      </c>
      <c r="F48" s="24">
        <f t="shared" si="28"/>
        <v>44990.5</v>
      </c>
      <c r="G48" s="25">
        <f t="shared" si="0"/>
        <v>48086.881999999998</v>
      </c>
      <c r="H48" s="25">
        <f t="shared" si="1"/>
        <v>106.88230181927297</v>
      </c>
      <c r="I48" s="25">
        <f t="shared" si="2"/>
        <v>106.88230181927297</v>
      </c>
      <c r="J48" s="25">
        <f t="shared" si="3"/>
        <v>15195</v>
      </c>
      <c r="K48" s="25">
        <f t="shared" si="3"/>
        <v>15195</v>
      </c>
      <c r="L48" s="25">
        <f t="shared" si="3"/>
        <v>18291.382000000001</v>
      </c>
      <c r="M48" s="25">
        <f t="shared" si="11"/>
        <v>120.37763738071736</v>
      </c>
      <c r="N48" s="25">
        <f t="shared" si="12"/>
        <v>120.37763738071736</v>
      </c>
      <c r="O48" s="25">
        <f t="shared" si="4"/>
        <v>5100</v>
      </c>
      <c r="P48" s="25">
        <f t="shared" si="4"/>
        <v>5100</v>
      </c>
      <c r="Q48" s="25">
        <f t="shared" si="4"/>
        <v>7203.7430000000004</v>
      </c>
      <c r="R48" s="25">
        <f t="shared" si="13"/>
        <v>141.24986274509806</v>
      </c>
      <c r="S48" s="22">
        <f t="shared" si="14"/>
        <v>141.24986274509806</v>
      </c>
      <c r="T48" s="26">
        <v>1750</v>
      </c>
      <c r="U48" s="26">
        <v>1750</v>
      </c>
      <c r="V48" s="27">
        <v>1808.1320000000001</v>
      </c>
      <c r="W48" s="25">
        <f t="shared" si="15"/>
        <v>103.32182857142857</v>
      </c>
      <c r="X48" s="22">
        <f t="shared" si="16"/>
        <v>103.32182857142857</v>
      </c>
      <c r="Y48" s="26">
        <v>2335</v>
      </c>
      <c r="Z48" s="26">
        <v>2335</v>
      </c>
      <c r="AA48" s="25">
        <v>2435.9430000000002</v>
      </c>
      <c r="AB48" s="25">
        <f t="shared" si="17"/>
        <v>104.32304068522484</v>
      </c>
      <c r="AC48" s="22">
        <f t="shared" si="18"/>
        <v>104.32304068522484</v>
      </c>
      <c r="AD48" s="26">
        <v>3350</v>
      </c>
      <c r="AE48" s="26">
        <v>3350</v>
      </c>
      <c r="AF48" s="25">
        <v>5395.6109999999999</v>
      </c>
      <c r="AG48" s="25">
        <f t="shared" si="19"/>
        <v>161.06301492537312</v>
      </c>
      <c r="AH48" s="22">
        <f t="shared" si="20"/>
        <v>161.06301492537312</v>
      </c>
      <c r="AI48" s="26">
        <v>210</v>
      </c>
      <c r="AJ48" s="26">
        <v>210</v>
      </c>
      <c r="AK48" s="25">
        <v>453.55</v>
      </c>
      <c r="AL48" s="25">
        <f t="shared" si="21"/>
        <v>215.97619047619051</v>
      </c>
      <c r="AM48" s="22">
        <f t="shared" si="22"/>
        <v>215.97619047619051</v>
      </c>
      <c r="AN48" s="28">
        <v>0</v>
      </c>
      <c r="AO48" s="28">
        <v>0</v>
      </c>
      <c r="AP48" s="25">
        <v>0</v>
      </c>
      <c r="AQ48" s="25" t="e">
        <f t="shared" si="23"/>
        <v>#DIV/0!</v>
      </c>
      <c r="AR48" s="22" t="e">
        <f t="shared" si="24"/>
        <v>#DIV/0!</v>
      </c>
      <c r="AS48" s="28">
        <v>0</v>
      </c>
      <c r="AT48" s="28">
        <v>0</v>
      </c>
      <c r="AU48" s="22">
        <v>0</v>
      </c>
      <c r="AV48" s="22"/>
      <c r="AW48" s="22"/>
      <c r="AX48" s="22"/>
      <c r="AY48" s="22">
        <v>29795.5</v>
      </c>
      <c r="AZ48" s="22">
        <v>29795.5</v>
      </c>
      <c r="BA48" s="22">
        <v>29795.5</v>
      </c>
      <c r="BB48" s="29"/>
      <c r="BC48" s="29"/>
      <c r="BD48" s="29"/>
      <c r="BE48" s="30"/>
      <c r="BF48" s="30"/>
      <c r="BG48" s="22">
        <v>0</v>
      </c>
      <c r="BH48" s="22"/>
      <c r="BI48" s="22"/>
      <c r="BJ48" s="22"/>
      <c r="BK48" s="22"/>
      <c r="BL48" s="22"/>
      <c r="BM48" s="22"/>
      <c r="BN48" s="25">
        <f t="shared" si="5"/>
        <v>490</v>
      </c>
      <c r="BO48" s="25">
        <f t="shared" si="5"/>
        <v>490</v>
      </c>
      <c r="BP48" s="25">
        <f t="shared" si="5"/>
        <v>738.4</v>
      </c>
      <c r="BQ48" s="25">
        <f t="shared" si="25"/>
        <v>150.69387755102039</v>
      </c>
      <c r="BR48" s="22">
        <f t="shared" si="26"/>
        <v>150.69387755102039</v>
      </c>
      <c r="BS48" s="26">
        <v>190</v>
      </c>
      <c r="BT48" s="26">
        <v>190</v>
      </c>
      <c r="BU48" s="25">
        <v>283.7</v>
      </c>
      <c r="BV48" s="22"/>
      <c r="BW48" s="22"/>
      <c r="BX48" s="25">
        <v>0</v>
      </c>
      <c r="BY48" s="22"/>
      <c r="BZ48" s="22"/>
      <c r="CA48" s="22">
        <v>0</v>
      </c>
      <c r="CB48" s="26">
        <v>300</v>
      </c>
      <c r="CC48" s="26">
        <v>300</v>
      </c>
      <c r="CD48" s="22">
        <v>454.7</v>
      </c>
      <c r="CE48" s="22"/>
      <c r="CF48" s="22"/>
      <c r="CG48" s="22"/>
      <c r="CH48" s="22"/>
      <c r="CI48" s="22"/>
      <c r="CJ48" s="22">
        <v>0</v>
      </c>
      <c r="CK48" s="32">
        <v>1000</v>
      </c>
      <c r="CL48" s="32">
        <v>1000</v>
      </c>
      <c r="CM48" s="22">
        <v>0</v>
      </c>
      <c r="CN48" s="26">
        <v>6060</v>
      </c>
      <c r="CO48" s="26">
        <v>6060</v>
      </c>
      <c r="CP48" s="22">
        <v>7258.1459999999997</v>
      </c>
      <c r="CQ48" s="22">
        <v>1200</v>
      </c>
      <c r="CR48" s="22">
        <v>1200</v>
      </c>
      <c r="CS48" s="22">
        <v>605.65599999999995</v>
      </c>
      <c r="CT48" s="26"/>
      <c r="CU48" s="26"/>
      <c r="CV48" s="22">
        <v>0</v>
      </c>
      <c r="CW48" s="22">
        <v>0</v>
      </c>
      <c r="CX48" s="22">
        <v>0</v>
      </c>
      <c r="CY48" s="22">
        <v>0</v>
      </c>
      <c r="CZ48" s="22"/>
      <c r="DA48" s="22"/>
      <c r="DB48" s="22">
        <v>0</v>
      </c>
      <c r="DC48" s="22"/>
      <c r="DD48" s="22"/>
      <c r="DE48" s="27">
        <v>201.6</v>
      </c>
      <c r="DF48" s="27">
        <v>0</v>
      </c>
      <c r="DG48" s="25">
        <f t="shared" si="27"/>
        <v>44990.5</v>
      </c>
      <c r="DH48" s="25">
        <f t="shared" si="27"/>
        <v>44990.5</v>
      </c>
      <c r="DI48" s="25">
        <f t="shared" si="7"/>
        <v>48086.881999999998</v>
      </c>
      <c r="DJ48" s="22"/>
      <c r="DK48" s="22"/>
      <c r="DL48" s="22">
        <v>0</v>
      </c>
      <c r="DM48" s="22">
        <v>0</v>
      </c>
      <c r="DN48" s="22">
        <v>0</v>
      </c>
      <c r="DO48" s="22">
        <v>0</v>
      </c>
      <c r="DP48" s="22"/>
      <c r="DQ48" s="22"/>
      <c r="DR48" s="22"/>
      <c r="DS48" s="22">
        <v>0</v>
      </c>
      <c r="DT48" s="22">
        <v>0</v>
      </c>
      <c r="DU48" s="22">
        <v>0</v>
      </c>
      <c r="DV48" s="22">
        <v>0</v>
      </c>
      <c r="DW48" s="22">
        <v>0</v>
      </c>
      <c r="DX48" s="22">
        <v>0</v>
      </c>
      <c r="DY48" s="22"/>
      <c r="DZ48" s="22"/>
      <c r="EA48" s="27">
        <v>0</v>
      </c>
      <c r="EB48" s="27">
        <v>0</v>
      </c>
      <c r="EC48" s="25">
        <f t="shared" si="8"/>
        <v>0</v>
      </c>
      <c r="ED48" s="25">
        <f t="shared" si="8"/>
        <v>0</v>
      </c>
      <c r="EE48" s="25">
        <f t="shared" si="9"/>
        <v>0</v>
      </c>
      <c r="EF48" s="34"/>
      <c r="EG48" s="31"/>
      <c r="EH48" s="31"/>
      <c r="EI48" s="34"/>
      <c r="EJ48" s="31"/>
      <c r="EK48" s="31"/>
      <c r="EL48" s="34"/>
      <c r="EM48" s="31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>
      <c r="A49" s="21">
        <v>40</v>
      </c>
      <c r="B49" s="1" t="s">
        <v>38</v>
      </c>
      <c r="C49" s="22">
        <v>22038.3</v>
      </c>
      <c r="D49" s="32">
        <v>0</v>
      </c>
      <c r="E49" s="24">
        <f t="shared" si="28"/>
        <v>72248</v>
      </c>
      <c r="F49" s="24">
        <f t="shared" si="28"/>
        <v>72248</v>
      </c>
      <c r="G49" s="25">
        <f t="shared" si="0"/>
        <v>70549.264500000005</v>
      </c>
      <c r="H49" s="25">
        <f t="shared" si="1"/>
        <v>97.648743909866027</v>
      </c>
      <c r="I49" s="25">
        <f t="shared" si="2"/>
        <v>97.648743909866027</v>
      </c>
      <c r="J49" s="25">
        <f t="shared" si="3"/>
        <v>26783.4</v>
      </c>
      <c r="K49" s="25">
        <f t="shared" si="3"/>
        <v>26783.4</v>
      </c>
      <c r="L49" s="25">
        <f t="shared" si="3"/>
        <v>25084.664499999999</v>
      </c>
      <c r="M49" s="25">
        <f t="shared" si="11"/>
        <v>93.657506141863976</v>
      </c>
      <c r="N49" s="25">
        <f t="shared" si="12"/>
        <v>93.657506141863976</v>
      </c>
      <c r="O49" s="25">
        <f t="shared" si="4"/>
        <v>6387</v>
      </c>
      <c r="P49" s="25">
        <f t="shared" si="4"/>
        <v>6387</v>
      </c>
      <c r="Q49" s="25">
        <f t="shared" si="4"/>
        <v>7664.7644</v>
      </c>
      <c r="R49" s="25">
        <f t="shared" si="13"/>
        <v>120.00570533896979</v>
      </c>
      <c r="S49" s="22">
        <f t="shared" si="14"/>
        <v>120.00570533896979</v>
      </c>
      <c r="T49" s="26">
        <v>200</v>
      </c>
      <c r="U49" s="26">
        <v>200</v>
      </c>
      <c r="V49" s="27">
        <v>186.63800000000001</v>
      </c>
      <c r="W49" s="25">
        <f t="shared" si="15"/>
        <v>93.319000000000003</v>
      </c>
      <c r="X49" s="22">
        <f t="shared" si="16"/>
        <v>93.319000000000003</v>
      </c>
      <c r="Y49" s="26">
        <v>14854.4</v>
      </c>
      <c r="Z49" s="26">
        <v>14854.4</v>
      </c>
      <c r="AA49" s="25">
        <v>13271.169099999999</v>
      </c>
      <c r="AB49" s="25">
        <f t="shared" si="17"/>
        <v>89.3416704814735</v>
      </c>
      <c r="AC49" s="22">
        <f t="shared" si="18"/>
        <v>89.3416704814735</v>
      </c>
      <c r="AD49" s="26">
        <v>6187</v>
      </c>
      <c r="AE49" s="26">
        <v>6187</v>
      </c>
      <c r="AF49" s="25">
        <v>7478.1264000000001</v>
      </c>
      <c r="AG49" s="25">
        <f t="shared" si="19"/>
        <v>120.86837562631322</v>
      </c>
      <c r="AH49" s="22">
        <f t="shared" si="20"/>
        <v>120.86837562631322</v>
      </c>
      <c r="AI49" s="26">
        <v>508.5</v>
      </c>
      <c r="AJ49" s="26">
        <v>508.5</v>
      </c>
      <c r="AK49" s="25">
        <v>297</v>
      </c>
      <c r="AL49" s="25">
        <f t="shared" si="21"/>
        <v>58.407079646017699</v>
      </c>
      <c r="AM49" s="22">
        <f t="shared" si="22"/>
        <v>58.407079646017699</v>
      </c>
      <c r="AN49" s="28">
        <v>0</v>
      </c>
      <c r="AO49" s="28">
        <v>0</v>
      </c>
      <c r="AP49" s="25">
        <v>0</v>
      </c>
      <c r="AQ49" s="25" t="e">
        <f t="shared" si="23"/>
        <v>#DIV/0!</v>
      </c>
      <c r="AR49" s="22" t="e">
        <f t="shared" si="24"/>
        <v>#DIV/0!</v>
      </c>
      <c r="AS49" s="28">
        <v>0</v>
      </c>
      <c r="AT49" s="28">
        <v>0</v>
      </c>
      <c r="AU49" s="22">
        <v>0</v>
      </c>
      <c r="AV49" s="22"/>
      <c r="AW49" s="22"/>
      <c r="AX49" s="22"/>
      <c r="AY49" s="22">
        <v>45464.6</v>
      </c>
      <c r="AZ49" s="22">
        <v>45464.6</v>
      </c>
      <c r="BA49" s="22">
        <v>45464.6</v>
      </c>
      <c r="BB49" s="29"/>
      <c r="BC49" s="29"/>
      <c r="BD49" s="29"/>
      <c r="BE49" s="30"/>
      <c r="BF49" s="30"/>
      <c r="BG49" s="22">
        <v>0</v>
      </c>
      <c r="BH49" s="22"/>
      <c r="BI49" s="22"/>
      <c r="BJ49" s="22"/>
      <c r="BK49" s="22"/>
      <c r="BL49" s="22"/>
      <c r="BM49" s="22"/>
      <c r="BN49" s="25">
        <f t="shared" si="5"/>
        <v>120</v>
      </c>
      <c r="BO49" s="25">
        <f t="shared" si="5"/>
        <v>120</v>
      </c>
      <c r="BP49" s="25">
        <f t="shared" si="5"/>
        <v>56.71</v>
      </c>
      <c r="BQ49" s="25">
        <f t="shared" si="25"/>
        <v>47.258333333333333</v>
      </c>
      <c r="BR49" s="22">
        <f t="shared" si="26"/>
        <v>47.258333333333333</v>
      </c>
      <c r="BS49" s="26">
        <v>120</v>
      </c>
      <c r="BT49" s="26">
        <v>120</v>
      </c>
      <c r="BU49" s="25">
        <v>56.71</v>
      </c>
      <c r="BV49" s="22"/>
      <c r="BW49" s="22"/>
      <c r="BX49" s="25">
        <v>0</v>
      </c>
      <c r="BY49" s="22"/>
      <c r="BZ49" s="22"/>
      <c r="CA49" s="22">
        <v>0</v>
      </c>
      <c r="CB49" s="26"/>
      <c r="CC49" s="26"/>
      <c r="CD49" s="22">
        <v>0</v>
      </c>
      <c r="CE49" s="22"/>
      <c r="CF49" s="22"/>
      <c r="CG49" s="22"/>
      <c r="CH49" s="22"/>
      <c r="CI49" s="22"/>
      <c r="CJ49" s="22">
        <v>0</v>
      </c>
      <c r="CK49" s="32"/>
      <c r="CL49" s="32"/>
      <c r="CM49" s="22">
        <v>0</v>
      </c>
      <c r="CN49" s="26">
        <v>4280.5</v>
      </c>
      <c r="CO49" s="26">
        <v>4280.5</v>
      </c>
      <c r="CP49" s="22">
        <v>2448.5540000000001</v>
      </c>
      <c r="CQ49" s="22">
        <v>2343.5</v>
      </c>
      <c r="CR49" s="22">
        <v>2343.5</v>
      </c>
      <c r="CS49" s="22">
        <v>153.154</v>
      </c>
      <c r="CT49" s="26">
        <v>613</v>
      </c>
      <c r="CU49" s="26">
        <v>613</v>
      </c>
      <c r="CV49" s="22">
        <v>846.76700000000005</v>
      </c>
      <c r="CW49" s="22">
        <v>0</v>
      </c>
      <c r="CX49" s="22">
        <v>0</v>
      </c>
      <c r="CY49" s="22">
        <v>0</v>
      </c>
      <c r="CZ49" s="22"/>
      <c r="DA49" s="22"/>
      <c r="DB49" s="22">
        <v>0</v>
      </c>
      <c r="DC49" s="22">
        <v>20</v>
      </c>
      <c r="DD49" s="22">
        <v>20</v>
      </c>
      <c r="DE49" s="27">
        <v>499.7</v>
      </c>
      <c r="DF49" s="27">
        <v>0</v>
      </c>
      <c r="DG49" s="25">
        <f t="shared" si="27"/>
        <v>72248</v>
      </c>
      <c r="DH49" s="25">
        <f t="shared" si="27"/>
        <v>72248</v>
      </c>
      <c r="DI49" s="25">
        <f t="shared" si="7"/>
        <v>70549.264500000005</v>
      </c>
      <c r="DJ49" s="22"/>
      <c r="DK49" s="22"/>
      <c r="DL49" s="22">
        <v>0</v>
      </c>
      <c r="DM49" s="22">
        <v>0</v>
      </c>
      <c r="DN49" s="22">
        <v>0</v>
      </c>
      <c r="DO49" s="22">
        <v>0</v>
      </c>
      <c r="DP49" s="22"/>
      <c r="DQ49" s="22"/>
      <c r="DR49" s="22"/>
      <c r="DS49" s="22">
        <v>0</v>
      </c>
      <c r="DT49" s="22">
        <v>0</v>
      </c>
      <c r="DU49" s="22">
        <v>0</v>
      </c>
      <c r="DV49" s="22">
        <v>0</v>
      </c>
      <c r="DW49" s="22">
        <v>0</v>
      </c>
      <c r="DX49" s="22">
        <v>0</v>
      </c>
      <c r="DY49" s="22">
        <v>440</v>
      </c>
      <c r="DZ49" s="22">
        <v>440</v>
      </c>
      <c r="EA49" s="27">
        <v>440</v>
      </c>
      <c r="EB49" s="27">
        <v>0</v>
      </c>
      <c r="EC49" s="25">
        <f t="shared" si="8"/>
        <v>440</v>
      </c>
      <c r="ED49" s="25">
        <f t="shared" si="8"/>
        <v>440</v>
      </c>
      <c r="EE49" s="25">
        <f t="shared" si="9"/>
        <v>440</v>
      </c>
      <c r="EF49" s="34"/>
      <c r="EG49" s="31"/>
      <c r="EH49" s="31"/>
      <c r="EI49" s="34"/>
      <c r="EJ49" s="31"/>
      <c r="EK49" s="31"/>
      <c r="EL49" s="34"/>
      <c r="EM49" s="31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>
      <c r="A50" s="21">
        <v>41</v>
      </c>
      <c r="B50" s="1" t="s">
        <v>39</v>
      </c>
      <c r="C50" s="22">
        <v>8763.1</v>
      </c>
      <c r="D50" s="32">
        <v>725</v>
      </c>
      <c r="E50" s="24">
        <f t="shared" si="28"/>
        <v>50465.3</v>
      </c>
      <c r="F50" s="24">
        <f t="shared" si="28"/>
        <v>50465.3</v>
      </c>
      <c r="G50" s="25">
        <f t="shared" si="0"/>
        <v>54609.53300000001</v>
      </c>
      <c r="H50" s="25">
        <f t="shared" si="1"/>
        <v>108.21204471191098</v>
      </c>
      <c r="I50" s="25">
        <f t="shared" si="2"/>
        <v>108.21204471191098</v>
      </c>
      <c r="J50" s="25">
        <f t="shared" si="3"/>
        <v>12558.4</v>
      </c>
      <c r="K50" s="25">
        <f t="shared" si="3"/>
        <v>12558.4</v>
      </c>
      <c r="L50" s="25">
        <f t="shared" si="3"/>
        <v>16702.633000000002</v>
      </c>
      <c r="M50" s="25">
        <f t="shared" si="11"/>
        <v>132.99968945088548</v>
      </c>
      <c r="N50" s="25">
        <f t="shared" si="12"/>
        <v>132.99968945088548</v>
      </c>
      <c r="O50" s="25">
        <f t="shared" si="4"/>
        <v>4675</v>
      </c>
      <c r="P50" s="25">
        <f t="shared" si="4"/>
        <v>4675</v>
      </c>
      <c r="Q50" s="25">
        <f t="shared" si="4"/>
        <v>8885.0910000000003</v>
      </c>
      <c r="R50" s="25">
        <f t="shared" si="13"/>
        <v>190.05542245989307</v>
      </c>
      <c r="S50" s="22">
        <f t="shared" si="14"/>
        <v>190.05542245989307</v>
      </c>
      <c r="T50" s="26">
        <v>475</v>
      </c>
      <c r="U50" s="26">
        <v>475</v>
      </c>
      <c r="V50" s="27">
        <v>1181.3320000000001</v>
      </c>
      <c r="W50" s="25">
        <f t="shared" si="15"/>
        <v>248.70147368421053</v>
      </c>
      <c r="X50" s="22">
        <f t="shared" si="16"/>
        <v>248.70147368421053</v>
      </c>
      <c r="Y50" s="26">
        <v>5000</v>
      </c>
      <c r="Z50" s="26">
        <v>5000</v>
      </c>
      <c r="AA50" s="25">
        <v>6058.268</v>
      </c>
      <c r="AB50" s="25">
        <f t="shared" si="17"/>
        <v>121.16535999999999</v>
      </c>
      <c r="AC50" s="22">
        <f t="shared" si="18"/>
        <v>121.16535999999999</v>
      </c>
      <c r="AD50" s="26">
        <v>4200</v>
      </c>
      <c r="AE50" s="26">
        <v>4200</v>
      </c>
      <c r="AF50" s="25">
        <v>7703.759</v>
      </c>
      <c r="AG50" s="25">
        <f t="shared" si="19"/>
        <v>183.42283333333333</v>
      </c>
      <c r="AH50" s="22">
        <f t="shared" si="20"/>
        <v>183.42283333333333</v>
      </c>
      <c r="AI50" s="26">
        <v>320</v>
      </c>
      <c r="AJ50" s="26">
        <v>320</v>
      </c>
      <c r="AK50" s="25">
        <v>65</v>
      </c>
      <c r="AL50" s="25">
        <f t="shared" si="21"/>
        <v>20.3125</v>
      </c>
      <c r="AM50" s="22">
        <f t="shared" si="22"/>
        <v>20.3125</v>
      </c>
      <c r="AN50" s="28">
        <v>0</v>
      </c>
      <c r="AO50" s="28">
        <v>0</v>
      </c>
      <c r="AP50" s="25">
        <v>0</v>
      </c>
      <c r="AQ50" s="25" t="e">
        <f t="shared" si="23"/>
        <v>#DIV/0!</v>
      </c>
      <c r="AR50" s="22" t="e">
        <f t="shared" si="24"/>
        <v>#DIV/0!</v>
      </c>
      <c r="AS50" s="28">
        <v>0</v>
      </c>
      <c r="AT50" s="28">
        <v>0</v>
      </c>
      <c r="AU50" s="22">
        <v>0</v>
      </c>
      <c r="AV50" s="22"/>
      <c r="AW50" s="22"/>
      <c r="AX50" s="22"/>
      <c r="AY50" s="22">
        <v>37906.9</v>
      </c>
      <c r="AZ50" s="22">
        <v>37906.9</v>
      </c>
      <c r="BA50" s="22">
        <v>37906.9</v>
      </c>
      <c r="BB50" s="29"/>
      <c r="BC50" s="29"/>
      <c r="BD50" s="29"/>
      <c r="BE50" s="30"/>
      <c r="BF50" s="30"/>
      <c r="BG50" s="22">
        <v>0</v>
      </c>
      <c r="BH50" s="22"/>
      <c r="BI50" s="22"/>
      <c r="BJ50" s="22"/>
      <c r="BK50" s="22"/>
      <c r="BL50" s="22"/>
      <c r="BM50" s="22"/>
      <c r="BN50" s="25">
        <f t="shared" si="5"/>
        <v>200</v>
      </c>
      <c r="BO50" s="25">
        <f t="shared" si="5"/>
        <v>200</v>
      </c>
      <c r="BP50" s="25">
        <f t="shared" si="5"/>
        <v>6</v>
      </c>
      <c r="BQ50" s="25">
        <f t="shared" si="25"/>
        <v>3</v>
      </c>
      <c r="BR50" s="22">
        <f t="shared" si="26"/>
        <v>3</v>
      </c>
      <c r="BS50" s="26">
        <v>200</v>
      </c>
      <c r="BT50" s="26">
        <v>200</v>
      </c>
      <c r="BU50" s="25">
        <v>6</v>
      </c>
      <c r="BV50" s="22"/>
      <c r="BW50" s="22"/>
      <c r="BX50" s="25">
        <v>0</v>
      </c>
      <c r="BY50" s="22"/>
      <c r="BZ50" s="22"/>
      <c r="CA50" s="22">
        <v>0</v>
      </c>
      <c r="CB50" s="26"/>
      <c r="CC50" s="26"/>
      <c r="CD50" s="22">
        <v>0</v>
      </c>
      <c r="CE50" s="22"/>
      <c r="CF50" s="22"/>
      <c r="CG50" s="22"/>
      <c r="CH50" s="22"/>
      <c r="CI50" s="22"/>
      <c r="CJ50" s="22">
        <v>0</v>
      </c>
      <c r="CK50" s="32"/>
      <c r="CL50" s="32"/>
      <c r="CM50" s="22">
        <v>0</v>
      </c>
      <c r="CN50" s="26">
        <v>1300</v>
      </c>
      <c r="CO50" s="26">
        <v>1300</v>
      </c>
      <c r="CP50" s="22">
        <v>624.82799999999997</v>
      </c>
      <c r="CQ50" s="22">
        <v>1300</v>
      </c>
      <c r="CR50" s="22">
        <v>1300</v>
      </c>
      <c r="CS50" s="22">
        <v>624.82799999999997</v>
      </c>
      <c r="CT50" s="26">
        <v>863.4</v>
      </c>
      <c r="CU50" s="26">
        <v>863.4</v>
      </c>
      <c r="CV50" s="22">
        <v>1726.8</v>
      </c>
      <c r="CW50" s="22">
        <v>200</v>
      </c>
      <c r="CX50" s="22">
        <v>200</v>
      </c>
      <c r="CY50" s="22">
        <v>-663.35400000000004</v>
      </c>
      <c r="CZ50" s="22"/>
      <c r="DA50" s="22"/>
      <c r="DB50" s="22">
        <v>0</v>
      </c>
      <c r="DC50" s="22"/>
      <c r="DD50" s="22"/>
      <c r="DE50" s="27">
        <v>0</v>
      </c>
      <c r="DF50" s="27">
        <v>0</v>
      </c>
      <c r="DG50" s="25">
        <f t="shared" si="27"/>
        <v>50465.3</v>
      </c>
      <c r="DH50" s="25">
        <f t="shared" si="27"/>
        <v>50465.3</v>
      </c>
      <c r="DI50" s="25">
        <f t="shared" si="7"/>
        <v>54609.53300000001</v>
      </c>
      <c r="DJ50" s="22"/>
      <c r="DK50" s="22"/>
      <c r="DL50" s="22">
        <v>0</v>
      </c>
      <c r="DM50" s="22">
        <v>0</v>
      </c>
      <c r="DN50" s="22">
        <v>0</v>
      </c>
      <c r="DO50" s="22">
        <v>0</v>
      </c>
      <c r="DP50" s="22"/>
      <c r="DQ50" s="22"/>
      <c r="DR50" s="22"/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2970</v>
      </c>
      <c r="DZ50" s="22">
        <v>2970</v>
      </c>
      <c r="EA50" s="27">
        <v>2562</v>
      </c>
      <c r="EB50" s="27">
        <v>0</v>
      </c>
      <c r="EC50" s="25">
        <f t="shared" si="8"/>
        <v>2970</v>
      </c>
      <c r="ED50" s="25">
        <f t="shared" si="8"/>
        <v>2970</v>
      </c>
      <c r="EE50" s="25">
        <f t="shared" si="9"/>
        <v>2562</v>
      </c>
      <c r="EF50" s="34"/>
      <c r="EG50" s="31"/>
      <c r="EH50" s="31"/>
      <c r="EI50" s="34"/>
      <c r="EJ50" s="31"/>
      <c r="EK50" s="31"/>
      <c r="EL50" s="34"/>
      <c r="EM50" s="31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>
      <c r="A51" s="21">
        <v>42</v>
      </c>
      <c r="B51" s="1" t="s">
        <v>40</v>
      </c>
      <c r="C51" s="22">
        <v>24015.7</v>
      </c>
      <c r="D51" s="32">
        <v>0</v>
      </c>
      <c r="E51" s="24">
        <f t="shared" si="28"/>
        <v>329010</v>
      </c>
      <c r="F51" s="24">
        <f t="shared" si="28"/>
        <v>329010</v>
      </c>
      <c r="G51" s="25">
        <f t="shared" si="0"/>
        <v>341764.82109999994</v>
      </c>
      <c r="H51" s="25">
        <f t="shared" si="1"/>
        <v>103.87672748548675</v>
      </c>
      <c r="I51" s="25">
        <f t="shared" si="2"/>
        <v>103.87672748548675</v>
      </c>
      <c r="J51" s="25">
        <f t="shared" si="3"/>
        <v>168458.7</v>
      </c>
      <c r="K51" s="25">
        <f t="shared" si="3"/>
        <v>168458.7</v>
      </c>
      <c r="L51" s="25">
        <f t="shared" si="3"/>
        <v>183414.02109999998</v>
      </c>
      <c r="M51" s="25">
        <f t="shared" si="11"/>
        <v>108.8777374513753</v>
      </c>
      <c r="N51" s="25">
        <f t="shared" si="12"/>
        <v>108.8777374513753</v>
      </c>
      <c r="O51" s="25">
        <f t="shared" si="4"/>
        <v>91000</v>
      </c>
      <c r="P51" s="25">
        <f t="shared" si="4"/>
        <v>91000</v>
      </c>
      <c r="Q51" s="25">
        <f t="shared" si="4"/>
        <v>99658.354999999996</v>
      </c>
      <c r="R51" s="25">
        <f t="shared" si="13"/>
        <v>109.51467582417582</v>
      </c>
      <c r="S51" s="22">
        <f t="shared" si="14"/>
        <v>109.51467582417582</v>
      </c>
      <c r="T51" s="26">
        <v>51000</v>
      </c>
      <c r="U51" s="26">
        <v>51000</v>
      </c>
      <c r="V51" s="27">
        <v>45220.807999999997</v>
      </c>
      <c r="W51" s="25">
        <f t="shared" si="15"/>
        <v>88.668250980392145</v>
      </c>
      <c r="X51" s="22">
        <f t="shared" si="16"/>
        <v>88.668250980392145</v>
      </c>
      <c r="Y51" s="26">
        <v>13500</v>
      </c>
      <c r="Z51" s="26">
        <v>13500</v>
      </c>
      <c r="AA51" s="25">
        <v>14087.429</v>
      </c>
      <c r="AB51" s="25">
        <f t="shared" si="17"/>
        <v>104.35132592592593</v>
      </c>
      <c r="AC51" s="22">
        <f t="shared" si="18"/>
        <v>104.35132592592593</v>
      </c>
      <c r="AD51" s="26">
        <v>40000</v>
      </c>
      <c r="AE51" s="26">
        <v>40000</v>
      </c>
      <c r="AF51" s="25">
        <v>54437.546999999999</v>
      </c>
      <c r="AG51" s="25">
        <f t="shared" si="19"/>
        <v>136.09386749999999</v>
      </c>
      <c r="AH51" s="22">
        <f t="shared" si="20"/>
        <v>136.09386749999999</v>
      </c>
      <c r="AI51" s="26">
        <v>9885</v>
      </c>
      <c r="AJ51" s="26">
        <v>9885</v>
      </c>
      <c r="AK51" s="25">
        <v>14169.866</v>
      </c>
      <c r="AL51" s="25">
        <f t="shared" si="21"/>
        <v>143.34715225088519</v>
      </c>
      <c r="AM51" s="22">
        <f t="shared" si="22"/>
        <v>143.34715225088519</v>
      </c>
      <c r="AN51" s="28">
        <v>0</v>
      </c>
      <c r="AO51" s="28">
        <v>0</v>
      </c>
      <c r="AP51" s="25">
        <v>0</v>
      </c>
      <c r="AQ51" s="25" t="e">
        <f t="shared" si="23"/>
        <v>#DIV/0!</v>
      </c>
      <c r="AR51" s="22" t="e">
        <f t="shared" si="24"/>
        <v>#DIV/0!</v>
      </c>
      <c r="AS51" s="28">
        <v>0</v>
      </c>
      <c r="AT51" s="28">
        <v>0</v>
      </c>
      <c r="AU51" s="22">
        <v>0</v>
      </c>
      <c r="AV51" s="22"/>
      <c r="AW51" s="22"/>
      <c r="AX51" s="22"/>
      <c r="AY51" s="22">
        <v>105572.7</v>
      </c>
      <c r="AZ51" s="22">
        <v>105572.7</v>
      </c>
      <c r="BA51" s="22">
        <v>105572.7</v>
      </c>
      <c r="BB51" s="29"/>
      <c r="BC51" s="29"/>
      <c r="BD51" s="29"/>
      <c r="BE51" s="30">
        <v>10968.6</v>
      </c>
      <c r="BF51" s="30">
        <v>10968.6</v>
      </c>
      <c r="BG51" s="22">
        <v>10968.6</v>
      </c>
      <c r="BH51" s="22"/>
      <c r="BI51" s="22"/>
      <c r="BJ51" s="22"/>
      <c r="BK51" s="22"/>
      <c r="BL51" s="22"/>
      <c r="BM51" s="22"/>
      <c r="BN51" s="25">
        <f t="shared" si="5"/>
        <v>1300</v>
      </c>
      <c r="BO51" s="25">
        <f t="shared" si="5"/>
        <v>1300</v>
      </c>
      <c r="BP51" s="25">
        <f t="shared" si="5"/>
        <v>779.37699999999995</v>
      </c>
      <c r="BQ51" s="25">
        <f t="shared" si="25"/>
        <v>59.952076923076923</v>
      </c>
      <c r="BR51" s="22">
        <f t="shared" si="26"/>
        <v>59.952076923076923</v>
      </c>
      <c r="BS51" s="26">
        <v>1300</v>
      </c>
      <c r="BT51" s="26">
        <v>1300</v>
      </c>
      <c r="BU51" s="25">
        <v>779.37699999999995</v>
      </c>
      <c r="BV51" s="22"/>
      <c r="BW51" s="22"/>
      <c r="BX51" s="25">
        <v>0</v>
      </c>
      <c r="BY51" s="22"/>
      <c r="BZ51" s="22"/>
      <c r="CA51" s="22">
        <v>0</v>
      </c>
      <c r="CB51" s="26"/>
      <c r="CC51" s="26"/>
      <c r="CD51" s="22">
        <v>0</v>
      </c>
      <c r="CE51" s="22"/>
      <c r="CF51" s="22"/>
      <c r="CG51" s="22"/>
      <c r="CH51" s="22"/>
      <c r="CI51" s="22"/>
      <c r="CJ51" s="22">
        <v>0</v>
      </c>
      <c r="CK51" s="32"/>
      <c r="CL51" s="32"/>
      <c r="CM51" s="22">
        <v>0</v>
      </c>
      <c r="CN51" s="26">
        <v>32873.699999999997</v>
      </c>
      <c r="CO51" s="26">
        <v>32873.699999999997</v>
      </c>
      <c r="CP51" s="22">
        <v>26558.647000000001</v>
      </c>
      <c r="CQ51" s="22">
        <v>12000</v>
      </c>
      <c r="CR51" s="22">
        <v>12000</v>
      </c>
      <c r="CS51" s="22">
        <v>7828.2470000000003</v>
      </c>
      <c r="CT51" s="26">
        <v>18000</v>
      </c>
      <c r="CU51" s="26">
        <v>18000</v>
      </c>
      <c r="CV51" s="22">
        <v>24065.090800000002</v>
      </c>
      <c r="CW51" s="22">
        <v>1400</v>
      </c>
      <c r="CX51" s="22">
        <v>1400</v>
      </c>
      <c r="CY51" s="22">
        <v>3377.1563000000001</v>
      </c>
      <c r="CZ51" s="22"/>
      <c r="DA51" s="22"/>
      <c r="DB51" s="22">
        <v>0</v>
      </c>
      <c r="DC51" s="22">
        <v>500</v>
      </c>
      <c r="DD51" s="22">
        <v>500</v>
      </c>
      <c r="DE51" s="27">
        <v>718.1</v>
      </c>
      <c r="DF51" s="27">
        <v>0</v>
      </c>
      <c r="DG51" s="25">
        <f t="shared" si="27"/>
        <v>285000</v>
      </c>
      <c r="DH51" s="25">
        <f t="shared" si="27"/>
        <v>285000</v>
      </c>
      <c r="DI51" s="25">
        <f t="shared" si="7"/>
        <v>299955.32109999994</v>
      </c>
      <c r="DJ51" s="22"/>
      <c r="DK51" s="22"/>
      <c r="DL51" s="22">
        <v>0</v>
      </c>
      <c r="DM51" s="22">
        <v>44010</v>
      </c>
      <c r="DN51" s="22">
        <v>44010</v>
      </c>
      <c r="DO51" s="22">
        <v>41809.5</v>
      </c>
      <c r="DP51" s="22"/>
      <c r="DQ51" s="22"/>
      <c r="DR51" s="22"/>
      <c r="DS51" s="22">
        <v>0</v>
      </c>
      <c r="DT51" s="22">
        <v>0</v>
      </c>
      <c r="DU51" s="22">
        <v>0</v>
      </c>
      <c r="DV51" s="22">
        <v>0</v>
      </c>
      <c r="DW51" s="22">
        <v>0</v>
      </c>
      <c r="DX51" s="22">
        <v>0</v>
      </c>
      <c r="DY51" s="22">
        <v>23000</v>
      </c>
      <c r="DZ51" s="22">
        <v>23000</v>
      </c>
      <c r="EA51" s="27">
        <v>23000</v>
      </c>
      <c r="EB51" s="27">
        <v>0</v>
      </c>
      <c r="EC51" s="25">
        <f t="shared" si="8"/>
        <v>67010</v>
      </c>
      <c r="ED51" s="25">
        <f t="shared" si="8"/>
        <v>67010</v>
      </c>
      <c r="EE51" s="25">
        <f t="shared" si="9"/>
        <v>64809.5</v>
      </c>
      <c r="EF51" s="34"/>
      <c r="EG51" s="31"/>
      <c r="EH51" s="31"/>
      <c r="EI51" s="34"/>
      <c r="EJ51" s="31"/>
      <c r="EK51" s="31"/>
      <c r="EL51" s="34"/>
      <c r="EM51" s="31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>
      <c r="A52" s="21">
        <v>43</v>
      </c>
      <c r="B52" s="1" t="s">
        <v>41</v>
      </c>
      <c r="C52" s="22">
        <v>0</v>
      </c>
      <c r="D52" s="32">
        <v>0</v>
      </c>
      <c r="E52" s="24">
        <f t="shared" si="28"/>
        <v>8086.5</v>
      </c>
      <c r="F52" s="24">
        <f t="shared" si="28"/>
        <v>8086.5</v>
      </c>
      <c r="G52" s="25">
        <f t="shared" si="0"/>
        <v>7764.7659999999996</v>
      </c>
      <c r="H52" s="25">
        <f t="shared" si="1"/>
        <v>96.02134421566808</v>
      </c>
      <c r="I52" s="25">
        <f t="shared" si="2"/>
        <v>96.02134421566808</v>
      </c>
      <c r="J52" s="25">
        <f t="shared" si="3"/>
        <v>3454</v>
      </c>
      <c r="K52" s="25">
        <f t="shared" si="3"/>
        <v>3454</v>
      </c>
      <c r="L52" s="25">
        <f t="shared" si="3"/>
        <v>3132.2659999999996</v>
      </c>
      <c r="M52" s="25">
        <f t="shared" si="11"/>
        <v>90.685176606832655</v>
      </c>
      <c r="N52" s="25">
        <f t="shared" si="12"/>
        <v>90.685176606832655</v>
      </c>
      <c r="O52" s="25">
        <f t="shared" si="4"/>
        <v>167.7</v>
      </c>
      <c r="P52" s="25">
        <f t="shared" si="4"/>
        <v>167.7</v>
      </c>
      <c r="Q52" s="25">
        <f t="shared" si="4"/>
        <v>219.131</v>
      </c>
      <c r="R52" s="25">
        <f t="shared" si="13"/>
        <v>130.66845557543232</v>
      </c>
      <c r="S52" s="22">
        <f t="shared" si="14"/>
        <v>130.66845557543232</v>
      </c>
      <c r="T52" s="26">
        <v>0</v>
      </c>
      <c r="U52" s="26">
        <v>0</v>
      </c>
      <c r="V52" s="27">
        <v>0</v>
      </c>
      <c r="W52" s="25" t="e">
        <f t="shared" si="15"/>
        <v>#DIV/0!</v>
      </c>
      <c r="X52" s="22" t="e">
        <f t="shared" si="16"/>
        <v>#DIV/0!</v>
      </c>
      <c r="Y52" s="26">
        <v>2686.3</v>
      </c>
      <c r="Z52" s="26">
        <v>2686.3</v>
      </c>
      <c r="AA52" s="25">
        <v>2198.5349999999999</v>
      </c>
      <c r="AB52" s="25">
        <f t="shared" si="17"/>
        <v>81.842497114990863</v>
      </c>
      <c r="AC52" s="22">
        <f t="shared" si="18"/>
        <v>81.842497114990863</v>
      </c>
      <c r="AD52" s="26">
        <v>167.7</v>
      </c>
      <c r="AE52" s="26">
        <v>167.7</v>
      </c>
      <c r="AF52" s="25">
        <v>219.131</v>
      </c>
      <c r="AG52" s="25">
        <f t="shared" si="19"/>
        <v>130.66845557543232</v>
      </c>
      <c r="AH52" s="22">
        <f t="shared" si="20"/>
        <v>130.66845557543232</v>
      </c>
      <c r="AI52" s="26">
        <v>0</v>
      </c>
      <c r="AJ52" s="26">
        <v>0</v>
      </c>
      <c r="AK52" s="25">
        <v>0</v>
      </c>
      <c r="AL52" s="25" t="e">
        <f t="shared" si="21"/>
        <v>#DIV/0!</v>
      </c>
      <c r="AM52" s="22" t="e">
        <f t="shared" si="22"/>
        <v>#DIV/0!</v>
      </c>
      <c r="AN52" s="28">
        <v>0</v>
      </c>
      <c r="AO52" s="28">
        <v>0</v>
      </c>
      <c r="AP52" s="25">
        <v>0</v>
      </c>
      <c r="AQ52" s="25" t="e">
        <f t="shared" si="23"/>
        <v>#DIV/0!</v>
      </c>
      <c r="AR52" s="22" t="e">
        <f t="shared" si="24"/>
        <v>#DIV/0!</v>
      </c>
      <c r="AS52" s="28">
        <v>0</v>
      </c>
      <c r="AT52" s="28">
        <v>0</v>
      </c>
      <c r="AU52" s="22">
        <v>0</v>
      </c>
      <c r="AV52" s="22"/>
      <c r="AW52" s="22"/>
      <c r="AX52" s="22"/>
      <c r="AY52" s="22">
        <v>4632.5</v>
      </c>
      <c r="AZ52" s="22">
        <v>4632.5</v>
      </c>
      <c r="BA52" s="22">
        <v>4632.5</v>
      </c>
      <c r="BB52" s="29"/>
      <c r="BC52" s="29"/>
      <c r="BD52" s="29"/>
      <c r="BE52" s="30"/>
      <c r="BF52" s="30"/>
      <c r="BG52" s="22">
        <v>0</v>
      </c>
      <c r="BH52" s="22"/>
      <c r="BI52" s="22"/>
      <c r="BJ52" s="22"/>
      <c r="BK52" s="22"/>
      <c r="BL52" s="22"/>
      <c r="BM52" s="22"/>
      <c r="BN52" s="25">
        <f t="shared" si="5"/>
        <v>600</v>
      </c>
      <c r="BO52" s="25">
        <f t="shared" si="5"/>
        <v>600</v>
      </c>
      <c r="BP52" s="25">
        <f t="shared" si="5"/>
        <v>714.6</v>
      </c>
      <c r="BQ52" s="25">
        <f t="shared" si="25"/>
        <v>119.10000000000001</v>
      </c>
      <c r="BR52" s="22">
        <f t="shared" si="26"/>
        <v>119.10000000000001</v>
      </c>
      <c r="BS52" s="26">
        <v>600</v>
      </c>
      <c r="BT52" s="26">
        <v>600</v>
      </c>
      <c r="BU52" s="25">
        <v>714.6</v>
      </c>
      <c r="BV52" s="22"/>
      <c r="BW52" s="22"/>
      <c r="BX52" s="25">
        <v>0</v>
      </c>
      <c r="BY52" s="22"/>
      <c r="BZ52" s="22"/>
      <c r="CA52" s="22">
        <v>0</v>
      </c>
      <c r="CB52" s="26"/>
      <c r="CC52" s="26"/>
      <c r="CD52" s="22">
        <v>0</v>
      </c>
      <c r="CE52" s="22"/>
      <c r="CF52" s="22"/>
      <c r="CG52" s="22"/>
      <c r="CH52" s="22"/>
      <c r="CI52" s="22"/>
      <c r="CJ52" s="22">
        <v>0</v>
      </c>
      <c r="CK52" s="32"/>
      <c r="CL52" s="32"/>
      <c r="CM52" s="22">
        <v>0</v>
      </c>
      <c r="CN52" s="26"/>
      <c r="CO52" s="26"/>
      <c r="CP52" s="22">
        <v>0</v>
      </c>
      <c r="CQ52" s="22"/>
      <c r="CR52" s="22"/>
      <c r="CS52" s="22">
        <v>0</v>
      </c>
      <c r="CT52" s="26"/>
      <c r="CU52" s="26"/>
      <c r="CV52" s="22">
        <v>0</v>
      </c>
      <c r="CW52" s="22">
        <v>0</v>
      </c>
      <c r="CX52" s="22">
        <v>0</v>
      </c>
      <c r="CY52" s="22">
        <v>0</v>
      </c>
      <c r="CZ52" s="22"/>
      <c r="DA52" s="22"/>
      <c r="DB52" s="22">
        <v>0</v>
      </c>
      <c r="DC52" s="22"/>
      <c r="DD52" s="22"/>
      <c r="DE52" s="27">
        <v>0</v>
      </c>
      <c r="DF52" s="27">
        <v>0</v>
      </c>
      <c r="DG52" s="25">
        <f t="shared" si="27"/>
        <v>8086.5</v>
      </c>
      <c r="DH52" s="25">
        <f t="shared" si="27"/>
        <v>8086.5</v>
      </c>
      <c r="DI52" s="25">
        <f t="shared" si="7"/>
        <v>7764.7659999999996</v>
      </c>
      <c r="DJ52" s="22"/>
      <c r="DK52" s="22"/>
      <c r="DL52" s="22">
        <v>0</v>
      </c>
      <c r="DM52" s="22">
        <v>0</v>
      </c>
      <c r="DN52" s="22">
        <v>0</v>
      </c>
      <c r="DO52" s="22">
        <v>0</v>
      </c>
      <c r="DP52" s="22"/>
      <c r="DQ52" s="22"/>
      <c r="DR52" s="22"/>
      <c r="DS52" s="22">
        <v>0</v>
      </c>
      <c r="DT52" s="22">
        <v>0</v>
      </c>
      <c r="DU52" s="22">
        <v>0</v>
      </c>
      <c r="DV52" s="22">
        <v>0</v>
      </c>
      <c r="DW52" s="22">
        <v>0</v>
      </c>
      <c r="DX52" s="22">
        <v>0</v>
      </c>
      <c r="DY52" s="22"/>
      <c r="DZ52" s="22"/>
      <c r="EA52" s="27">
        <v>0</v>
      </c>
      <c r="EB52" s="27">
        <v>0</v>
      </c>
      <c r="EC52" s="25">
        <f t="shared" si="8"/>
        <v>0</v>
      </c>
      <c r="ED52" s="25">
        <f t="shared" si="8"/>
        <v>0</v>
      </c>
      <c r="EE52" s="25">
        <f t="shared" si="9"/>
        <v>0</v>
      </c>
      <c r="EF52" s="34"/>
      <c r="EG52" s="31"/>
      <c r="EH52" s="31"/>
      <c r="EI52" s="34"/>
      <c r="EJ52" s="31"/>
      <c r="EK52" s="31"/>
      <c r="EL52" s="34"/>
      <c r="EM52" s="31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>
      <c r="A53" s="21">
        <v>44</v>
      </c>
      <c r="B53" s="1" t="s">
        <v>44</v>
      </c>
      <c r="C53" s="22">
        <v>112689.60000000001</v>
      </c>
      <c r="D53" s="35">
        <v>0</v>
      </c>
      <c r="E53" s="24">
        <f t="shared" si="28"/>
        <v>911658.2</v>
      </c>
      <c r="F53" s="24">
        <f t="shared" si="28"/>
        <v>911658.2</v>
      </c>
      <c r="G53" s="25">
        <f t="shared" si="0"/>
        <v>930882.31189999997</v>
      </c>
      <c r="H53" s="25">
        <f t="shared" si="1"/>
        <v>102.10869730563495</v>
      </c>
      <c r="I53" s="25">
        <f t="shared" si="2"/>
        <v>102.10869730563495</v>
      </c>
      <c r="J53" s="25">
        <f t="shared" si="3"/>
        <v>443485</v>
      </c>
      <c r="K53" s="25">
        <f t="shared" si="3"/>
        <v>443485</v>
      </c>
      <c r="L53" s="25">
        <f t="shared" si="3"/>
        <v>466551.99189999996</v>
      </c>
      <c r="M53" s="25">
        <f t="shared" si="11"/>
        <v>105.20130148708525</v>
      </c>
      <c r="N53" s="25">
        <f t="shared" si="12"/>
        <v>105.20130148708525</v>
      </c>
      <c r="O53" s="25">
        <f t="shared" si="4"/>
        <v>179829</v>
      </c>
      <c r="P53" s="25">
        <f t="shared" si="4"/>
        <v>179829</v>
      </c>
      <c r="Q53" s="25">
        <f t="shared" si="4"/>
        <v>200802.8346</v>
      </c>
      <c r="R53" s="25">
        <f t="shared" si="13"/>
        <v>111.66321038319738</v>
      </c>
      <c r="S53" s="22">
        <f t="shared" si="14"/>
        <v>111.66321038319738</v>
      </c>
      <c r="T53" s="26">
        <v>54335</v>
      </c>
      <c r="U53" s="26">
        <v>54335</v>
      </c>
      <c r="V53" s="27">
        <v>52942.2016</v>
      </c>
      <c r="W53" s="25">
        <f t="shared" si="15"/>
        <v>97.436645992454217</v>
      </c>
      <c r="X53" s="22">
        <f t="shared" si="16"/>
        <v>97.436645992454217</v>
      </c>
      <c r="Y53" s="26">
        <v>22358</v>
      </c>
      <c r="Z53" s="26">
        <v>22358</v>
      </c>
      <c r="AA53" s="25">
        <v>19491.094799999999</v>
      </c>
      <c r="AB53" s="25">
        <f t="shared" si="17"/>
        <v>87.177273459164496</v>
      </c>
      <c r="AC53" s="22">
        <f>AA53/Y53*100</f>
        <v>87.177273459164496</v>
      </c>
      <c r="AD53" s="26">
        <v>125494</v>
      </c>
      <c r="AE53" s="26">
        <v>125494</v>
      </c>
      <c r="AF53" s="25">
        <v>147860.633</v>
      </c>
      <c r="AG53" s="25">
        <f t="shared" si="19"/>
        <v>117.82287041611552</v>
      </c>
      <c r="AH53" s="22">
        <f t="shared" si="20"/>
        <v>117.82287041611552</v>
      </c>
      <c r="AI53" s="26">
        <v>27417.200000000001</v>
      </c>
      <c r="AJ53" s="26">
        <v>27417.200000000001</v>
      </c>
      <c r="AK53" s="25">
        <v>24387.4895</v>
      </c>
      <c r="AL53" s="25">
        <f t="shared" si="21"/>
        <v>88.949599156733726</v>
      </c>
      <c r="AM53" s="22">
        <f t="shared" si="22"/>
        <v>88.949599156733726</v>
      </c>
      <c r="AN53" s="28">
        <v>28800</v>
      </c>
      <c r="AO53" s="28">
        <v>28800</v>
      </c>
      <c r="AP53" s="25">
        <v>28629.599999999999</v>
      </c>
      <c r="AQ53" s="25">
        <f t="shared" si="23"/>
        <v>99.408333333333331</v>
      </c>
      <c r="AR53" s="22">
        <f t="shared" si="24"/>
        <v>99.408333333333331</v>
      </c>
      <c r="AS53" s="28">
        <v>0</v>
      </c>
      <c r="AT53" s="28">
        <v>0</v>
      </c>
      <c r="AU53" s="22">
        <v>0</v>
      </c>
      <c r="AV53" s="22"/>
      <c r="AW53" s="22"/>
      <c r="AX53" s="22"/>
      <c r="AY53" s="22">
        <v>434124.6</v>
      </c>
      <c r="AZ53" s="22">
        <v>434124.6</v>
      </c>
      <c r="BA53" s="22">
        <v>434124.6</v>
      </c>
      <c r="BB53" s="29"/>
      <c r="BC53" s="29"/>
      <c r="BD53" s="29"/>
      <c r="BE53" s="30">
        <v>5442.6</v>
      </c>
      <c r="BF53" s="30">
        <v>5442.6</v>
      </c>
      <c r="BG53" s="22">
        <v>5421.34</v>
      </c>
      <c r="BH53" s="22"/>
      <c r="BI53" s="22"/>
      <c r="BJ53" s="22"/>
      <c r="BK53" s="22"/>
      <c r="BL53" s="22"/>
      <c r="BM53" s="22"/>
      <c r="BN53" s="25">
        <f t="shared" si="5"/>
        <v>35349.1</v>
      </c>
      <c r="BO53" s="25">
        <f t="shared" si="5"/>
        <v>35349.1</v>
      </c>
      <c r="BP53" s="25">
        <f t="shared" si="5"/>
        <v>32687.102999999999</v>
      </c>
      <c r="BQ53" s="25">
        <f t="shared" si="25"/>
        <v>92.469406576122168</v>
      </c>
      <c r="BR53" s="22">
        <f t="shared" si="26"/>
        <v>92.469406576122168</v>
      </c>
      <c r="BS53" s="26">
        <v>31797</v>
      </c>
      <c r="BT53" s="26">
        <v>31797</v>
      </c>
      <c r="BU53" s="25">
        <v>29950.348999999998</v>
      </c>
      <c r="BV53" s="22"/>
      <c r="BW53" s="22"/>
      <c r="BX53" s="25">
        <v>0</v>
      </c>
      <c r="BY53" s="22"/>
      <c r="BZ53" s="22"/>
      <c r="CA53" s="22">
        <v>0</v>
      </c>
      <c r="CB53" s="26">
        <v>3552.1</v>
      </c>
      <c r="CC53" s="26">
        <v>3552.1</v>
      </c>
      <c r="CD53" s="22">
        <v>2736.7539999999999</v>
      </c>
      <c r="CE53" s="22"/>
      <c r="CF53" s="22"/>
      <c r="CG53" s="22"/>
      <c r="CH53" s="22">
        <v>7357</v>
      </c>
      <c r="CI53" s="22">
        <v>7357</v>
      </c>
      <c r="CJ53" s="22">
        <v>7357</v>
      </c>
      <c r="CK53" s="32">
        <v>7027</v>
      </c>
      <c r="CL53" s="32">
        <v>7027</v>
      </c>
      <c r="CM53" s="22">
        <v>6774.77</v>
      </c>
      <c r="CN53" s="26">
        <v>139834.70000000001</v>
      </c>
      <c r="CO53" s="26">
        <v>139834.70000000001</v>
      </c>
      <c r="CP53" s="22">
        <v>138251.96400000001</v>
      </c>
      <c r="CQ53" s="22">
        <v>46055</v>
      </c>
      <c r="CR53" s="22">
        <v>46055</v>
      </c>
      <c r="CS53" s="22">
        <v>38796.574999999997</v>
      </c>
      <c r="CT53" s="26">
        <v>1000</v>
      </c>
      <c r="CU53" s="26">
        <v>1000</v>
      </c>
      <c r="CV53" s="22">
        <v>10927.136</v>
      </c>
      <c r="CW53" s="22">
        <v>400</v>
      </c>
      <c r="CX53" s="22">
        <v>400</v>
      </c>
      <c r="CY53" s="22">
        <v>2830</v>
      </c>
      <c r="CZ53" s="22"/>
      <c r="DA53" s="22"/>
      <c r="DB53" s="22">
        <v>0</v>
      </c>
      <c r="DC53" s="22">
        <v>1470</v>
      </c>
      <c r="DD53" s="22">
        <v>1470</v>
      </c>
      <c r="DE53" s="27">
        <v>1770</v>
      </c>
      <c r="DF53" s="27">
        <v>0</v>
      </c>
      <c r="DG53" s="25">
        <f t="shared" si="27"/>
        <v>890409.2</v>
      </c>
      <c r="DH53" s="25">
        <f t="shared" si="27"/>
        <v>890409.2</v>
      </c>
      <c r="DI53" s="25">
        <f t="shared" si="7"/>
        <v>913454.93189999997</v>
      </c>
      <c r="DJ53" s="22"/>
      <c r="DK53" s="22"/>
      <c r="DL53" s="22">
        <v>0</v>
      </c>
      <c r="DM53" s="22">
        <v>21249</v>
      </c>
      <c r="DN53" s="22">
        <v>21249</v>
      </c>
      <c r="DO53" s="22">
        <v>17427.38</v>
      </c>
      <c r="DP53" s="22"/>
      <c r="DQ53" s="22"/>
      <c r="DR53" s="22"/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6183.9</v>
      </c>
      <c r="DZ53" s="22">
        <v>6183.9</v>
      </c>
      <c r="EA53" s="27">
        <v>0</v>
      </c>
      <c r="EB53" s="27">
        <v>0</v>
      </c>
      <c r="EC53" s="25">
        <f t="shared" si="8"/>
        <v>27432.9</v>
      </c>
      <c r="ED53" s="25">
        <f t="shared" si="8"/>
        <v>27432.9</v>
      </c>
      <c r="EE53" s="25">
        <f t="shared" si="9"/>
        <v>17427.38</v>
      </c>
      <c r="EF53" s="34"/>
      <c r="EG53" s="31"/>
      <c r="EH53" s="31"/>
      <c r="EI53" s="34"/>
      <c r="EJ53" s="31"/>
      <c r="EK53" s="31"/>
      <c r="EL53" s="34"/>
      <c r="EM53" s="31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>
      <c r="A54" s="21">
        <v>45</v>
      </c>
      <c r="B54" s="1" t="s">
        <v>45</v>
      </c>
      <c r="C54" s="22">
        <v>21834.7</v>
      </c>
      <c r="D54" s="35">
        <v>3900.2</v>
      </c>
      <c r="E54" s="24">
        <f t="shared" si="28"/>
        <v>310186.7</v>
      </c>
      <c r="F54" s="24">
        <f t="shared" si="28"/>
        <v>310186.7</v>
      </c>
      <c r="G54" s="25">
        <f t="shared" si="0"/>
        <v>316016.36439999996</v>
      </c>
      <c r="H54" s="25">
        <f t="shared" si="1"/>
        <v>101.87940501639818</v>
      </c>
      <c r="I54" s="25">
        <f t="shared" si="2"/>
        <v>101.87940501639818</v>
      </c>
      <c r="J54" s="25">
        <f t="shared" si="3"/>
        <v>100258</v>
      </c>
      <c r="K54" s="25">
        <f t="shared" si="3"/>
        <v>100258</v>
      </c>
      <c r="L54" s="25">
        <f t="shared" si="3"/>
        <v>107612.16440000001</v>
      </c>
      <c r="M54" s="25">
        <f t="shared" si="11"/>
        <v>107.3352394821361</v>
      </c>
      <c r="N54" s="25">
        <f t="shared" si="12"/>
        <v>107.3352394821361</v>
      </c>
      <c r="O54" s="25">
        <f t="shared" si="4"/>
        <v>39250</v>
      </c>
      <c r="P54" s="25">
        <f t="shared" si="4"/>
        <v>39250</v>
      </c>
      <c r="Q54" s="25">
        <f t="shared" si="4"/>
        <v>50099.273799999995</v>
      </c>
      <c r="R54" s="25">
        <f t="shared" si="13"/>
        <v>127.64146191082801</v>
      </c>
      <c r="S54" s="22">
        <f t="shared" si="14"/>
        <v>127.64146191082801</v>
      </c>
      <c r="T54" s="26">
        <v>6250</v>
      </c>
      <c r="U54" s="26">
        <v>6250</v>
      </c>
      <c r="V54" s="27">
        <v>5369.6477999999997</v>
      </c>
      <c r="W54" s="25">
        <f t="shared" si="15"/>
        <v>85.914364800000001</v>
      </c>
      <c r="X54" s="22">
        <f t="shared" si="16"/>
        <v>85.914364800000001</v>
      </c>
      <c r="Y54" s="26">
        <v>1350</v>
      </c>
      <c r="Z54" s="26">
        <v>1350</v>
      </c>
      <c r="AA54" s="25">
        <v>1102.6661999999999</v>
      </c>
      <c r="AB54" s="25">
        <f t="shared" si="17"/>
        <v>81.678977777777774</v>
      </c>
      <c r="AC54" s="22">
        <f t="shared" si="18"/>
        <v>81.678977777777774</v>
      </c>
      <c r="AD54" s="26">
        <v>33000</v>
      </c>
      <c r="AE54" s="26">
        <v>33000</v>
      </c>
      <c r="AF54" s="25">
        <v>44729.625999999997</v>
      </c>
      <c r="AG54" s="25">
        <f t="shared" si="19"/>
        <v>135.54432121212122</v>
      </c>
      <c r="AH54" s="22">
        <f t="shared" si="20"/>
        <v>135.54432121212122</v>
      </c>
      <c r="AI54" s="26">
        <v>5518</v>
      </c>
      <c r="AJ54" s="26">
        <v>5518</v>
      </c>
      <c r="AK54" s="25">
        <v>4823.3</v>
      </c>
      <c r="AL54" s="25">
        <f t="shared" si="21"/>
        <v>87.410293584632115</v>
      </c>
      <c r="AM54" s="22">
        <f t="shared" si="22"/>
        <v>87.410293584632115</v>
      </c>
      <c r="AN54" s="28">
        <v>0</v>
      </c>
      <c r="AO54" s="28">
        <v>0</v>
      </c>
      <c r="AP54" s="25">
        <v>0</v>
      </c>
      <c r="AQ54" s="25" t="e">
        <f t="shared" si="23"/>
        <v>#DIV/0!</v>
      </c>
      <c r="AR54" s="22" t="e">
        <f t="shared" si="24"/>
        <v>#DIV/0!</v>
      </c>
      <c r="AS54" s="28">
        <v>0</v>
      </c>
      <c r="AT54" s="28">
        <v>0</v>
      </c>
      <c r="AU54" s="22">
        <v>0</v>
      </c>
      <c r="AV54" s="22"/>
      <c r="AW54" s="22"/>
      <c r="AX54" s="22"/>
      <c r="AY54" s="22">
        <v>186345.5</v>
      </c>
      <c r="AZ54" s="22">
        <v>186345.5</v>
      </c>
      <c r="BA54" s="22">
        <v>186345.5</v>
      </c>
      <c r="BB54" s="29"/>
      <c r="BC54" s="29"/>
      <c r="BD54" s="29"/>
      <c r="BE54" s="30">
        <v>3033.8</v>
      </c>
      <c r="BF54" s="30">
        <v>3033.8</v>
      </c>
      <c r="BG54" s="22">
        <v>3033.8</v>
      </c>
      <c r="BH54" s="22"/>
      <c r="BI54" s="22"/>
      <c r="BJ54" s="22"/>
      <c r="BK54" s="22"/>
      <c r="BL54" s="22"/>
      <c r="BM54" s="22"/>
      <c r="BN54" s="25">
        <f t="shared" si="5"/>
        <v>10220</v>
      </c>
      <c r="BO54" s="25">
        <f t="shared" si="5"/>
        <v>10220</v>
      </c>
      <c r="BP54" s="25">
        <f t="shared" si="5"/>
        <v>11654.2264</v>
      </c>
      <c r="BQ54" s="25">
        <f t="shared" si="25"/>
        <v>114.03352641878668</v>
      </c>
      <c r="BR54" s="22">
        <f t="shared" si="26"/>
        <v>114.03352641878668</v>
      </c>
      <c r="BS54" s="26">
        <v>1000</v>
      </c>
      <c r="BT54" s="26">
        <v>1000</v>
      </c>
      <c r="BU54" s="25">
        <v>2096.2664</v>
      </c>
      <c r="BV54" s="22"/>
      <c r="BW54" s="22"/>
      <c r="BX54" s="25">
        <v>0</v>
      </c>
      <c r="BY54" s="22"/>
      <c r="BZ54" s="22"/>
      <c r="CA54" s="22">
        <v>0</v>
      </c>
      <c r="CB54" s="26">
        <v>9220</v>
      </c>
      <c r="CC54" s="26">
        <v>9220</v>
      </c>
      <c r="CD54" s="22">
        <v>9557.9599999999991</v>
      </c>
      <c r="CE54" s="22"/>
      <c r="CF54" s="22"/>
      <c r="CG54" s="22"/>
      <c r="CH54" s="22"/>
      <c r="CI54" s="22"/>
      <c r="CJ54" s="22">
        <v>0</v>
      </c>
      <c r="CK54" s="32">
        <v>1850</v>
      </c>
      <c r="CL54" s="32">
        <v>1850</v>
      </c>
      <c r="CM54" s="22">
        <v>1716</v>
      </c>
      <c r="CN54" s="26">
        <v>39250</v>
      </c>
      <c r="CO54" s="26">
        <v>39250</v>
      </c>
      <c r="CP54" s="22">
        <v>36703.338000000003</v>
      </c>
      <c r="CQ54" s="22">
        <v>21000</v>
      </c>
      <c r="CR54" s="22">
        <v>21000</v>
      </c>
      <c r="CS54" s="22">
        <v>18438.942999999999</v>
      </c>
      <c r="CT54" s="26">
        <v>2000</v>
      </c>
      <c r="CU54" s="26">
        <v>2000</v>
      </c>
      <c r="CV54" s="22">
        <v>793.36</v>
      </c>
      <c r="CW54" s="22">
        <v>100</v>
      </c>
      <c r="CX54" s="22">
        <v>100</v>
      </c>
      <c r="CY54" s="22">
        <v>0</v>
      </c>
      <c r="CZ54" s="22"/>
      <c r="DA54" s="22"/>
      <c r="DB54" s="22">
        <v>0</v>
      </c>
      <c r="DC54" s="22">
        <v>720</v>
      </c>
      <c r="DD54" s="22">
        <v>720</v>
      </c>
      <c r="DE54" s="27">
        <v>720</v>
      </c>
      <c r="DF54" s="27">
        <v>0</v>
      </c>
      <c r="DG54" s="25">
        <f t="shared" si="27"/>
        <v>289637.3</v>
      </c>
      <c r="DH54" s="25">
        <f t="shared" si="27"/>
        <v>289637.3</v>
      </c>
      <c r="DI54" s="25">
        <f t="shared" si="7"/>
        <v>296991.46439999994</v>
      </c>
      <c r="DJ54" s="22"/>
      <c r="DK54" s="22"/>
      <c r="DL54" s="22">
        <v>0</v>
      </c>
      <c r="DM54" s="22">
        <v>20549.400000000001</v>
      </c>
      <c r="DN54" s="22">
        <v>20549.400000000001</v>
      </c>
      <c r="DO54" s="22">
        <v>18674.900000000001</v>
      </c>
      <c r="DP54" s="22"/>
      <c r="DQ54" s="22"/>
      <c r="DR54" s="22"/>
      <c r="DS54" s="22">
        <v>0</v>
      </c>
      <c r="DT54" s="22">
        <v>0</v>
      </c>
      <c r="DU54" s="22">
        <v>350</v>
      </c>
      <c r="DV54" s="22">
        <v>0</v>
      </c>
      <c r="DW54" s="22">
        <v>0</v>
      </c>
      <c r="DX54" s="22">
        <v>0</v>
      </c>
      <c r="DY54" s="22"/>
      <c r="DZ54" s="22"/>
      <c r="EA54" s="27">
        <v>0</v>
      </c>
      <c r="EB54" s="27">
        <v>0</v>
      </c>
      <c r="EC54" s="25">
        <f t="shared" si="8"/>
        <v>20549.400000000001</v>
      </c>
      <c r="ED54" s="25">
        <f t="shared" si="8"/>
        <v>20549.400000000001</v>
      </c>
      <c r="EE54" s="25">
        <f t="shared" si="9"/>
        <v>19024.900000000001</v>
      </c>
      <c r="EF54" s="34"/>
      <c r="EG54" s="31"/>
      <c r="EH54" s="31"/>
      <c r="EI54" s="34"/>
      <c r="EJ54" s="31"/>
      <c r="EK54" s="31"/>
      <c r="EL54" s="34"/>
      <c r="EM54" s="31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>
      <c r="A55" s="21">
        <v>46</v>
      </c>
      <c r="B55" s="1" t="s">
        <v>46</v>
      </c>
      <c r="C55" s="22">
        <v>185.1</v>
      </c>
      <c r="D55" s="35">
        <v>639</v>
      </c>
      <c r="E55" s="24">
        <f t="shared" si="28"/>
        <v>31582.699999999997</v>
      </c>
      <c r="F55" s="24">
        <f t="shared" si="28"/>
        <v>31582.699999999997</v>
      </c>
      <c r="G55" s="25">
        <f t="shared" si="0"/>
        <v>25306.376</v>
      </c>
      <c r="H55" s="25">
        <f t="shared" si="1"/>
        <v>80.127335534960608</v>
      </c>
      <c r="I55" s="25">
        <f t="shared" si="2"/>
        <v>80.127335534960608</v>
      </c>
      <c r="J55" s="25">
        <f t="shared" si="3"/>
        <v>15157</v>
      </c>
      <c r="K55" s="25">
        <f t="shared" si="3"/>
        <v>15157</v>
      </c>
      <c r="L55" s="25">
        <f t="shared" si="3"/>
        <v>8959.6759999999995</v>
      </c>
      <c r="M55" s="25">
        <f t="shared" si="11"/>
        <v>59.112462888434379</v>
      </c>
      <c r="N55" s="25">
        <f t="shared" si="12"/>
        <v>59.112462888434379</v>
      </c>
      <c r="O55" s="25">
        <f t="shared" si="4"/>
        <v>3580</v>
      </c>
      <c r="P55" s="25">
        <f t="shared" si="4"/>
        <v>3580</v>
      </c>
      <c r="Q55" s="25">
        <f t="shared" si="4"/>
        <v>3719.8759999999997</v>
      </c>
      <c r="R55" s="25">
        <f t="shared" si="13"/>
        <v>103.90715083798882</v>
      </c>
      <c r="S55" s="22">
        <f t="shared" si="14"/>
        <v>103.90715083798882</v>
      </c>
      <c r="T55" s="26">
        <v>80</v>
      </c>
      <c r="U55" s="26">
        <v>80</v>
      </c>
      <c r="V55" s="27">
        <v>40.276000000000003</v>
      </c>
      <c r="W55" s="25">
        <f t="shared" si="15"/>
        <v>50.345000000000006</v>
      </c>
      <c r="X55" s="22">
        <f t="shared" si="16"/>
        <v>50.345000000000006</v>
      </c>
      <c r="Y55" s="26">
        <v>8600</v>
      </c>
      <c r="Z55" s="26">
        <v>8600</v>
      </c>
      <c r="AA55" s="25">
        <v>4963.1000000000004</v>
      </c>
      <c r="AB55" s="25">
        <f t="shared" si="17"/>
        <v>57.710465116279074</v>
      </c>
      <c r="AC55" s="22">
        <f t="shared" si="18"/>
        <v>57.710465116279074</v>
      </c>
      <c r="AD55" s="26">
        <v>3500</v>
      </c>
      <c r="AE55" s="26">
        <v>3500</v>
      </c>
      <c r="AF55" s="25">
        <v>3679.6</v>
      </c>
      <c r="AG55" s="25">
        <f t="shared" si="19"/>
        <v>105.13142857142856</v>
      </c>
      <c r="AH55" s="22">
        <f t="shared" si="20"/>
        <v>105.13142857142856</v>
      </c>
      <c r="AI55" s="26">
        <v>35</v>
      </c>
      <c r="AJ55" s="26">
        <v>35</v>
      </c>
      <c r="AK55" s="25">
        <v>14.1</v>
      </c>
      <c r="AL55" s="25">
        <f t="shared" si="21"/>
        <v>40.285714285714285</v>
      </c>
      <c r="AM55" s="22">
        <f t="shared" si="22"/>
        <v>40.285714285714285</v>
      </c>
      <c r="AN55" s="28">
        <v>0</v>
      </c>
      <c r="AO55" s="28">
        <v>0</v>
      </c>
      <c r="AP55" s="25">
        <v>0</v>
      </c>
      <c r="AQ55" s="25" t="e">
        <f t="shared" si="23"/>
        <v>#DIV/0!</v>
      </c>
      <c r="AR55" s="22" t="e">
        <f t="shared" si="24"/>
        <v>#DIV/0!</v>
      </c>
      <c r="AS55" s="28">
        <v>0</v>
      </c>
      <c r="AT55" s="28">
        <v>0</v>
      </c>
      <c r="AU55" s="22">
        <v>0</v>
      </c>
      <c r="AV55" s="22"/>
      <c r="AW55" s="22"/>
      <c r="AX55" s="22"/>
      <c r="AY55" s="22">
        <v>16425.7</v>
      </c>
      <c r="AZ55" s="22">
        <v>16425.7</v>
      </c>
      <c r="BA55" s="22">
        <v>16430.7</v>
      </c>
      <c r="BB55" s="29"/>
      <c r="BC55" s="29"/>
      <c r="BD55" s="29"/>
      <c r="BE55" s="30">
        <v>0</v>
      </c>
      <c r="BF55" s="30">
        <v>0</v>
      </c>
      <c r="BG55" s="22">
        <v>0</v>
      </c>
      <c r="BH55" s="22"/>
      <c r="BI55" s="22"/>
      <c r="BJ55" s="22"/>
      <c r="BK55" s="22"/>
      <c r="BL55" s="22"/>
      <c r="BM55" s="22"/>
      <c r="BN55" s="25">
        <f t="shared" si="5"/>
        <v>142</v>
      </c>
      <c r="BO55" s="25">
        <f t="shared" si="5"/>
        <v>142</v>
      </c>
      <c r="BP55" s="25">
        <f t="shared" si="5"/>
        <v>137.30000000000001</v>
      </c>
      <c r="BQ55" s="25">
        <f t="shared" si="25"/>
        <v>96.690140845070431</v>
      </c>
      <c r="BR55" s="22">
        <f t="shared" si="26"/>
        <v>96.690140845070431</v>
      </c>
      <c r="BS55" s="26">
        <v>142</v>
      </c>
      <c r="BT55" s="26">
        <v>142</v>
      </c>
      <c r="BU55" s="25">
        <v>137.30000000000001</v>
      </c>
      <c r="BV55" s="22"/>
      <c r="BW55" s="22"/>
      <c r="BX55" s="25">
        <v>0</v>
      </c>
      <c r="BY55" s="22"/>
      <c r="BZ55" s="22"/>
      <c r="CA55" s="22">
        <v>0</v>
      </c>
      <c r="CB55" s="26">
        <v>0</v>
      </c>
      <c r="CC55" s="26">
        <v>0</v>
      </c>
      <c r="CD55" s="22">
        <v>0</v>
      </c>
      <c r="CE55" s="22"/>
      <c r="CF55" s="22"/>
      <c r="CG55" s="22"/>
      <c r="CH55" s="22"/>
      <c r="CI55" s="22"/>
      <c r="CJ55" s="22">
        <v>0</v>
      </c>
      <c r="CK55" s="32">
        <v>2000</v>
      </c>
      <c r="CL55" s="32">
        <v>2000</v>
      </c>
      <c r="CM55" s="22">
        <v>125.3</v>
      </c>
      <c r="CN55" s="26">
        <v>800</v>
      </c>
      <c r="CO55" s="26">
        <v>800</v>
      </c>
      <c r="CP55" s="22">
        <v>0</v>
      </c>
      <c r="CQ55" s="22">
        <v>800</v>
      </c>
      <c r="CR55" s="22">
        <v>800</v>
      </c>
      <c r="CS55" s="22">
        <v>0</v>
      </c>
      <c r="CT55" s="26">
        <v>0</v>
      </c>
      <c r="CU55" s="26">
        <v>0</v>
      </c>
      <c r="CV55" s="22">
        <v>0</v>
      </c>
      <c r="CW55" s="22">
        <v>0</v>
      </c>
      <c r="CX55" s="22">
        <v>0</v>
      </c>
      <c r="CY55" s="22">
        <v>0</v>
      </c>
      <c r="CZ55" s="22"/>
      <c r="DA55" s="22"/>
      <c r="DB55" s="22">
        <v>0</v>
      </c>
      <c r="DC55" s="22">
        <v>0</v>
      </c>
      <c r="DD55" s="22">
        <v>0</v>
      </c>
      <c r="DE55" s="27">
        <v>0</v>
      </c>
      <c r="DF55" s="27">
        <v>-84</v>
      </c>
      <c r="DG55" s="25">
        <f t="shared" si="27"/>
        <v>31582.7</v>
      </c>
      <c r="DH55" s="25">
        <f t="shared" si="27"/>
        <v>31582.7</v>
      </c>
      <c r="DI55" s="25">
        <f t="shared" si="7"/>
        <v>25306.376</v>
      </c>
      <c r="DJ55" s="22"/>
      <c r="DK55" s="22"/>
      <c r="DL55" s="22">
        <v>0</v>
      </c>
      <c r="DM55" s="22">
        <v>0</v>
      </c>
      <c r="DN55" s="22">
        <v>0</v>
      </c>
      <c r="DO55" s="22">
        <v>0</v>
      </c>
      <c r="DP55" s="22"/>
      <c r="DQ55" s="22"/>
      <c r="DR55" s="22"/>
      <c r="DS55" s="22">
        <v>0</v>
      </c>
      <c r="DT55" s="22">
        <v>0</v>
      </c>
      <c r="DU55" s="22">
        <v>0</v>
      </c>
      <c r="DV55" s="22">
        <v>0</v>
      </c>
      <c r="DW55" s="22">
        <v>0</v>
      </c>
      <c r="DX55" s="22">
        <v>0</v>
      </c>
      <c r="DY55" s="22">
        <v>2900</v>
      </c>
      <c r="DZ55" s="22">
        <v>2900</v>
      </c>
      <c r="EA55" s="27">
        <v>1421</v>
      </c>
      <c r="EB55" s="27">
        <v>0</v>
      </c>
      <c r="EC55" s="25">
        <f t="shared" si="8"/>
        <v>2900</v>
      </c>
      <c r="ED55" s="25">
        <f t="shared" si="8"/>
        <v>2900</v>
      </c>
      <c r="EE55" s="25">
        <f t="shared" si="9"/>
        <v>1421</v>
      </c>
      <c r="EF55" s="34"/>
      <c r="EG55" s="31"/>
      <c r="EH55" s="31"/>
      <c r="EI55" s="34"/>
      <c r="EJ55" s="31"/>
      <c r="EK55" s="31"/>
      <c r="EL55" s="34"/>
      <c r="EM55" s="31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>
      <c r="A56" s="21">
        <v>47</v>
      </c>
      <c r="B56" s="1" t="s">
        <v>47</v>
      </c>
      <c r="C56" s="22">
        <v>3838.7</v>
      </c>
      <c r="D56" s="35">
        <v>310</v>
      </c>
      <c r="E56" s="24">
        <f t="shared" si="28"/>
        <v>48927.9</v>
      </c>
      <c r="F56" s="24">
        <f t="shared" si="28"/>
        <v>48927.9</v>
      </c>
      <c r="G56" s="25">
        <f t="shared" si="0"/>
        <v>45690.393000000004</v>
      </c>
      <c r="H56" s="25">
        <f t="shared" si="1"/>
        <v>93.383106571097471</v>
      </c>
      <c r="I56" s="25">
        <f t="shared" si="2"/>
        <v>93.383106571097471</v>
      </c>
      <c r="J56" s="25">
        <f t="shared" si="3"/>
        <v>16584.7</v>
      </c>
      <c r="K56" s="25">
        <f t="shared" si="3"/>
        <v>16584.7</v>
      </c>
      <c r="L56" s="25">
        <f t="shared" si="3"/>
        <v>13322.193000000001</v>
      </c>
      <c r="M56" s="25">
        <f t="shared" si="11"/>
        <v>80.328212147340622</v>
      </c>
      <c r="N56" s="25">
        <f t="shared" si="12"/>
        <v>80.328212147340622</v>
      </c>
      <c r="O56" s="25">
        <f t="shared" si="4"/>
        <v>6957.7</v>
      </c>
      <c r="P56" s="25">
        <f t="shared" si="4"/>
        <v>6957.7</v>
      </c>
      <c r="Q56" s="25">
        <f t="shared" si="4"/>
        <v>5371.39</v>
      </c>
      <c r="R56" s="25">
        <f t="shared" si="13"/>
        <v>77.200655388993496</v>
      </c>
      <c r="S56" s="22">
        <f t="shared" si="14"/>
        <v>77.200655388993496</v>
      </c>
      <c r="T56" s="26">
        <v>42.7</v>
      </c>
      <c r="U56" s="26">
        <v>42.7</v>
      </c>
      <c r="V56" s="27">
        <v>0.31</v>
      </c>
      <c r="W56" s="25">
        <f t="shared" si="15"/>
        <v>0.7259953161592505</v>
      </c>
      <c r="X56" s="22">
        <f t="shared" si="16"/>
        <v>0.7259953161592505</v>
      </c>
      <c r="Y56" s="26">
        <v>5570</v>
      </c>
      <c r="Z56" s="26">
        <v>5570</v>
      </c>
      <c r="AA56" s="25">
        <v>5122.2030000000004</v>
      </c>
      <c r="AB56" s="25">
        <f t="shared" si="17"/>
        <v>91.960556552962302</v>
      </c>
      <c r="AC56" s="22">
        <f t="shared" si="18"/>
        <v>91.960556552962302</v>
      </c>
      <c r="AD56" s="26">
        <v>6915</v>
      </c>
      <c r="AE56" s="26">
        <v>6915</v>
      </c>
      <c r="AF56" s="25">
        <v>5371.08</v>
      </c>
      <c r="AG56" s="25">
        <f t="shared" si="19"/>
        <v>77.672885032537963</v>
      </c>
      <c r="AH56" s="22">
        <f t="shared" si="20"/>
        <v>77.672885032537963</v>
      </c>
      <c r="AI56" s="26">
        <v>260</v>
      </c>
      <c r="AJ56" s="26">
        <v>260</v>
      </c>
      <c r="AK56" s="25">
        <v>275</v>
      </c>
      <c r="AL56" s="25">
        <f t="shared" si="21"/>
        <v>105.76923076923077</v>
      </c>
      <c r="AM56" s="22">
        <f t="shared" si="22"/>
        <v>105.76923076923077</v>
      </c>
      <c r="AN56" s="28">
        <v>0</v>
      </c>
      <c r="AO56" s="28">
        <v>0</v>
      </c>
      <c r="AP56" s="25">
        <v>0</v>
      </c>
      <c r="AQ56" s="25" t="e">
        <f t="shared" si="23"/>
        <v>#DIV/0!</v>
      </c>
      <c r="AR56" s="22" t="e">
        <f t="shared" si="24"/>
        <v>#DIV/0!</v>
      </c>
      <c r="AS56" s="28">
        <v>0</v>
      </c>
      <c r="AT56" s="28">
        <v>0</v>
      </c>
      <c r="AU56" s="22">
        <v>0</v>
      </c>
      <c r="AV56" s="22"/>
      <c r="AW56" s="22"/>
      <c r="AX56" s="22"/>
      <c r="AY56" s="22">
        <v>32343.200000000001</v>
      </c>
      <c r="AZ56" s="22">
        <v>32343.200000000001</v>
      </c>
      <c r="BA56" s="22">
        <v>32368.2</v>
      </c>
      <c r="BB56" s="29"/>
      <c r="BC56" s="29"/>
      <c r="BD56" s="29"/>
      <c r="BE56" s="30">
        <v>0</v>
      </c>
      <c r="BF56" s="30">
        <v>0</v>
      </c>
      <c r="BG56" s="22">
        <v>0</v>
      </c>
      <c r="BH56" s="22"/>
      <c r="BI56" s="22"/>
      <c r="BJ56" s="22"/>
      <c r="BK56" s="22"/>
      <c r="BL56" s="22"/>
      <c r="BM56" s="22"/>
      <c r="BN56" s="25">
        <f t="shared" si="5"/>
        <v>747</v>
      </c>
      <c r="BO56" s="25">
        <f t="shared" si="5"/>
        <v>747</v>
      </c>
      <c r="BP56" s="25">
        <f t="shared" si="5"/>
        <v>752</v>
      </c>
      <c r="BQ56" s="25">
        <f t="shared" si="25"/>
        <v>100.66934404283802</v>
      </c>
      <c r="BR56" s="22">
        <f t="shared" si="26"/>
        <v>100.66934404283802</v>
      </c>
      <c r="BS56" s="26">
        <v>387</v>
      </c>
      <c r="BT56" s="26">
        <v>387</v>
      </c>
      <c r="BU56" s="25">
        <v>392</v>
      </c>
      <c r="BV56" s="22"/>
      <c r="BW56" s="22"/>
      <c r="BX56" s="25">
        <v>0</v>
      </c>
      <c r="BY56" s="22"/>
      <c r="BZ56" s="22"/>
      <c r="CA56" s="22">
        <v>0</v>
      </c>
      <c r="CB56" s="26">
        <v>360</v>
      </c>
      <c r="CC56" s="26">
        <v>360</v>
      </c>
      <c r="CD56" s="25">
        <v>360</v>
      </c>
      <c r="CE56" s="22"/>
      <c r="CF56" s="22"/>
      <c r="CG56" s="22"/>
      <c r="CH56" s="22"/>
      <c r="CI56" s="22"/>
      <c r="CJ56" s="22">
        <v>0</v>
      </c>
      <c r="CK56" s="32"/>
      <c r="CL56" s="32"/>
      <c r="CM56" s="22">
        <v>0</v>
      </c>
      <c r="CN56" s="26">
        <v>3000</v>
      </c>
      <c r="CO56" s="26">
        <v>3000</v>
      </c>
      <c r="CP56" s="22">
        <v>1777.5</v>
      </c>
      <c r="CQ56" s="22">
        <v>1000</v>
      </c>
      <c r="CR56" s="22">
        <v>1000</v>
      </c>
      <c r="CS56" s="22">
        <v>10.5</v>
      </c>
      <c r="CT56" s="26">
        <v>0</v>
      </c>
      <c r="CU56" s="26">
        <v>0</v>
      </c>
      <c r="CV56" s="22">
        <v>0</v>
      </c>
      <c r="CW56" s="22">
        <v>50</v>
      </c>
      <c r="CX56" s="22">
        <v>50</v>
      </c>
      <c r="CY56" s="22">
        <v>0</v>
      </c>
      <c r="CZ56" s="22"/>
      <c r="DA56" s="22"/>
      <c r="DB56" s="22">
        <v>0</v>
      </c>
      <c r="DC56" s="22">
        <v>0</v>
      </c>
      <c r="DD56" s="22">
        <v>0</v>
      </c>
      <c r="DE56" s="27">
        <v>24.1</v>
      </c>
      <c r="DF56" s="27">
        <v>0</v>
      </c>
      <c r="DG56" s="25">
        <f t="shared" si="27"/>
        <v>48927.9</v>
      </c>
      <c r="DH56" s="25">
        <f t="shared" si="27"/>
        <v>48927.9</v>
      </c>
      <c r="DI56" s="25">
        <f t="shared" si="7"/>
        <v>45690.393000000004</v>
      </c>
      <c r="DJ56" s="22"/>
      <c r="DK56" s="22"/>
      <c r="DL56" s="22">
        <v>0</v>
      </c>
      <c r="DM56" s="22">
        <v>0</v>
      </c>
      <c r="DN56" s="22">
        <v>0</v>
      </c>
      <c r="DO56" s="22">
        <v>0</v>
      </c>
      <c r="DP56" s="22"/>
      <c r="DQ56" s="22"/>
      <c r="DR56" s="22"/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/>
      <c r="DZ56" s="22"/>
      <c r="EA56" s="27">
        <v>0</v>
      </c>
      <c r="EB56" s="27">
        <v>0</v>
      </c>
      <c r="EC56" s="25">
        <f t="shared" si="8"/>
        <v>0</v>
      </c>
      <c r="ED56" s="25">
        <f t="shared" si="8"/>
        <v>0</v>
      </c>
      <c r="EE56" s="25">
        <f t="shared" si="9"/>
        <v>0</v>
      </c>
      <c r="EF56" s="34"/>
      <c r="EG56" s="31"/>
      <c r="EH56" s="31"/>
      <c r="EI56" s="34"/>
      <c r="EJ56" s="31"/>
      <c r="EK56" s="31"/>
      <c r="EL56" s="34"/>
      <c r="EM56" s="31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>
      <c r="A57" s="21">
        <v>48</v>
      </c>
      <c r="B57" s="1" t="s">
        <v>48</v>
      </c>
      <c r="C57" s="22">
        <v>12809.8</v>
      </c>
      <c r="D57" s="35">
        <v>0</v>
      </c>
      <c r="E57" s="24">
        <f t="shared" si="28"/>
        <v>46516</v>
      </c>
      <c r="F57" s="24">
        <f t="shared" si="28"/>
        <v>46516</v>
      </c>
      <c r="G57" s="25">
        <f t="shared" si="0"/>
        <v>45419.527900000001</v>
      </c>
      <c r="H57" s="25">
        <f t="shared" si="1"/>
        <v>97.642806561183249</v>
      </c>
      <c r="I57" s="25">
        <f t="shared" si="2"/>
        <v>97.642806561183249</v>
      </c>
      <c r="J57" s="25">
        <f t="shared" si="3"/>
        <v>13350</v>
      </c>
      <c r="K57" s="25">
        <f t="shared" si="3"/>
        <v>13350</v>
      </c>
      <c r="L57" s="25">
        <f t="shared" si="3"/>
        <v>12253.527900000001</v>
      </c>
      <c r="M57" s="25">
        <f t="shared" si="11"/>
        <v>91.78672584269664</v>
      </c>
      <c r="N57" s="25">
        <f t="shared" si="12"/>
        <v>91.78672584269664</v>
      </c>
      <c r="O57" s="25">
        <f t="shared" si="4"/>
        <v>3396</v>
      </c>
      <c r="P57" s="25">
        <f t="shared" si="4"/>
        <v>3396</v>
      </c>
      <c r="Q57" s="25">
        <f t="shared" si="4"/>
        <v>3575.7629999999999</v>
      </c>
      <c r="R57" s="25">
        <f t="shared" si="13"/>
        <v>105.29337455830388</v>
      </c>
      <c r="S57" s="22">
        <f t="shared" si="14"/>
        <v>105.29337455830388</v>
      </c>
      <c r="T57" s="26">
        <v>139</v>
      </c>
      <c r="U57" s="26">
        <v>139</v>
      </c>
      <c r="V57" s="27">
        <v>37.768999999999998</v>
      </c>
      <c r="W57" s="25">
        <f t="shared" si="15"/>
        <v>27.171942446043161</v>
      </c>
      <c r="X57" s="22">
        <f t="shared" si="16"/>
        <v>27.171942446043161</v>
      </c>
      <c r="Y57" s="26">
        <v>6700</v>
      </c>
      <c r="Z57" s="26">
        <v>6700</v>
      </c>
      <c r="AA57" s="25">
        <v>5678.9249</v>
      </c>
      <c r="AB57" s="25">
        <f t="shared" si="17"/>
        <v>84.760073134328366</v>
      </c>
      <c r="AC57" s="22">
        <f t="shared" si="18"/>
        <v>84.760073134328366</v>
      </c>
      <c r="AD57" s="26">
        <v>3257</v>
      </c>
      <c r="AE57" s="26">
        <v>3257</v>
      </c>
      <c r="AF57" s="25">
        <v>3537.9940000000001</v>
      </c>
      <c r="AG57" s="25">
        <f t="shared" si="19"/>
        <v>108.62738716610379</v>
      </c>
      <c r="AH57" s="22">
        <f t="shared" si="20"/>
        <v>108.62738716610379</v>
      </c>
      <c r="AI57" s="26">
        <v>299</v>
      </c>
      <c r="AJ57" s="26">
        <v>299</v>
      </c>
      <c r="AK57" s="25">
        <v>278.10000000000002</v>
      </c>
      <c r="AL57" s="25">
        <f t="shared" si="21"/>
        <v>93.01003344481606</v>
      </c>
      <c r="AM57" s="22">
        <f t="shared" si="22"/>
        <v>93.01003344481606</v>
      </c>
      <c r="AN57" s="157">
        <v>0</v>
      </c>
      <c r="AO57" s="157">
        <v>0</v>
      </c>
      <c r="AP57" s="25">
        <v>0</v>
      </c>
      <c r="AQ57" s="25" t="e">
        <f t="shared" si="23"/>
        <v>#DIV/0!</v>
      </c>
      <c r="AR57" s="22">
        <f>AP57/AY57*100</f>
        <v>0</v>
      </c>
      <c r="AS57" s="28">
        <v>0</v>
      </c>
      <c r="AT57" s="28">
        <v>0</v>
      </c>
      <c r="AU57" s="22">
        <v>0</v>
      </c>
      <c r="AV57" s="22"/>
      <c r="AW57" s="22"/>
      <c r="AX57" s="22"/>
      <c r="AY57" s="22">
        <v>28468</v>
      </c>
      <c r="AZ57" s="22">
        <v>28468</v>
      </c>
      <c r="BA57" s="22">
        <v>28468</v>
      </c>
      <c r="BB57" s="29"/>
      <c r="BC57" s="29"/>
      <c r="BD57" s="29"/>
      <c r="BE57" s="30">
        <v>0</v>
      </c>
      <c r="BF57" s="30">
        <v>0</v>
      </c>
      <c r="BG57" s="22">
        <v>0</v>
      </c>
      <c r="BH57" s="22"/>
      <c r="BI57" s="22"/>
      <c r="BJ57" s="22"/>
      <c r="BK57" s="22"/>
      <c r="BL57" s="22"/>
      <c r="BM57" s="22"/>
      <c r="BN57" s="25">
        <f t="shared" si="5"/>
        <v>380</v>
      </c>
      <c r="BO57" s="25">
        <f t="shared" si="5"/>
        <v>380</v>
      </c>
      <c r="BP57" s="25">
        <f t="shared" si="5"/>
        <v>381.56</v>
      </c>
      <c r="BQ57" s="25">
        <f t="shared" si="25"/>
        <v>100.41052631578948</v>
      </c>
      <c r="BR57" s="22">
        <f t="shared" si="26"/>
        <v>100.41052631578948</v>
      </c>
      <c r="BS57" s="26">
        <v>380</v>
      </c>
      <c r="BT57" s="26">
        <v>380</v>
      </c>
      <c r="BU57" s="25">
        <v>381.56</v>
      </c>
      <c r="BV57" s="22"/>
      <c r="BW57" s="22"/>
      <c r="BX57" s="25">
        <v>0</v>
      </c>
      <c r="BY57" s="22"/>
      <c r="BZ57" s="22"/>
      <c r="CA57" s="22">
        <v>0</v>
      </c>
      <c r="CB57" s="26">
        <v>0</v>
      </c>
      <c r="CC57" s="26">
        <v>0</v>
      </c>
      <c r="CD57" s="22">
        <v>0</v>
      </c>
      <c r="CE57" s="22"/>
      <c r="CF57" s="22"/>
      <c r="CG57" s="22"/>
      <c r="CH57" s="22"/>
      <c r="CI57" s="22"/>
      <c r="CJ57" s="22">
        <v>0</v>
      </c>
      <c r="CK57" s="32"/>
      <c r="CL57" s="32"/>
      <c r="CM57" s="22">
        <v>0</v>
      </c>
      <c r="CN57" s="26">
        <v>2575</v>
      </c>
      <c r="CO57" s="26">
        <v>2575</v>
      </c>
      <c r="CP57" s="22">
        <v>2339.1799999999998</v>
      </c>
      <c r="CQ57" s="22">
        <v>975</v>
      </c>
      <c r="CR57" s="22">
        <v>975</v>
      </c>
      <c r="CS57" s="22">
        <v>4.08</v>
      </c>
      <c r="CT57" s="26">
        <v>0</v>
      </c>
      <c r="CU57" s="26">
        <v>0</v>
      </c>
      <c r="CV57" s="22">
        <v>0</v>
      </c>
      <c r="CW57" s="22">
        <v>0</v>
      </c>
      <c r="CX57" s="22">
        <v>0</v>
      </c>
      <c r="CY57" s="22">
        <v>0</v>
      </c>
      <c r="CZ57" s="22"/>
      <c r="DA57" s="22"/>
      <c r="DB57" s="22">
        <v>0</v>
      </c>
      <c r="DC57" s="22">
        <v>0</v>
      </c>
      <c r="DD57" s="22">
        <v>0</v>
      </c>
      <c r="DE57" s="27">
        <v>0</v>
      </c>
      <c r="DF57" s="27">
        <v>0</v>
      </c>
      <c r="DG57" s="25">
        <f t="shared" si="27"/>
        <v>41818</v>
      </c>
      <c r="DH57" s="25">
        <f t="shared" si="27"/>
        <v>41818</v>
      </c>
      <c r="DI57" s="25">
        <f t="shared" si="7"/>
        <v>40721.527900000001</v>
      </c>
      <c r="DJ57" s="22"/>
      <c r="DK57" s="22"/>
      <c r="DL57" s="22">
        <v>0</v>
      </c>
      <c r="DM57" s="22">
        <v>4698</v>
      </c>
      <c r="DN57" s="22">
        <v>4698</v>
      </c>
      <c r="DO57" s="22">
        <v>4698</v>
      </c>
      <c r="DP57" s="22"/>
      <c r="DQ57" s="22"/>
      <c r="DR57" s="22"/>
      <c r="DS57" s="22">
        <v>0</v>
      </c>
      <c r="DT57" s="22">
        <v>0</v>
      </c>
      <c r="DU57" s="22">
        <v>0</v>
      </c>
      <c r="DV57" s="22">
        <v>0</v>
      </c>
      <c r="DW57" s="22">
        <v>0</v>
      </c>
      <c r="DX57" s="22">
        <v>0</v>
      </c>
      <c r="DY57" s="22">
        <v>707</v>
      </c>
      <c r="DZ57" s="22">
        <v>707</v>
      </c>
      <c r="EA57" s="27">
        <v>269.39999999999998</v>
      </c>
      <c r="EB57" s="27">
        <v>0</v>
      </c>
      <c r="EC57" s="25">
        <f t="shared" si="8"/>
        <v>5405</v>
      </c>
      <c r="ED57" s="25">
        <f t="shared" si="8"/>
        <v>5405</v>
      </c>
      <c r="EE57" s="25">
        <f t="shared" si="9"/>
        <v>4967.3999999999996</v>
      </c>
      <c r="EF57" s="34"/>
      <c r="EG57" s="31"/>
      <c r="EH57" s="31"/>
      <c r="EI57" s="34"/>
      <c r="EJ57" s="31"/>
      <c r="EK57" s="31"/>
      <c r="EL57" s="34"/>
      <c r="EM57" s="31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>
      <c r="A58" s="21">
        <v>49</v>
      </c>
      <c r="B58" s="1" t="s">
        <v>49</v>
      </c>
      <c r="C58" s="22">
        <v>0</v>
      </c>
      <c r="D58" s="35">
        <v>521.6</v>
      </c>
      <c r="E58" s="24">
        <f t="shared" si="28"/>
        <v>46800</v>
      </c>
      <c r="F58" s="24">
        <f t="shared" si="28"/>
        <v>46800</v>
      </c>
      <c r="G58" s="25">
        <f t="shared" si="0"/>
        <v>48148.455000000002</v>
      </c>
      <c r="H58" s="25">
        <f t="shared" si="1"/>
        <v>102.88131410256412</v>
      </c>
      <c r="I58" s="25">
        <f t="shared" si="2"/>
        <v>102.88131410256412</v>
      </c>
      <c r="J58" s="25">
        <f t="shared" ref="J58:L91" si="29">T58+Y58+AD58+AI58+AN58+AS58+BK58+BS58+BV58+BY58+CB58+CE58+CK58+CN58+CT58+CW58+DC58</f>
        <v>15235.8</v>
      </c>
      <c r="K58" s="25">
        <f t="shared" si="29"/>
        <v>15235.8</v>
      </c>
      <c r="L58" s="25">
        <f t="shared" si="29"/>
        <v>16584.254999999997</v>
      </c>
      <c r="M58" s="25">
        <f t="shared" si="11"/>
        <v>108.85056905446382</v>
      </c>
      <c r="N58" s="25">
        <f t="shared" si="12"/>
        <v>108.85056905446382</v>
      </c>
      <c r="O58" s="25">
        <f t="shared" si="4"/>
        <v>3674.8</v>
      </c>
      <c r="P58" s="25">
        <f t="shared" si="4"/>
        <v>3674.8</v>
      </c>
      <c r="Q58" s="25">
        <f t="shared" si="4"/>
        <v>5747.058</v>
      </c>
      <c r="R58" s="25">
        <f t="shared" si="13"/>
        <v>156.39104168934364</v>
      </c>
      <c r="S58" s="22">
        <f t="shared" si="14"/>
        <v>156.39104168934364</v>
      </c>
      <c r="T58" s="26">
        <v>150</v>
      </c>
      <c r="U58" s="26">
        <v>150</v>
      </c>
      <c r="V58" s="27">
        <v>302.65800000000002</v>
      </c>
      <c r="W58" s="25">
        <f t="shared" si="15"/>
        <v>201.77200000000002</v>
      </c>
      <c r="X58" s="22">
        <f t="shared" si="16"/>
        <v>201.77200000000002</v>
      </c>
      <c r="Y58" s="26">
        <v>9061</v>
      </c>
      <c r="Z58" s="26">
        <v>9061</v>
      </c>
      <c r="AA58" s="25">
        <v>8926.6090000000004</v>
      </c>
      <c r="AB58" s="25">
        <f t="shared" si="17"/>
        <v>98.516819335614173</v>
      </c>
      <c r="AC58" s="22">
        <f t="shared" si="18"/>
        <v>98.516819335614173</v>
      </c>
      <c r="AD58" s="26">
        <v>3524.8</v>
      </c>
      <c r="AE58" s="26">
        <v>3524.8</v>
      </c>
      <c r="AF58" s="25">
        <v>5444.4</v>
      </c>
      <c r="AG58" s="25">
        <f t="shared" si="19"/>
        <v>154.45982750794369</v>
      </c>
      <c r="AH58" s="22">
        <f t="shared" si="20"/>
        <v>154.45982750794369</v>
      </c>
      <c r="AI58" s="26">
        <v>100</v>
      </c>
      <c r="AJ58" s="26">
        <v>100</v>
      </c>
      <c r="AK58" s="25">
        <v>57.4</v>
      </c>
      <c r="AL58" s="25">
        <f t="shared" si="21"/>
        <v>57.4</v>
      </c>
      <c r="AM58" s="22">
        <f t="shared" si="22"/>
        <v>57.4</v>
      </c>
      <c r="AN58" s="28">
        <v>0</v>
      </c>
      <c r="AO58" s="28">
        <v>0</v>
      </c>
      <c r="AP58" s="25">
        <v>0</v>
      </c>
      <c r="AQ58" s="25" t="e">
        <f t="shared" si="23"/>
        <v>#DIV/0!</v>
      </c>
      <c r="AR58" s="22" t="e">
        <f t="shared" si="24"/>
        <v>#DIV/0!</v>
      </c>
      <c r="AS58" s="28">
        <v>0</v>
      </c>
      <c r="AT58" s="28">
        <v>0</v>
      </c>
      <c r="AU58" s="22">
        <v>0</v>
      </c>
      <c r="AV58" s="22"/>
      <c r="AW58" s="22"/>
      <c r="AX58" s="22"/>
      <c r="AY58" s="22">
        <v>31564.2</v>
      </c>
      <c r="AZ58" s="22">
        <v>31564.2</v>
      </c>
      <c r="BA58" s="22">
        <v>31564.2</v>
      </c>
      <c r="BB58" s="29"/>
      <c r="BC58" s="29"/>
      <c r="BD58" s="29"/>
      <c r="BE58" s="30">
        <v>0</v>
      </c>
      <c r="BF58" s="30">
        <v>0</v>
      </c>
      <c r="BG58" s="22">
        <v>0</v>
      </c>
      <c r="BH58" s="22"/>
      <c r="BI58" s="22"/>
      <c r="BJ58" s="22"/>
      <c r="BK58" s="22"/>
      <c r="BL58" s="22"/>
      <c r="BM58" s="22"/>
      <c r="BN58" s="25">
        <f t="shared" si="5"/>
        <v>300</v>
      </c>
      <c r="BO58" s="25">
        <f t="shared" si="5"/>
        <v>300</v>
      </c>
      <c r="BP58" s="25">
        <f t="shared" si="5"/>
        <v>293.8</v>
      </c>
      <c r="BQ58" s="25">
        <f t="shared" si="25"/>
        <v>97.933333333333337</v>
      </c>
      <c r="BR58" s="22">
        <f t="shared" si="26"/>
        <v>97.933333333333337</v>
      </c>
      <c r="BS58" s="26">
        <v>300</v>
      </c>
      <c r="BT58" s="26">
        <v>300</v>
      </c>
      <c r="BU58" s="25">
        <v>293.8</v>
      </c>
      <c r="BV58" s="22"/>
      <c r="BW58" s="22"/>
      <c r="BX58" s="25">
        <v>0</v>
      </c>
      <c r="BY58" s="22"/>
      <c r="BZ58" s="22"/>
      <c r="CA58" s="22">
        <v>0</v>
      </c>
      <c r="CB58" s="26">
        <v>0</v>
      </c>
      <c r="CC58" s="26">
        <v>0</v>
      </c>
      <c r="CD58" s="22">
        <v>0</v>
      </c>
      <c r="CE58" s="22"/>
      <c r="CF58" s="22"/>
      <c r="CG58" s="22"/>
      <c r="CH58" s="22"/>
      <c r="CI58" s="22"/>
      <c r="CJ58" s="22">
        <v>0</v>
      </c>
      <c r="CK58" s="32">
        <v>250</v>
      </c>
      <c r="CL58" s="32">
        <v>250</v>
      </c>
      <c r="CM58" s="22">
        <v>300</v>
      </c>
      <c r="CN58" s="26">
        <v>1850</v>
      </c>
      <c r="CO58" s="26">
        <v>1850</v>
      </c>
      <c r="CP58" s="22">
        <v>0</v>
      </c>
      <c r="CQ58" s="22">
        <v>1400</v>
      </c>
      <c r="CR58" s="22">
        <v>1400</v>
      </c>
      <c r="CS58" s="22">
        <v>0</v>
      </c>
      <c r="CT58" s="26">
        <v>0</v>
      </c>
      <c r="CU58" s="26">
        <v>0</v>
      </c>
      <c r="CV58" s="22">
        <v>1259.3879999999999</v>
      </c>
      <c r="CW58" s="22">
        <v>0</v>
      </c>
      <c r="CX58" s="22">
        <v>0</v>
      </c>
      <c r="CY58" s="22">
        <v>0</v>
      </c>
      <c r="CZ58" s="22"/>
      <c r="DA58" s="22"/>
      <c r="DB58" s="22">
        <v>0</v>
      </c>
      <c r="DC58" s="22">
        <v>0</v>
      </c>
      <c r="DD58" s="22">
        <v>0</v>
      </c>
      <c r="DE58" s="27">
        <v>0</v>
      </c>
      <c r="DF58" s="27">
        <v>0</v>
      </c>
      <c r="DG58" s="25">
        <f t="shared" si="27"/>
        <v>46800</v>
      </c>
      <c r="DH58" s="25">
        <f t="shared" si="27"/>
        <v>46800</v>
      </c>
      <c r="DI58" s="25">
        <f t="shared" si="7"/>
        <v>48148.455000000002</v>
      </c>
      <c r="DJ58" s="22"/>
      <c r="DK58" s="22"/>
      <c r="DL58" s="22">
        <v>0</v>
      </c>
      <c r="DM58" s="22">
        <v>0</v>
      </c>
      <c r="DN58" s="22">
        <v>0</v>
      </c>
      <c r="DO58" s="22">
        <v>0</v>
      </c>
      <c r="DP58" s="22"/>
      <c r="DQ58" s="22"/>
      <c r="DR58" s="22"/>
      <c r="DS58" s="22">
        <v>0</v>
      </c>
      <c r="DT58" s="22">
        <v>0</v>
      </c>
      <c r="DU58" s="22">
        <v>0</v>
      </c>
      <c r="DV58" s="22">
        <v>0</v>
      </c>
      <c r="DW58" s="22">
        <v>0</v>
      </c>
      <c r="DX58" s="22">
        <v>0</v>
      </c>
      <c r="DY58" s="22">
        <v>6300</v>
      </c>
      <c r="DZ58" s="22">
        <v>6300</v>
      </c>
      <c r="EA58" s="27">
        <v>6300</v>
      </c>
      <c r="EB58" s="27">
        <v>0</v>
      </c>
      <c r="EC58" s="25">
        <f t="shared" si="8"/>
        <v>6300</v>
      </c>
      <c r="ED58" s="25">
        <f t="shared" si="8"/>
        <v>6300</v>
      </c>
      <c r="EE58" s="25">
        <f t="shared" si="9"/>
        <v>6300</v>
      </c>
      <c r="EF58" s="34"/>
      <c r="EG58" s="31"/>
      <c r="EH58" s="31"/>
      <c r="EI58" s="34"/>
      <c r="EJ58" s="31"/>
      <c r="EK58" s="31"/>
      <c r="EL58" s="34"/>
      <c r="EM58" s="31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>
      <c r="A59" s="21">
        <v>50</v>
      </c>
      <c r="B59" s="1" t="s">
        <v>50</v>
      </c>
      <c r="C59" s="22">
        <v>14170.8</v>
      </c>
      <c r="D59" s="35">
        <v>0</v>
      </c>
      <c r="E59" s="24">
        <f t="shared" si="28"/>
        <v>61700.2</v>
      </c>
      <c r="F59" s="24">
        <f t="shared" si="28"/>
        <v>61700.2</v>
      </c>
      <c r="G59" s="25">
        <f t="shared" si="0"/>
        <v>56961.490000000005</v>
      </c>
      <c r="H59" s="25">
        <f t="shared" si="1"/>
        <v>92.319781783527461</v>
      </c>
      <c r="I59" s="25">
        <f t="shared" si="2"/>
        <v>92.319781783527461</v>
      </c>
      <c r="J59" s="25">
        <f t="shared" si="29"/>
        <v>19474</v>
      </c>
      <c r="K59" s="25">
        <f t="shared" si="29"/>
        <v>19474</v>
      </c>
      <c r="L59" s="25">
        <f t="shared" si="29"/>
        <v>19612.79</v>
      </c>
      <c r="M59" s="25">
        <f t="shared" si="11"/>
        <v>100.71269384820786</v>
      </c>
      <c r="N59" s="25">
        <f t="shared" si="12"/>
        <v>100.71269384820786</v>
      </c>
      <c r="O59" s="25">
        <f t="shared" si="4"/>
        <v>4700</v>
      </c>
      <c r="P59" s="25">
        <f t="shared" si="4"/>
        <v>4700</v>
      </c>
      <c r="Q59" s="25">
        <f t="shared" si="4"/>
        <v>6105.018</v>
      </c>
      <c r="R59" s="25">
        <f t="shared" si="13"/>
        <v>129.89400000000001</v>
      </c>
      <c r="S59" s="22">
        <f t="shared" si="14"/>
        <v>129.89400000000001</v>
      </c>
      <c r="T59" s="26">
        <v>700</v>
      </c>
      <c r="U59" s="26">
        <v>700</v>
      </c>
      <c r="V59" s="27">
        <v>84.587999999999994</v>
      </c>
      <c r="W59" s="25">
        <f t="shared" si="15"/>
        <v>12.084</v>
      </c>
      <c r="X59" s="22">
        <f t="shared" si="16"/>
        <v>12.084</v>
      </c>
      <c r="Y59" s="26">
        <v>6000</v>
      </c>
      <c r="Z59" s="26">
        <v>6000</v>
      </c>
      <c r="AA59" s="25">
        <v>5117.5140000000001</v>
      </c>
      <c r="AB59" s="25">
        <f t="shared" si="17"/>
        <v>85.291899999999998</v>
      </c>
      <c r="AC59" s="22">
        <f t="shared" si="18"/>
        <v>85.291899999999998</v>
      </c>
      <c r="AD59" s="26">
        <v>4000</v>
      </c>
      <c r="AE59" s="26">
        <v>4000</v>
      </c>
      <c r="AF59" s="25">
        <v>6020.43</v>
      </c>
      <c r="AG59" s="25">
        <f t="shared" si="19"/>
        <v>150.51075</v>
      </c>
      <c r="AH59" s="22">
        <f t="shared" si="20"/>
        <v>150.51075</v>
      </c>
      <c r="AI59" s="26">
        <v>1674</v>
      </c>
      <c r="AJ59" s="26">
        <v>1674</v>
      </c>
      <c r="AK59" s="25">
        <v>1542.0820000000001</v>
      </c>
      <c r="AL59" s="25">
        <f t="shared" si="21"/>
        <v>92.119593787335731</v>
      </c>
      <c r="AM59" s="22">
        <f t="shared" si="22"/>
        <v>92.119593787335731</v>
      </c>
      <c r="AN59" s="28">
        <v>0</v>
      </c>
      <c r="AO59" s="28">
        <v>0</v>
      </c>
      <c r="AP59" s="25">
        <v>0</v>
      </c>
      <c r="AQ59" s="25" t="e">
        <f t="shared" si="23"/>
        <v>#DIV/0!</v>
      </c>
      <c r="AR59" s="22" t="e">
        <f t="shared" si="24"/>
        <v>#DIV/0!</v>
      </c>
      <c r="AS59" s="28">
        <v>0</v>
      </c>
      <c r="AT59" s="28">
        <v>0</v>
      </c>
      <c r="AU59" s="22">
        <v>0</v>
      </c>
      <c r="AV59" s="22"/>
      <c r="AW59" s="22"/>
      <c r="AX59" s="22"/>
      <c r="AY59" s="22">
        <v>37326.199999999997</v>
      </c>
      <c r="AZ59" s="22">
        <v>37326.199999999997</v>
      </c>
      <c r="BA59" s="22">
        <v>37348.699999999997</v>
      </c>
      <c r="BB59" s="29"/>
      <c r="BC59" s="29"/>
      <c r="BD59" s="29"/>
      <c r="BE59" s="30">
        <v>0</v>
      </c>
      <c r="BF59" s="30">
        <v>0</v>
      </c>
      <c r="BG59" s="22">
        <v>0</v>
      </c>
      <c r="BH59" s="22"/>
      <c r="BI59" s="22"/>
      <c r="BJ59" s="22"/>
      <c r="BK59" s="22"/>
      <c r="BL59" s="22"/>
      <c r="BM59" s="22"/>
      <c r="BN59" s="25">
        <f t="shared" si="5"/>
        <v>3500</v>
      </c>
      <c r="BO59" s="25">
        <f t="shared" si="5"/>
        <v>3500</v>
      </c>
      <c r="BP59" s="25">
        <f t="shared" si="5"/>
        <v>3673.4949999999999</v>
      </c>
      <c r="BQ59" s="25">
        <f t="shared" si="25"/>
        <v>104.95699999999999</v>
      </c>
      <c r="BR59" s="22">
        <f t="shared" si="26"/>
        <v>104.95699999999999</v>
      </c>
      <c r="BS59" s="26">
        <v>3000</v>
      </c>
      <c r="BT59" s="26">
        <v>3000</v>
      </c>
      <c r="BU59" s="25">
        <v>2803.4949999999999</v>
      </c>
      <c r="BV59" s="22"/>
      <c r="BW59" s="22"/>
      <c r="BX59" s="25">
        <v>0</v>
      </c>
      <c r="BY59" s="22"/>
      <c r="BZ59" s="22"/>
      <c r="CA59" s="22">
        <v>0</v>
      </c>
      <c r="CB59" s="26">
        <v>500</v>
      </c>
      <c r="CC59" s="26">
        <v>500</v>
      </c>
      <c r="CD59" s="22">
        <v>870</v>
      </c>
      <c r="CE59" s="22"/>
      <c r="CF59" s="22"/>
      <c r="CG59" s="22"/>
      <c r="CH59" s="22"/>
      <c r="CI59" s="22"/>
      <c r="CJ59" s="22">
        <v>0</v>
      </c>
      <c r="CK59" s="32">
        <v>700</v>
      </c>
      <c r="CL59" s="32">
        <v>700</v>
      </c>
      <c r="CM59" s="22">
        <v>486.96100000000001</v>
      </c>
      <c r="CN59" s="26">
        <v>2700</v>
      </c>
      <c r="CO59" s="26">
        <v>2700</v>
      </c>
      <c r="CP59" s="22">
        <v>2587.7199999999998</v>
      </c>
      <c r="CQ59" s="22">
        <v>650</v>
      </c>
      <c r="CR59" s="22">
        <v>650</v>
      </c>
      <c r="CS59" s="22">
        <v>690.39800000000002</v>
      </c>
      <c r="CT59" s="26">
        <v>0</v>
      </c>
      <c r="CU59" s="26">
        <v>0</v>
      </c>
      <c r="CV59" s="22">
        <v>0</v>
      </c>
      <c r="CW59" s="22">
        <v>200</v>
      </c>
      <c r="CX59" s="22">
        <v>200</v>
      </c>
      <c r="CY59" s="22">
        <v>100</v>
      </c>
      <c r="CZ59" s="22"/>
      <c r="DA59" s="22"/>
      <c r="DB59" s="22">
        <v>0</v>
      </c>
      <c r="DC59" s="22">
        <v>0</v>
      </c>
      <c r="DD59" s="22">
        <v>0</v>
      </c>
      <c r="DE59" s="27">
        <v>0</v>
      </c>
      <c r="DF59" s="27">
        <v>0</v>
      </c>
      <c r="DG59" s="25">
        <f t="shared" si="27"/>
        <v>56800.2</v>
      </c>
      <c r="DH59" s="25">
        <f t="shared" si="27"/>
        <v>56800.2</v>
      </c>
      <c r="DI59" s="25">
        <f t="shared" si="7"/>
        <v>56961.490000000005</v>
      </c>
      <c r="DJ59" s="22"/>
      <c r="DK59" s="22"/>
      <c r="DL59" s="22">
        <v>0</v>
      </c>
      <c r="DM59" s="22">
        <v>4900</v>
      </c>
      <c r="DN59" s="22">
        <v>4900</v>
      </c>
      <c r="DO59" s="22">
        <v>0</v>
      </c>
      <c r="DP59" s="22"/>
      <c r="DQ59" s="22"/>
      <c r="DR59" s="22"/>
      <c r="DS59" s="22">
        <v>0</v>
      </c>
      <c r="DT59" s="22">
        <v>0</v>
      </c>
      <c r="DU59" s="22">
        <v>0</v>
      </c>
      <c r="DV59" s="22">
        <v>0</v>
      </c>
      <c r="DW59" s="22">
        <v>0</v>
      </c>
      <c r="DX59" s="22">
        <v>0</v>
      </c>
      <c r="DY59" s="22"/>
      <c r="DZ59" s="22"/>
      <c r="EA59" s="27">
        <v>0</v>
      </c>
      <c r="EB59" s="27">
        <v>0</v>
      </c>
      <c r="EC59" s="25">
        <f t="shared" si="8"/>
        <v>4900</v>
      </c>
      <c r="ED59" s="25">
        <f t="shared" si="8"/>
        <v>4900</v>
      </c>
      <c r="EE59" s="25">
        <f t="shared" si="9"/>
        <v>0</v>
      </c>
      <c r="EF59" s="34"/>
      <c r="EG59" s="31"/>
      <c r="EH59" s="31"/>
      <c r="EI59" s="34"/>
      <c r="EJ59" s="31"/>
      <c r="EK59" s="31"/>
      <c r="EL59" s="34"/>
      <c r="EM59" s="31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>
      <c r="A60" s="21">
        <v>51</v>
      </c>
      <c r="B60" s="1" t="s">
        <v>51</v>
      </c>
      <c r="C60" s="22">
        <v>4220.8999999999996</v>
      </c>
      <c r="D60" s="35">
        <v>0</v>
      </c>
      <c r="E60" s="24">
        <f t="shared" si="28"/>
        <v>81736</v>
      </c>
      <c r="F60" s="24">
        <f t="shared" si="28"/>
        <v>81736</v>
      </c>
      <c r="G60" s="25">
        <f t="shared" si="0"/>
        <v>91345.553199999995</v>
      </c>
      <c r="H60" s="25">
        <f t="shared" si="1"/>
        <v>111.75681853773123</v>
      </c>
      <c r="I60" s="25">
        <f t="shared" si="2"/>
        <v>111.75681853773123</v>
      </c>
      <c r="J60" s="25">
        <f t="shared" si="29"/>
        <v>18170</v>
      </c>
      <c r="K60" s="25">
        <f t="shared" si="29"/>
        <v>18170</v>
      </c>
      <c r="L60" s="25">
        <f t="shared" si="29"/>
        <v>16805.053199999998</v>
      </c>
      <c r="M60" s="25">
        <f t="shared" si="11"/>
        <v>92.487909741331848</v>
      </c>
      <c r="N60" s="25">
        <f t="shared" si="12"/>
        <v>92.487909741331848</v>
      </c>
      <c r="O60" s="25">
        <f t="shared" si="4"/>
        <v>7920</v>
      </c>
      <c r="P60" s="25">
        <f t="shared" si="4"/>
        <v>7920</v>
      </c>
      <c r="Q60" s="25">
        <f t="shared" si="4"/>
        <v>8286.8691999999992</v>
      </c>
      <c r="R60" s="25">
        <f t="shared" si="13"/>
        <v>104.63218686868684</v>
      </c>
      <c r="S60" s="22">
        <f t="shared" si="14"/>
        <v>104.63218686868684</v>
      </c>
      <c r="T60" s="26">
        <v>420</v>
      </c>
      <c r="U60" s="26">
        <v>420</v>
      </c>
      <c r="V60" s="27">
        <v>605.51400000000001</v>
      </c>
      <c r="W60" s="25">
        <f t="shared" si="15"/>
        <v>144.16999999999999</v>
      </c>
      <c r="X60" s="22">
        <f t="shared" si="16"/>
        <v>144.16999999999999</v>
      </c>
      <c r="Y60" s="26">
        <v>5540</v>
      </c>
      <c r="Z60" s="26">
        <v>5540</v>
      </c>
      <c r="AA60" s="25">
        <v>3269.5740000000001</v>
      </c>
      <c r="AB60" s="25">
        <f t="shared" si="17"/>
        <v>59.017581227436821</v>
      </c>
      <c r="AC60" s="22">
        <f t="shared" si="18"/>
        <v>59.017581227436821</v>
      </c>
      <c r="AD60" s="26">
        <v>7500</v>
      </c>
      <c r="AE60" s="26">
        <v>7500</v>
      </c>
      <c r="AF60" s="25">
        <v>7681.3552</v>
      </c>
      <c r="AG60" s="25">
        <f t="shared" si="19"/>
        <v>102.41806933333334</v>
      </c>
      <c r="AH60" s="22">
        <f t="shared" si="20"/>
        <v>102.41806933333334</v>
      </c>
      <c r="AI60" s="26">
        <v>70</v>
      </c>
      <c r="AJ60" s="26">
        <v>70</v>
      </c>
      <c r="AK60" s="25">
        <v>75.3</v>
      </c>
      <c r="AL60" s="25">
        <f t="shared" si="21"/>
        <v>107.57142857142856</v>
      </c>
      <c r="AM60" s="22">
        <f t="shared" si="22"/>
        <v>107.57142857142856</v>
      </c>
      <c r="AN60" s="28">
        <v>0</v>
      </c>
      <c r="AO60" s="28">
        <v>0</v>
      </c>
      <c r="AP60" s="25">
        <v>0</v>
      </c>
      <c r="AQ60" s="25" t="e">
        <f t="shared" si="23"/>
        <v>#DIV/0!</v>
      </c>
      <c r="AR60" s="22" t="e">
        <f t="shared" si="24"/>
        <v>#DIV/0!</v>
      </c>
      <c r="AS60" s="28">
        <v>0</v>
      </c>
      <c r="AT60" s="28">
        <v>0</v>
      </c>
      <c r="AU60" s="22">
        <v>0</v>
      </c>
      <c r="AV60" s="22"/>
      <c r="AW60" s="22"/>
      <c r="AX60" s="22"/>
      <c r="AY60" s="22">
        <v>59600</v>
      </c>
      <c r="AZ60" s="22">
        <v>59600</v>
      </c>
      <c r="BA60" s="22">
        <v>59600.7</v>
      </c>
      <c r="BB60" s="29"/>
      <c r="BC60" s="29"/>
      <c r="BD60" s="29"/>
      <c r="BE60" s="30">
        <v>3966</v>
      </c>
      <c r="BF60" s="30">
        <v>3966</v>
      </c>
      <c r="BG60" s="22">
        <v>3967.3</v>
      </c>
      <c r="BH60" s="22"/>
      <c r="BI60" s="22"/>
      <c r="BJ60" s="22"/>
      <c r="BK60" s="22"/>
      <c r="BL60" s="22"/>
      <c r="BM60" s="22"/>
      <c r="BN60" s="25">
        <f t="shared" si="5"/>
        <v>2040</v>
      </c>
      <c r="BO60" s="25">
        <f t="shared" si="5"/>
        <v>2040</v>
      </c>
      <c r="BP60" s="25">
        <f t="shared" si="5"/>
        <v>2076.5</v>
      </c>
      <c r="BQ60" s="25">
        <f t="shared" si="25"/>
        <v>101.7892156862745</v>
      </c>
      <c r="BR60" s="22">
        <f t="shared" si="26"/>
        <v>101.7892156862745</v>
      </c>
      <c r="BS60" s="26">
        <v>1380</v>
      </c>
      <c r="BT60" s="26">
        <v>1380</v>
      </c>
      <c r="BU60" s="25">
        <v>1416.5</v>
      </c>
      <c r="BV60" s="22"/>
      <c r="BW60" s="22"/>
      <c r="BX60" s="25">
        <v>0</v>
      </c>
      <c r="BY60" s="22"/>
      <c r="BZ60" s="22"/>
      <c r="CA60" s="22">
        <v>0</v>
      </c>
      <c r="CB60" s="26">
        <v>660</v>
      </c>
      <c r="CC60" s="26">
        <v>660</v>
      </c>
      <c r="CD60" s="22">
        <v>660</v>
      </c>
      <c r="CE60" s="22"/>
      <c r="CF60" s="22"/>
      <c r="CG60" s="22"/>
      <c r="CH60" s="22"/>
      <c r="CI60" s="22"/>
      <c r="CJ60" s="22">
        <v>0</v>
      </c>
      <c r="CK60" s="32"/>
      <c r="CL60" s="32"/>
      <c r="CM60" s="22">
        <v>0</v>
      </c>
      <c r="CN60" s="26">
        <v>2530</v>
      </c>
      <c r="CO60" s="26">
        <v>2530</v>
      </c>
      <c r="CP60" s="22">
        <v>3026.81</v>
      </c>
      <c r="CQ60" s="22">
        <v>500</v>
      </c>
      <c r="CR60" s="22">
        <v>500</v>
      </c>
      <c r="CS60" s="22">
        <v>163.98</v>
      </c>
      <c r="CT60" s="26">
        <v>0</v>
      </c>
      <c r="CU60" s="26">
        <v>0</v>
      </c>
      <c r="CV60" s="22">
        <v>0</v>
      </c>
      <c r="CW60" s="22">
        <v>0</v>
      </c>
      <c r="CX60" s="22">
        <v>0</v>
      </c>
      <c r="CY60" s="22">
        <v>0</v>
      </c>
      <c r="CZ60" s="22"/>
      <c r="DA60" s="22"/>
      <c r="DB60" s="22">
        <v>0</v>
      </c>
      <c r="DC60" s="22">
        <v>70</v>
      </c>
      <c r="DD60" s="22">
        <v>70</v>
      </c>
      <c r="DE60" s="27">
        <v>70</v>
      </c>
      <c r="DF60" s="27">
        <v>0</v>
      </c>
      <c r="DG60" s="25">
        <f t="shared" si="27"/>
        <v>81736</v>
      </c>
      <c r="DH60" s="25">
        <f t="shared" si="27"/>
        <v>81736</v>
      </c>
      <c r="DI60" s="25">
        <f t="shared" si="7"/>
        <v>80373.053199999995</v>
      </c>
      <c r="DJ60" s="22"/>
      <c r="DK60" s="22"/>
      <c r="DL60" s="22">
        <v>0</v>
      </c>
      <c r="DM60" s="22">
        <v>0</v>
      </c>
      <c r="DN60" s="22">
        <v>0</v>
      </c>
      <c r="DO60" s="22">
        <v>10972.5</v>
      </c>
      <c r="DP60" s="22"/>
      <c r="DQ60" s="22"/>
      <c r="DR60" s="22"/>
      <c r="DS60" s="22">
        <v>0</v>
      </c>
      <c r="DT60" s="22">
        <v>0</v>
      </c>
      <c r="DU60" s="22">
        <v>0</v>
      </c>
      <c r="DV60" s="22">
        <v>0</v>
      </c>
      <c r="DW60" s="22">
        <v>0</v>
      </c>
      <c r="DX60" s="22">
        <v>0</v>
      </c>
      <c r="DY60" s="22">
        <v>1000</v>
      </c>
      <c r="DZ60" s="22">
        <v>1000</v>
      </c>
      <c r="EA60" s="27">
        <v>1500</v>
      </c>
      <c r="EB60" s="27">
        <v>0</v>
      </c>
      <c r="EC60" s="25">
        <f t="shared" si="8"/>
        <v>1000</v>
      </c>
      <c r="ED60" s="25">
        <f t="shared" si="8"/>
        <v>1000</v>
      </c>
      <c r="EE60" s="25">
        <f t="shared" si="9"/>
        <v>12472.5</v>
      </c>
      <c r="EF60" s="34"/>
      <c r="EG60" s="31"/>
      <c r="EH60" s="31"/>
      <c r="EI60" s="34"/>
      <c r="EJ60" s="31"/>
      <c r="EK60" s="31"/>
      <c r="EL60" s="34"/>
      <c r="EM60" s="31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>
      <c r="A61" s="21">
        <v>52</v>
      </c>
      <c r="B61" s="1" t="s">
        <v>52</v>
      </c>
      <c r="C61" s="22">
        <v>4531.8999999999996</v>
      </c>
      <c r="D61" s="35">
        <v>0</v>
      </c>
      <c r="E61" s="24">
        <f t="shared" si="28"/>
        <v>31861.300000000003</v>
      </c>
      <c r="F61" s="24">
        <f t="shared" si="28"/>
        <v>31861.300000000003</v>
      </c>
      <c r="G61" s="25">
        <f t="shared" si="0"/>
        <v>31457.561000000002</v>
      </c>
      <c r="H61" s="25">
        <f t="shared" si="1"/>
        <v>98.732823205581681</v>
      </c>
      <c r="I61" s="25">
        <f t="shared" si="2"/>
        <v>98.732823205581681</v>
      </c>
      <c r="J61" s="25">
        <f t="shared" si="29"/>
        <v>7503</v>
      </c>
      <c r="K61" s="25">
        <f t="shared" si="29"/>
        <v>7503</v>
      </c>
      <c r="L61" s="25">
        <f t="shared" si="29"/>
        <v>7099.2610000000004</v>
      </c>
      <c r="M61" s="25">
        <f t="shared" si="11"/>
        <v>94.618965747034522</v>
      </c>
      <c r="N61" s="25">
        <f t="shared" si="12"/>
        <v>94.618965747034522</v>
      </c>
      <c r="O61" s="25">
        <f t="shared" si="4"/>
        <v>2150</v>
      </c>
      <c r="P61" s="25">
        <f t="shared" si="4"/>
        <v>2150</v>
      </c>
      <c r="Q61" s="25">
        <f t="shared" si="4"/>
        <v>2485.5610000000001</v>
      </c>
      <c r="R61" s="25">
        <f t="shared" si="13"/>
        <v>115.60748837209303</v>
      </c>
      <c r="S61" s="22">
        <f t="shared" si="14"/>
        <v>115.60748837209303</v>
      </c>
      <c r="T61" s="26">
        <v>50</v>
      </c>
      <c r="U61" s="26">
        <v>50</v>
      </c>
      <c r="V61" s="27">
        <v>0.56100000000000005</v>
      </c>
      <c r="W61" s="25">
        <f t="shared" si="15"/>
        <v>1.1220000000000001</v>
      </c>
      <c r="X61" s="22">
        <f t="shared" si="16"/>
        <v>1.1220000000000001</v>
      </c>
      <c r="Y61" s="26">
        <v>3463</v>
      </c>
      <c r="Z61" s="26">
        <v>3463</v>
      </c>
      <c r="AA61" s="25">
        <v>2737.2</v>
      </c>
      <c r="AB61" s="25">
        <f t="shared" si="17"/>
        <v>79.041293676003448</v>
      </c>
      <c r="AC61" s="22">
        <f t="shared" si="18"/>
        <v>79.041293676003448</v>
      </c>
      <c r="AD61" s="26">
        <v>2100</v>
      </c>
      <c r="AE61" s="26">
        <v>2100</v>
      </c>
      <c r="AF61" s="25">
        <v>2485</v>
      </c>
      <c r="AG61" s="25">
        <f t="shared" si="19"/>
        <v>118.33333333333333</v>
      </c>
      <c r="AH61" s="22">
        <f t="shared" si="20"/>
        <v>118.33333333333333</v>
      </c>
      <c r="AI61" s="26">
        <v>85</v>
      </c>
      <c r="AJ61" s="26">
        <v>85</v>
      </c>
      <c r="AK61" s="25">
        <v>80</v>
      </c>
      <c r="AL61" s="25">
        <f t="shared" si="21"/>
        <v>94.117647058823522</v>
      </c>
      <c r="AM61" s="22">
        <f t="shared" si="22"/>
        <v>94.117647058823522</v>
      </c>
      <c r="AN61" s="28">
        <v>0</v>
      </c>
      <c r="AO61" s="28">
        <v>0</v>
      </c>
      <c r="AP61" s="25">
        <v>0</v>
      </c>
      <c r="AQ61" s="25" t="e">
        <f t="shared" si="23"/>
        <v>#DIV/0!</v>
      </c>
      <c r="AR61" s="22" t="e">
        <f t="shared" si="24"/>
        <v>#DIV/0!</v>
      </c>
      <c r="AS61" s="28">
        <v>0</v>
      </c>
      <c r="AT61" s="28">
        <v>0</v>
      </c>
      <c r="AU61" s="22">
        <v>0</v>
      </c>
      <c r="AV61" s="22"/>
      <c r="AW61" s="22"/>
      <c r="AX61" s="22"/>
      <c r="AY61" s="22">
        <v>24358.3</v>
      </c>
      <c r="AZ61" s="22">
        <v>24358.3</v>
      </c>
      <c r="BA61" s="22">
        <v>24358.3</v>
      </c>
      <c r="BB61" s="29"/>
      <c r="BC61" s="29"/>
      <c r="BD61" s="29"/>
      <c r="BE61" s="30">
        <v>0</v>
      </c>
      <c r="BF61" s="30">
        <v>0</v>
      </c>
      <c r="BG61" s="22">
        <v>0</v>
      </c>
      <c r="BH61" s="22"/>
      <c r="BI61" s="22"/>
      <c r="BJ61" s="22"/>
      <c r="BK61" s="22"/>
      <c r="BL61" s="22"/>
      <c r="BM61" s="22"/>
      <c r="BN61" s="25">
        <f t="shared" si="5"/>
        <v>800</v>
      </c>
      <c r="BO61" s="25">
        <f t="shared" si="5"/>
        <v>800</v>
      </c>
      <c r="BP61" s="25">
        <f t="shared" si="5"/>
        <v>662</v>
      </c>
      <c r="BQ61" s="25">
        <f t="shared" si="25"/>
        <v>82.75</v>
      </c>
      <c r="BR61" s="22">
        <f t="shared" si="26"/>
        <v>82.75</v>
      </c>
      <c r="BS61" s="26">
        <v>800</v>
      </c>
      <c r="BT61" s="26">
        <v>800</v>
      </c>
      <c r="BU61" s="25">
        <v>662</v>
      </c>
      <c r="BV61" s="22"/>
      <c r="BW61" s="22"/>
      <c r="BX61" s="25">
        <v>0</v>
      </c>
      <c r="BY61" s="22"/>
      <c r="BZ61" s="22"/>
      <c r="CA61" s="22">
        <v>0</v>
      </c>
      <c r="CB61" s="26">
        <v>0</v>
      </c>
      <c r="CC61" s="26">
        <v>0</v>
      </c>
      <c r="CD61" s="22">
        <v>0</v>
      </c>
      <c r="CE61" s="22"/>
      <c r="CF61" s="22"/>
      <c r="CG61" s="22"/>
      <c r="CH61" s="22"/>
      <c r="CI61" s="22"/>
      <c r="CJ61" s="22">
        <v>0</v>
      </c>
      <c r="CK61" s="32">
        <v>500</v>
      </c>
      <c r="CL61" s="32">
        <v>500</v>
      </c>
      <c r="CM61" s="22">
        <v>510</v>
      </c>
      <c r="CN61" s="26">
        <v>500</v>
      </c>
      <c r="CO61" s="26">
        <v>500</v>
      </c>
      <c r="CP61" s="22">
        <v>173</v>
      </c>
      <c r="CQ61" s="22">
        <v>500</v>
      </c>
      <c r="CR61" s="22">
        <v>500</v>
      </c>
      <c r="CS61" s="22">
        <v>173</v>
      </c>
      <c r="CT61" s="26">
        <v>0</v>
      </c>
      <c r="CU61" s="26">
        <v>0</v>
      </c>
      <c r="CV61" s="22">
        <v>0</v>
      </c>
      <c r="CW61" s="22">
        <v>5</v>
      </c>
      <c r="CX61" s="22">
        <v>5</v>
      </c>
      <c r="CY61" s="22">
        <v>0</v>
      </c>
      <c r="CZ61" s="22"/>
      <c r="DA61" s="22"/>
      <c r="DB61" s="22">
        <v>0</v>
      </c>
      <c r="DC61" s="22">
        <v>0</v>
      </c>
      <c r="DD61" s="22">
        <v>0</v>
      </c>
      <c r="DE61" s="27">
        <v>451.5</v>
      </c>
      <c r="DF61" s="27">
        <v>0</v>
      </c>
      <c r="DG61" s="25">
        <f t="shared" si="27"/>
        <v>31861.3</v>
      </c>
      <c r="DH61" s="25">
        <f t="shared" si="27"/>
        <v>31861.3</v>
      </c>
      <c r="DI61" s="25">
        <f t="shared" si="7"/>
        <v>31457.561000000002</v>
      </c>
      <c r="DJ61" s="22"/>
      <c r="DK61" s="22"/>
      <c r="DL61" s="22">
        <v>0</v>
      </c>
      <c r="DM61" s="22">
        <v>0</v>
      </c>
      <c r="DN61" s="22">
        <v>0</v>
      </c>
      <c r="DO61" s="22">
        <v>0</v>
      </c>
      <c r="DP61" s="22"/>
      <c r="DQ61" s="22"/>
      <c r="DR61" s="22"/>
      <c r="DS61" s="22">
        <v>0</v>
      </c>
      <c r="DT61" s="22">
        <v>0</v>
      </c>
      <c r="DU61" s="22">
        <v>0</v>
      </c>
      <c r="DV61" s="22">
        <v>0</v>
      </c>
      <c r="DW61" s="22">
        <v>0</v>
      </c>
      <c r="DX61" s="22">
        <v>0</v>
      </c>
      <c r="DY61" s="22">
        <v>1440</v>
      </c>
      <c r="DZ61" s="22">
        <v>1440</v>
      </c>
      <c r="EA61" s="27">
        <v>1440</v>
      </c>
      <c r="EB61" s="27">
        <v>0</v>
      </c>
      <c r="EC61" s="25">
        <f t="shared" si="8"/>
        <v>1440</v>
      </c>
      <c r="ED61" s="25">
        <f t="shared" si="8"/>
        <v>1440</v>
      </c>
      <c r="EE61" s="25">
        <f t="shared" si="9"/>
        <v>1440</v>
      </c>
      <c r="EF61" s="34"/>
      <c r="EG61" s="31"/>
      <c r="EH61" s="31"/>
      <c r="EI61" s="34"/>
      <c r="EJ61" s="31"/>
      <c r="EK61" s="31"/>
      <c r="EL61" s="34"/>
      <c r="EM61" s="31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>
      <c r="A62" s="21">
        <v>53</v>
      </c>
      <c r="B62" s="1" t="s">
        <v>53</v>
      </c>
      <c r="C62" s="22">
        <v>12622.6</v>
      </c>
      <c r="D62" s="35">
        <v>0</v>
      </c>
      <c r="E62" s="24">
        <f t="shared" si="28"/>
        <v>71745.299999999988</v>
      </c>
      <c r="F62" s="24">
        <f t="shared" si="28"/>
        <v>71745.299999999988</v>
      </c>
      <c r="G62" s="25">
        <f t="shared" si="0"/>
        <v>71044.160999999993</v>
      </c>
      <c r="H62" s="25">
        <f t="shared" si="1"/>
        <v>99.022738771738361</v>
      </c>
      <c r="I62" s="25">
        <f t="shared" si="2"/>
        <v>99.022738771738361</v>
      </c>
      <c r="J62" s="25">
        <f t="shared" si="29"/>
        <v>16594.800000000003</v>
      </c>
      <c r="K62" s="25">
        <f t="shared" si="29"/>
        <v>16594.800000000003</v>
      </c>
      <c r="L62" s="25">
        <f t="shared" si="29"/>
        <v>16018.460999999999</v>
      </c>
      <c r="M62" s="25">
        <f t="shared" si="11"/>
        <v>96.526990382529448</v>
      </c>
      <c r="N62" s="25">
        <f t="shared" si="12"/>
        <v>96.526990382529448</v>
      </c>
      <c r="O62" s="25">
        <f t="shared" si="4"/>
        <v>7820</v>
      </c>
      <c r="P62" s="25">
        <f t="shared" si="4"/>
        <v>7820</v>
      </c>
      <c r="Q62" s="25">
        <f t="shared" si="4"/>
        <v>8257.9750000000004</v>
      </c>
      <c r="R62" s="25">
        <f t="shared" si="13"/>
        <v>105.60070332480819</v>
      </c>
      <c r="S62" s="22">
        <f t="shared" si="14"/>
        <v>105.60070332480819</v>
      </c>
      <c r="T62" s="26">
        <v>320</v>
      </c>
      <c r="U62" s="26">
        <v>320</v>
      </c>
      <c r="V62" s="27">
        <v>372.875</v>
      </c>
      <c r="W62" s="25">
        <f t="shared" si="15"/>
        <v>116.5234375</v>
      </c>
      <c r="X62" s="22">
        <f t="shared" si="16"/>
        <v>116.5234375</v>
      </c>
      <c r="Y62" s="26">
        <v>4500</v>
      </c>
      <c r="Z62" s="26">
        <v>4500</v>
      </c>
      <c r="AA62" s="25">
        <v>5020.9030000000002</v>
      </c>
      <c r="AB62" s="25">
        <f t="shared" si="17"/>
        <v>111.57562222222224</v>
      </c>
      <c r="AC62" s="22">
        <f t="shared" si="18"/>
        <v>111.57562222222224</v>
      </c>
      <c r="AD62" s="26">
        <v>7500</v>
      </c>
      <c r="AE62" s="26">
        <v>7500</v>
      </c>
      <c r="AF62" s="25">
        <v>7885.1</v>
      </c>
      <c r="AG62" s="25">
        <f t="shared" si="19"/>
        <v>105.13466666666666</v>
      </c>
      <c r="AH62" s="22">
        <f t="shared" si="20"/>
        <v>105.13466666666666</v>
      </c>
      <c r="AI62" s="26">
        <v>484</v>
      </c>
      <c r="AJ62" s="26">
        <v>484</v>
      </c>
      <c r="AK62" s="25">
        <v>163.4</v>
      </c>
      <c r="AL62" s="25">
        <f t="shared" si="21"/>
        <v>33.760330578512395</v>
      </c>
      <c r="AM62" s="22">
        <f t="shared" si="22"/>
        <v>33.760330578512395</v>
      </c>
      <c r="AN62" s="28">
        <v>0</v>
      </c>
      <c r="AO62" s="28">
        <v>0</v>
      </c>
      <c r="AP62" s="25">
        <v>0</v>
      </c>
      <c r="AQ62" s="25" t="e">
        <f t="shared" si="23"/>
        <v>#DIV/0!</v>
      </c>
      <c r="AR62" s="22" t="e">
        <f t="shared" si="24"/>
        <v>#DIV/0!</v>
      </c>
      <c r="AS62" s="28">
        <v>0</v>
      </c>
      <c r="AT62" s="28">
        <v>0</v>
      </c>
      <c r="AU62" s="22">
        <v>0</v>
      </c>
      <c r="AV62" s="22"/>
      <c r="AW62" s="22"/>
      <c r="AX62" s="22"/>
      <c r="AY62" s="22">
        <v>48456.9</v>
      </c>
      <c r="AZ62" s="22">
        <v>48456.9</v>
      </c>
      <c r="BA62" s="22">
        <v>48332.1</v>
      </c>
      <c r="BB62" s="29"/>
      <c r="BC62" s="29"/>
      <c r="BD62" s="29"/>
      <c r="BE62" s="30">
        <v>1633.6</v>
      </c>
      <c r="BF62" s="30">
        <v>1633.6</v>
      </c>
      <c r="BG62" s="22">
        <v>1633.6</v>
      </c>
      <c r="BH62" s="22"/>
      <c r="BI62" s="22"/>
      <c r="BJ62" s="22"/>
      <c r="BK62" s="22"/>
      <c r="BL62" s="22"/>
      <c r="BM62" s="22"/>
      <c r="BN62" s="25">
        <f t="shared" si="5"/>
        <v>1190.8</v>
      </c>
      <c r="BO62" s="25">
        <f t="shared" si="5"/>
        <v>1190.8</v>
      </c>
      <c r="BP62" s="25">
        <f t="shared" si="5"/>
        <v>158.9</v>
      </c>
      <c r="BQ62" s="25">
        <f t="shared" si="25"/>
        <v>13.343970440040309</v>
      </c>
      <c r="BR62" s="22">
        <f t="shared" si="26"/>
        <v>13.343970440040309</v>
      </c>
      <c r="BS62" s="26">
        <v>69.2</v>
      </c>
      <c r="BT62" s="26">
        <v>69.2</v>
      </c>
      <c r="BU62" s="25">
        <v>14.4</v>
      </c>
      <c r="BV62" s="22"/>
      <c r="BW62" s="22"/>
      <c r="BX62" s="25">
        <v>0</v>
      </c>
      <c r="BY62" s="22">
        <v>1121.5999999999999</v>
      </c>
      <c r="BZ62" s="22">
        <v>1121.5999999999999</v>
      </c>
      <c r="CA62" s="22">
        <v>144.5</v>
      </c>
      <c r="CB62" s="26">
        <v>0</v>
      </c>
      <c r="CC62" s="26">
        <v>0</v>
      </c>
      <c r="CD62" s="22">
        <v>0</v>
      </c>
      <c r="CE62" s="22"/>
      <c r="CF62" s="22"/>
      <c r="CG62" s="22"/>
      <c r="CH62" s="22"/>
      <c r="CI62" s="22"/>
      <c r="CJ62" s="22">
        <v>0</v>
      </c>
      <c r="CK62" s="32">
        <v>600</v>
      </c>
      <c r="CL62" s="32">
        <v>600</v>
      </c>
      <c r="CM62" s="22">
        <v>731.7</v>
      </c>
      <c r="CN62" s="26">
        <v>1840</v>
      </c>
      <c r="CO62" s="26">
        <v>1840</v>
      </c>
      <c r="CP62" s="22">
        <v>1525.4</v>
      </c>
      <c r="CQ62" s="22">
        <v>300</v>
      </c>
      <c r="CR62" s="22">
        <v>300</v>
      </c>
      <c r="CS62" s="22">
        <v>7.2</v>
      </c>
      <c r="CT62" s="26">
        <v>0</v>
      </c>
      <c r="CU62" s="26">
        <v>0</v>
      </c>
      <c r="CV62" s="22">
        <v>0</v>
      </c>
      <c r="CW62" s="22">
        <v>160</v>
      </c>
      <c r="CX62" s="22">
        <v>160</v>
      </c>
      <c r="CY62" s="22">
        <v>160.18299999999999</v>
      </c>
      <c r="CZ62" s="22"/>
      <c r="DA62" s="22"/>
      <c r="DB62" s="22">
        <v>0</v>
      </c>
      <c r="DC62" s="22">
        <v>0</v>
      </c>
      <c r="DD62" s="22">
        <v>0</v>
      </c>
      <c r="DE62" s="27">
        <v>0</v>
      </c>
      <c r="DF62" s="27">
        <v>0</v>
      </c>
      <c r="DG62" s="25">
        <f t="shared" si="27"/>
        <v>66685.299999999988</v>
      </c>
      <c r="DH62" s="25">
        <f t="shared" si="27"/>
        <v>66685.299999999988</v>
      </c>
      <c r="DI62" s="25">
        <f t="shared" si="7"/>
        <v>65984.160999999993</v>
      </c>
      <c r="DJ62" s="22"/>
      <c r="DK62" s="22"/>
      <c r="DL62" s="22">
        <v>0</v>
      </c>
      <c r="DM62" s="22">
        <v>5060</v>
      </c>
      <c r="DN62" s="22">
        <v>5060</v>
      </c>
      <c r="DO62" s="22">
        <v>5060</v>
      </c>
      <c r="DP62" s="22"/>
      <c r="DQ62" s="22"/>
      <c r="DR62" s="22"/>
      <c r="DS62" s="22">
        <v>0</v>
      </c>
      <c r="DT62" s="22">
        <v>0</v>
      </c>
      <c r="DU62" s="22">
        <v>0</v>
      </c>
      <c r="DV62" s="22">
        <v>0</v>
      </c>
      <c r="DW62" s="22">
        <v>0</v>
      </c>
      <c r="DX62" s="22">
        <v>0</v>
      </c>
      <c r="DY62" s="22">
        <v>7460</v>
      </c>
      <c r="DZ62" s="22">
        <v>7460</v>
      </c>
      <c r="EA62" s="27">
        <v>6062.5630000000001</v>
      </c>
      <c r="EB62" s="27">
        <v>0</v>
      </c>
      <c r="EC62" s="25">
        <f t="shared" si="8"/>
        <v>12520</v>
      </c>
      <c r="ED62" s="25">
        <f t="shared" si="8"/>
        <v>12520</v>
      </c>
      <c r="EE62" s="25">
        <f t="shared" si="9"/>
        <v>11122.563</v>
      </c>
      <c r="EF62" s="34"/>
      <c r="EG62" s="31"/>
      <c r="EH62" s="31"/>
      <c r="EI62" s="34"/>
      <c r="EJ62" s="31"/>
      <c r="EK62" s="31"/>
      <c r="EL62" s="34"/>
      <c r="EM62" s="31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>
      <c r="A63" s="21">
        <v>54</v>
      </c>
      <c r="B63" s="1" t="s">
        <v>54</v>
      </c>
      <c r="C63" s="22">
        <v>35</v>
      </c>
      <c r="D63" s="35">
        <v>0</v>
      </c>
      <c r="E63" s="24">
        <f t="shared" si="28"/>
        <v>75940</v>
      </c>
      <c r="F63" s="24">
        <f t="shared" si="28"/>
        <v>75940</v>
      </c>
      <c r="G63" s="25">
        <f t="shared" si="0"/>
        <v>76747.780999999988</v>
      </c>
      <c r="H63" s="25">
        <f t="shared" si="1"/>
        <v>101.06370950750592</v>
      </c>
      <c r="I63" s="25">
        <f t="shared" si="2"/>
        <v>101.06370950750592</v>
      </c>
      <c r="J63" s="25">
        <f t="shared" si="29"/>
        <v>26886.800000000003</v>
      </c>
      <c r="K63" s="25">
        <f t="shared" si="29"/>
        <v>26886.800000000003</v>
      </c>
      <c r="L63" s="25">
        <f t="shared" si="29"/>
        <v>27694.580999999998</v>
      </c>
      <c r="M63" s="25">
        <f t="shared" si="11"/>
        <v>103.00437761280628</v>
      </c>
      <c r="N63" s="25">
        <f t="shared" si="12"/>
        <v>103.00437761280628</v>
      </c>
      <c r="O63" s="25">
        <f t="shared" si="4"/>
        <v>11242.6</v>
      </c>
      <c r="P63" s="25">
        <f t="shared" si="4"/>
        <v>11242.6</v>
      </c>
      <c r="Q63" s="25">
        <f t="shared" si="4"/>
        <v>11171.547</v>
      </c>
      <c r="R63" s="25">
        <f t="shared" si="13"/>
        <v>99.368002063579596</v>
      </c>
      <c r="S63" s="22">
        <f t="shared" si="14"/>
        <v>99.368002063579596</v>
      </c>
      <c r="T63" s="26">
        <v>1265.5999999999999</v>
      </c>
      <c r="U63" s="26">
        <v>1265.5999999999999</v>
      </c>
      <c r="V63" s="27">
        <v>1476.1369999999999</v>
      </c>
      <c r="W63" s="25">
        <f t="shared" si="15"/>
        <v>116.63535082174464</v>
      </c>
      <c r="X63" s="22">
        <f t="shared" si="16"/>
        <v>116.63535082174464</v>
      </c>
      <c r="Y63" s="26">
        <v>13026.2</v>
      </c>
      <c r="Z63" s="26">
        <v>13026.2</v>
      </c>
      <c r="AA63" s="25">
        <v>13513.21</v>
      </c>
      <c r="AB63" s="25">
        <f t="shared" si="17"/>
        <v>103.7386958591147</v>
      </c>
      <c r="AC63" s="22">
        <f t="shared" si="18"/>
        <v>103.7386958591147</v>
      </c>
      <c r="AD63" s="26">
        <v>9977</v>
      </c>
      <c r="AE63" s="26">
        <v>9977</v>
      </c>
      <c r="AF63" s="25">
        <v>9695.41</v>
      </c>
      <c r="AG63" s="25">
        <f t="shared" si="19"/>
        <v>97.177608499548967</v>
      </c>
      <c r="AH63" s="22">
        <f t="shared" si="20"/>
        <v>97.177608499548967</v>
      </c>
      <c r="AI63" s="26">
        <v>320</v>
      </c>
      <c r="AJ63" s="26">
        <v>320</v>
      </c>
      <c r="AK63" s="25">
        <v>311</v>
      </c>
      <c r="AL63" s="25">
        <f t="shared" si="21"/>
        <v>97.1875</v>
      </c>
      <c r="AM63" s="22">
        <f t="shared" si="22"/>
        <v>97.1875</v>
      </c>
      <c r="AN63" s="28">
        <v>0</v>
      </c>
      <c r="AO63" s="28">
        <v>0</v>
      </c>
      <c r="AP63" s="25">
        <v>0</v>
      </c>
      <c r="AQ63" s="25" t="e">
        <f t="shared" si="23"/>
        <v>#DIV/0!</v>
      </c>
      <c r="AR63" s="22" t="e">
        <f t="shared" si="24"/>
        <v>#DIV/0!</v>
      </c>
      <c r="AS63" s="28">
        <v>0</v>
      </c>
      <c r="AT63" s="28">
        <v>0</v>
      </c>
      <c r="AU63" s="22">
        <v>0</v>
      </c>
      <c r="AV63" s="22"/>
      <c r="AW63" s="22"/>
      <c r="AX63" s="22"/>
      <c r="AY63" s="22">
        <v>49053.2</v>
      </c>
      <c r="AZ63" s="22">
        <v>49053.2</v>
      </c>
      <c r="BA63" s="22">
        <v>49053.2</v>
      </c>
      <c r="BB63" s="29"/>
      <c r="BC63" s="29"/>
      <c r="BD63" s="29"/>
      <c r="BE63" s="30">
        <v>0</v>
      </c>
      <c r="BF63" s="30">
        <v>0</v>
      </c>
      <c r="BG63" s="22">
        <v>0</v>
      </c>
      <c r="BH63" s="22"/>
      <c r="BI63" s="22"/>
      <c r="BJ63" s="22"/>
      <c r="BK63" s="22"/>
      <c r="BL63" s="22"/>
      <c r="BM63" s="22"/>
      <c r="BN63" s="25">
        <f t="shared" si="5"/>
        <v>898</v>
      </c>
      <c r="BO63" s="25">
        <f t="shared" si="5"/>
        <v>898</v>
      </c>
      <c r="BP63" s="25">
        <f t="shared" si="5"/>
        <v>853.82399999999996</v>
      </c>
      <c r="BQ63" s="25">
        <f t="shared" si="25"/>
        <v>95.080623608017817</v>
      </c>
      <c r="BR63" s="22">
        <f t="shared" si="26"/>
        <v>95.080623608017817</v>
      </c>
      <c r="BS63" s="26">
        <v>898</v>
      </c>
      <c r="BT63" s="26">
        <v>898</v>
      </c>
      <c r="BU63" s="25">
        <v>853.82399999999996</v>
      </c>
      <c r="BV63" s="22"/>
      <c r="BW63" s="22"/>
      <c r="BX63" s="25">
        <v>0</v>
      </c>
      <c r="BY63" s="22"/>
      <c r="BZ63" s="22"/>
      <c r="CA63" s="22">
        <v>0</v>
      </c>
      <c r="CB63" s="26">
        <v>0</v>
      </c>
      <c r="CC63" s="26">
        <v>0</v>
      </c>
      <c r="CD63" s="22">
        <v>0</v>
      </c>
      <c r="CE63" s="22"/>
      <c r="CF63" s="22"/>
      <c r="CG63" s="22"/>
      <c r="CH63" s="22"/>
      <c r="CI63" s="22"/>
      <c r="CJ63" s="22">
        <v>0</v>
      </c>
      <c r="CK63" s="32">
        <v>800</v>
      </c>
      <c r="CL63" s="32">
        <v>800</v>
      </c>
      <c r="CM63" s="22">
        <v>122</v>
      </c>
      <c r="CN63" s="26">
        <v>600</v>
      </c>
      <c r="CO63" s="26">
        <v>600</v>
      </c>
      <c r="CP63" s="22">
        <v>1723</v>
      </c>
      <c r="CQ63" s="22">
        <v>600</v>
      </c>
      <c r="CR63" s="22">
        <v>600</v>
      </c>
      <c r="CS63" s="22">
        <v>11</v>
      </c>
      <c r="CT63" s="26">
        <v>0</v>
      </c>
      <c r="CU63" s="26">
        <v>0</v>
      </c>
      <c r="CV63" s="22">
        <v>0</v>
      </c>
      <c r="CW63" s="22">
        <v>0</v>
      </c>
      <c r="CX63" s="22">
        <v>0</v>
      </c>
      <c r="CY63" s="22">
        <v>0</v>
      </c>
      <c r="CZ63" s="22"/>
      <c r="DA63" s="22"/>
      <c r="DB63" s="22">
        <v>0</v>
      </c>
      <c r="DC63" s="22">
        <v>0</v>
      </c>
      <c r="DD63" s="22">
        <v>0</v>
      </c>
      <c r="DE63" s="27">
        <v>0</v>
      </c>
      <c r="DF63" s="27">
        <v>0</v>
      </c>
      <c r="DG63" s="25">
        <f t="shared" si="27"/>
        <v>75940</v>
      </c>
      <c r="DH63" s="25">
        <f t="shared" si="27"/>
        <v>75940</v>
      </c>
      <c r="DI63" s="25">
        <f t="shared" si="7"/>
        <v>76747.780999999988</v>
      </c>
      <c r="DJ63" s="22"/>
      <c r="DK63" s="22"/>
      <c r="DL63" s="22">
        <v>0</v>
      </c>
      <c r="DM63" s="22">
        <v>0</v>
      </c>
      <c r="DN63" s="22">
        <v>0</v>
      </c>
      <c r="DO63" s="22">
        <v>0</v>
      </c>
      <c r="DP63" s="22"/>
      <c r="DQ63" s="22"/>
      <c r="DR63" s="22"/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7">
        <v>0</v>
      </c>
      <c r="EB63" s="27">
        <v>0</v>
      </c>
      <c r="EC63" s="25">
        <f t="shared" si="8"/>
        <v>0</v>
      </c>
      <c r="ED63" s="25">
        <f t="shared" si="8"/>
        <v>0</v>
      </c>
      <c r="EE63" s="25">
        <f t="shared" si="9"/>
        <v>0</v>
      </c>
      <c r="EF63" s="34"/>
      <c r="EG63" s="31"/>
      <c r="EH63" s="31"/>
      <c r="EI63" s="34"/>
      <c r="EJ63" s="31"/>
      <c r="EK63" s="31"/>
      <c r="EL63" s="34"/>
      <c r="EM63" s="31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>
      <c r="A64" s="21">
        <v>55</v>
      </c>
      <c r="B64" s="1" t="s">
        <v>55</v>
      </c>
      <c r="C64" s="22">
        <v>0</v>
      </c>
      <c r="D64" s="35">
        <v>0</v>
      </c>
      <c r="E64" s="24">
        <f t="shared" si="28"/>
        <v>16428.8</v>
      </c>
      <c r="F64" s="24">
        <f t="shared" si="28"/>
        <v>16428.8</v>
      </c>
      <c r="G64" s="25">
        <f t="shared" si="0"/>
        <v>15146.645999999999</v>
      </c>
      <c r="H64" s="25">
        <f t="shared" si="1"/>
        <v>92.195692929489667</v>
      </c>
      <c r="I64" s="25">
        <f t="shared" si="2"/>
        <v>92.195692929489667</v>
      </c>
      <c r="J64" s="25">
        <f t="shared" si="29"/>
        <v>9154.9</v>
      </c>
      <c r="K64" s="25">
        <f t="shared" si="29"/>
        <v>9154.9</v>
      </c>
      <c r="L64" s="25">
        <f t="shared" si="29"/>
        <v>7872.7460000000001</v>
      </c>
      <c r="M64" s="25">
        <f t="shared" si="11"/>
        <v>85.994887983484261</v>
      </c>
      <c r="N64" s="25">
        <f t="shared" si="12"/>
        <v>85.994887983484261</v>
      </c>
      <c r="O64" s="25">
        <f t="shared" si="4"/>
        <v>1767.7</v>
      </c>
      <c r="P64" s="25">
        <f t="shared" si="4"/>
        <v>1767.7</v>
      </c>
      <c r="Q64" s="25">
        <f t="shared" si="4"/>
        <v>1920.9119999999998</v>
      </c>
      <c r="R64" s="25">
        <f t="shared" si="13"/>
        <v>108.66730780109745</v>
      </c>
      <c r="S64" s="22">
        <f t="shared" si="14"/>
        <v>108.66730780109745</v>
      </c>
      <c r="T64" s="26">
        <v>31</v>
      </c>
      <c r="U64" s="26">
        <v>31</v>
      </c>
      <c r="V64" s="27">
        <v>0.312</v>
      </c>
      <c r="W64" s="25">
        <f t="shared" si="15"/>
        <v>1.0064516129032257</v>
      </c>
      <c r="X64" s="22">
        <f t="shared" si="16"/>
        <v>1.0064516129032257</v>
      </c>
      <c r="Y64" s="26">
        <v>5932.2</v>
      </c>
      <c r="Z64" s="26">
        <v>5932.2</v>
      </c>
      <c r="AA64" s="25">
        <v>5491.91</v>
      </c>
      <c r="AB64" s="25">
        <f t="shared" si="17"/>
        <v>92.577964330265331</v>
      </c>
      <c r="AC64" s="22">
        <f t="shared" si="18"/>
        <v>92.577964330265331</v>
      </c>
      <c r="AD64" s="26">
        <v>1736.7</v>
      </c>
      <c r="AE64" s="26">
        <v>1736.7</v>
      </c>
      <c r="AF64" s="25">
        <v>1920.6</v>
      </c>
      <c r="AG64" s="25">
        <f t="shared" si="19"/>
        <v>110.5890481948523</v>
      </c>
      <c r="AH64" s="22">
        <f t="shared" si="20"/>
        <v>110.5890481948523</v>
      </c>
      <c r="AI64" s="26">
        <v>24</v>
      </c>
      <c r="AJ64" s="26">
        <v>24</v>
      </c>
      <c r="AK64" s="25">
        <v>0</v>
      </c>
      <c r="AL64" s="25">
        <f t="shared" si="21"/>
        <v>0</v>
      </c>
      <c r="AM64" s="22">
        <f t="shared" si="22"/>
        <v>0</v>
      </c>
      <c r="AN64" s="28">
        <v>0</v>
      </c>
      <c r="AO64" s="28">
        <v>0</v>
      </c>
      <c r="AP64" s="25">
        <v>0</v>
      </c>
      <c r="AQ64" s="25" t="e">
        <f t="shared" si="23"/>
        <v>#DIV/0!</v>
      </c>
      <c r="AR64" s="22" t="e">
        <f t="shared" si="24"/>
        <v>#DIV/0!</v>
      </c>
      <c r="AS64" s="28">
        <v>0</v>
      </c>
      <c r="AT64" s="28">
        <v>0</v>
      </c>
      <c r="AU64" s="22">
        <v>0</v>
      </c>
      <c r="AV64" s="22"/>
      <c r="AW64" s="22"/>
      <c r="AX64" s="22"/>
      <c r="AY64" s="22">
        <v>7273.9</v>
      </c>
      <c r="AZ64" s="22">
        <v>7273.9</v>
      </c>
      <c r="BA64" s="22">
        <v>7273.9</v>
      </c>
      <c r="BB64" s="29"/>
      <c r="BC64" s="29"/>
      <c r="BD64" s="29"/>
      <c r="BE64" s="30">
        <v>0</v>
      </c>
      <c r="BF64" s="30">
        <v>0</v>
      </c>
      <c r="BG64" s="22">
        <v>0</v>
      </c>
      <c r="BH64" s="22"/>
      <c r="BI64" s="22"/>
      <c r="BJ64" s="22"/>
      <c r="BK64" s="22"/>
      <c r="BL64" s="22"/>
      <c r="BM64" s="22"/>
      <c r="BN64" s="25">
        <f t="shared" si="5"/>
        <v>431</v>
      </c>
      <c r="BO64" s="25">
        <f t="shared" si="5"/>
        <v>431</v>
      </c>
      <c r="BP64" s="25">
        <f t="shared" si="5"/>
        <v>436.024</v>
      </c>
      <c r="BQ64" s="25">
        <f t="shared" si="25"/>
        <v>101.16566125290024</v>
      </c>
      <c r="BR64" s="22">
        <f t="shared" si="26"/>
        <v>101.16566125290024</v>
      </c>
      <c r="BS64" s="26">
        <v>431</v>
      </c>
      <c r="BT64" s="26">
        <v>431</v>
      </c>
      <c r="BU64" s="25">
        <v>436.024</v>
      </c>
      <c r="BV64" s="22"/>
      <c r="BW64" s="22"/>
      <c r="BX64" s="25">
        <v>0</v>
      </c>
      <c r="BY64" s="22"/>
      <c r="BZ64" s="22"/>
      <c r="CA64" s="22">
        <v>0</v>
      </c>
      <c r="CB64" s="26">
        <v>0</v>
      </c>
      <c r="CC64" s="26">
        <v>0</v>
      </c>
      <c r="CD64" s="22">
        <v>0</v>
      </c>
      <c r="CE64" s="22"/>
      <c r="CF64" s="22"/>
      <c r="CG64" s="22"/>
      <c r="CH64" s="22"/>
      <c r="CI64" s="22"/>
      <c r="CJ64" s="22">
        <v>0</v>
      </c>
      <c r="CK64" s="32">
        <v>1000</v>
      </c>
      <c r="CL64" s="32">
        <v>1000</v>
      </c>
      <c r="CM64" s="22">
        <v>0</v>
      </c>
      <c r="CN64" s="26">
        <v>0</v>
      </c>
      <c r="CO64" s="26">
        <v>0</v>
      </c>
      <c r="CP64" s="22">
        <v>23.9</v>
      </c>
      <c r="CQ64" s="22">
        <v>0</v>
      </c>
      <c r="CR64" s="22">
        <v>0</v>
      </c>
      <c r="CS64" s="22">
        <v>0</v>
      </c>
      <c r="CT64" s="26">
        <v>0</v>
      </c>
      <c r="CU64" s="26">
        <v>0</v>
      </c>
      <c r="CV64" s="22">
        <v>0</v>
      </c>
      <c r="CW64" s="22">
        <v>0</v>
      </c>
      <c r="CX64" s="22">
        <v>0</v>
      </c>
      <c r="CY64" s="22">
        <v>0</v>
      </c>
      <c r="CZ64" s="22"/>
      <c r="DA64" s="22"/>
      <c r="DB64" s="22">
        <v>0</v>
      </c>
      <c r="DC64" s="22">
        <v>0</v>
      </c>
      <c r="DD64" s="22">
        <v>0</v>
      </c>
      <c r="DE64" s="27">
        <v>0</v>
      </c>
      <c r="DF64" s="27">
        <v>0</v>
      </c>
      <c r="DG64" s="25">
        <f t="shared" si="27"/>
        <v>16428.8</v>
      </c>
      <c r="DH64" s="25">
        <f t="shared" si="27"/>
        <v>16428.8</v>
      </c>
      <c r="DI64" s="25">
        <f t="shared" si="7"/>
        <v>15146.645999999999</v>
      </c>
      <c r="DJ64" s="22"/>
      <c r="DK64" s="22"/>
      <c r="DL64" s="22">
        <v>0</v>
      </c>
      <c r="DM64" s="22">
        <v>0</v>
      </c>
      <c r="DN64" s="22">
        <v>0</v>
      </c>
      <c r="DO64" s="22">
        <v>0</v>
      </c>
      <c r="DP64" s="22"/>
      <c r="DQ64" s="22"/>
      <c r="DR64" s="22"/>
      <c r="DS64" s="22">
        <v>0</v>
      </c>
      <c r="DT64" s="22">
        <v>0</v>
      </c>
      <c r="DU64" s="22">
        <v>0</v>
      </c>
      <c r="DV64" s="22">
        <v>0</v>
      </c>
      <c r="DW64" s="22">
        <v>0</v>
      </c>
      <c r="DX64" s="22">
        <v>0</v>
      </c>
      <c r="DY64" s="22">
        <v>750</v>
      </c>
      <c r="DZ64" s="22">
        <v>750</v>
      </c>
      <c r="EA64" s="27">
        <v>750</v>
      </c>
      <c r="EB64" s="27">
        <v>0</v>
      </c>
      <c r="EC64" s="25">
        <f t="shared" si="8"/>
        <v>750</v>
      </c>
      <c r="ED64" s="25">
        <f t="shared" si="8"/>
        <v>750</v>
      </c>
      <c r="EE64" s="25">
        <f t="shared" si="9"/>
        <v>750</v>
      </c>
      <c r="EF64" s="34"/>
      <c r="EG64" s="31"/>
      <c r="EH64" s="31"/>
      <c r="EI64" s="34"/>
      <c r="EJ64" s="31"/>
      <c r="EK64" s="31"/>
      <c r="EL64" s="34"/>
      <c r="EM64" s="31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>
      <c r="A65" s="21">
        <v>56</v>
      </c>
      <c r="B65" s="1" t="s">
        <v>56</v>
      </c>
      <c r="C65" s="22">
        <v>775.7</v>
      </c>
      <c r="D65" s="35">
        <v>5391</v>
      </c>
      <c r="E65" s="24">
        <f t="shared" si="28"/>
        <v>62267</v>
      </c>
      <c r="F65" s="24">
        <f t="shared" si="28"/>
        <v>62267</v>
      </c>
      <c r="G65" s="25">
        <f t="shared" si="0"/>
        <v>58777.644799999995</v>
      </c>
      <c r="H65" s="25">
        <f t="shared" si="1"/>
        <v>94.396140491753243</v>
      </c>
      <c r="I65" s="25">
        <f t="shared" si="2"/>
        <v>94.396140491753243</v>
      </c>
      <c r="J65" s="25">
        <f t="shared" si="29"/>
        <v>27330.7</v>
      </c>
      <c r="K65" s="25">
        <f t="shared" si="29"/>
        <v>27330.7</v>
      </c>
      <c r="L65" s="25">
        <f t="shared" si="29"/>
        <v>23841.344799999999</v>
      </c>
      <c r="M65" s="25">
        <f t="shared" si="11"/>
        <v>87.232836334232189</v>
      </c>
      <c r="N65" s="25">
        <f t="shared" si="12"/>
        <v>87.232836334232189</v>
      </c>
      <c r="O65" s="25">
        <f t="shared" si="4"/>
        <v>7088</v>
      </c>
      <c r="P65" s="25">
        <f t="shared" si="4"/>
        <v>7088</v>
      </c>
      <c r="Q65" s="25">
        <f t="shared" si="4"/>
        <v>7922.1828999999998</v>
      </c>
      <c r="R65" s="25">
        <f t="shared" si="13"/>
        <v>111.7689461060948</v>
      </c>
      <c r="S65" s="22">
        <f t="shared" si="14"/>
        <v>111.7689461060948</v>
      </c>
      <c r="T65" s="26">
        <v>151.19999999999999</v>
      </c>
      <c r="U65" s="26">
        <v>151.19999999999999</v>
      </c>
      <c r="V65" s="27">
        <v>40.381999999999998</v>
      </c>
      <c r="W65" s="25">
        <f t="shared" si="15"/>
        <v>26.707671957671959</v>
      </c>
      <c r="X65" s="22">
        <f t="shared" si="16"/>
        <v>26.707671957671959</v>
      </c>
      <c r="Y65" s="26">
        <v>15146.7</v>
      </c>
      <c r="Z65" s="26">
        <v>15146.7</v>
      </c>
      <c r="AA65" s="25">
        <v>13328.676299999999</v>
      </c>
      <c r="AB65" s="25">
        <f t="shared" si="17"/>
        <v>87.997229099407775</v>
      </c>
      <c r="AC65" s="22">
        <f t="shared" si="18"/>
        <v>87.997229099407775</v>
      </c>
      <c r="AD65" s="26">
        <v>6936.8</v>
      </c>
      <c r="AE65" s="26">
        <v>6936.8</v>
      </c>
      <c r="AF65" s="25">
        <v>7881.8009000000002</v>
      </c>
      <c r="AG65" s="25">
        <f t="shared" si="19"/>
        <v>113.62300916849269</v>
      </c>
      <c r="AH65" s="22">
        <f t="shared" si="20"/>
        <v>113.62300916849269</v>
      </c>
      <c r="AI65" s="26">
        <v>96</v>
      </c>
      <c r="AJ65" s="26">
        <v>96</v>
      </c>
      <c r="AK65" s="25">
        <v>115.3</v>
      </c>
      <c r="AL65" s="25">
        <f t="shared" si="21"/>
        <v>120.10416666666666</v>
      </c>
      <c r="AM65" s="22">
        <f t="shared" si="22"/>
        <v>120.10416666666666</v>
      </c>
      <c r="AN65" s="28">
        <v>0</v>
      </c>
      <c r="AO65" s="28">
        <v>0</v>
      </c>
      <c r="AP65" s="25">
        <v>0</v>
      </c>
      <c r="AQ65" s="25" t="e">
        <f t="shared" si="23"/>
        <v>#DIV/0!</v>
      </c>
      <c r="AR65" s="22" t="e">
        <f t="shared" si="24"/>
        <v>#DIV/0!</v>
      </c>
      <c r="AS65" s="28">
        <v>0</v>
      </c>
      <c r="AT65" s="28">
        <v>0</v>
      </c>
      <c r="AU65" s="22">
        <v>0</v>
      </c>
      <c r="AV65" s="22"/>
      <c r="AW65" s="22"/>
      <c r="AX65" s="22"/>
      <c r="AY65" s="22">
        <v>34936.300000000003</v>
      </c>
      <c r="AZ65" s="22">
        <v>34936.300000000003</v>
      </c>
      <c r="BA65" s="22">
        <v>34936.300000000003</v>
      </c>
      <c r="BB65" s="29"/>
      <c r="BC65" s="29"/>
      <c r="BD65" s="29"/>
      <c r="BE65" s="30">
        <v>0</v>
      </c>
      <c r="BF65" s="30">
        <v>0</v>
      </c>
      <c r="BG65" s="22">
        <v>0</v>
      </c>
      <c r="BH65" s="22"/>
      <c r="BI65" s="22"/>
      <c r="BJ65" s="22"/>
      <c r="BK65" s="22"/>
      <c r="BL65" s="22"/>
      <c r="BM65" s="22"/>
      <c r="BN65" s="25">
        <f t="shared" si="5"/>
        <v>3020</v>
      </c>
      <c r="BO65" s="25">
        <f t="shared" si="5"/>
        <v>3020</v>
      </c>
      <c r="BP65" s="25">
        <f t="shared" si="5"/>
        <v>1899.3106</v>
      </c>
      <c r="BQ65" s="25">
        <f t="shared" si="25"/>
        <v>62.891079470198676</v>
      </c>
      <c r="BR65" s="22">
        <f t="shared" si="26"/>
        <v>62.891079470198676</v>
      </c>
      <c r="BS65" s="26">
        <v>2476</v>
      </c>
      <c r="BT65" s="26">
        <v>2476</v>
      </c>
      <c r="BU65" s="25">
        <v>1899.3106</v>
      </c>
      <c r="BV65" s="22"/>
      <c r="BW65" s="22"/>
      <c r="BX65" s="25">
        <v>0</v>
      </c>
      <c r="BY65" s="22"/>
      <c r="BZ65" s="22"/>
      <c r="CA65" s="22">
        <v>0</v>
      </c>
      <c r="CB65" s="26">
        <v>544</v>
      </c>
      <c r="CC65" s="26">
        <v>544</v>
      </c>
      <c r="CD65" s="22">
        <v>0</v>
      </c>
      <c r="CE65" s="22"/>
      <c r="CF65" s="22"/>
      <c r="CG65" s="22"/>
      <c r="CH65" s="22"/>
      <c r="CI65" s="22"/>
      <c r="CJ65" s="22">
        <v>0</v>
      </c>
      <c r="CK65" s="32">
        <v>420</v>
      </c>
      <c r="CL65" s="32">
        <v>420</v>
      </c>
      <c r="CM65" s="22">
        <v>192.1</v>
      </c>
      <c r="CN65" s="26">
        <v>1560</v>
      </c>
      <c r="CO65" s="26">
        <v>1560</v>
      </c>
      <c r="CP65" s="22">
        <v>383.77499999999998</v>
      </c>
      <c r="CQ65" s="22">
        <v>1560</v>
      </c>
      <c r="CR65" s="22">
        <v>1560</v>
      </c>
      <c r="CS65" s="22">
        <v>31.774999999999999</v>
      </c>
      <c r="CT65" s="26">
        <v>0</v>
      </c>
      <c r="CU65" s="26">
        <v>0</v>
      </c>
      <c r="CV65" s="22">
        <v>0</v>
      </c>
      <c r="CW65" s="22">
        <v>0</v>
      </c>
      <c r="CX65" s="22">
        <v>0</v>
      </c>
      <c r="CY65" s="22">
        <v>0</v>
      </c>
      <c r="CZ65" s="22"/>
      <c r="DA65" s="22"/>
      <c r="DB65" s="22">
        <v>0</v>
      </c>
      <c r="DC65" s="22">
        <v>0</v>
      </c>
      <c r="DD65" s="22">
        <v>0</v>
      </c>
      <c r="DE65" s="27">
        <v>0</v>
      </c>
      <c r="DF65" s="27">
        <v>0</v>
      </c>
      <c r="DG65" s="25">
        <f t="shared" si="27"/>
        <v>62267</v>
      </c>
      <c r="DH65" s="25">
        <f t="shared" si="27"/>
        <v>62267</v>
      </c>
      <c r="DI65" s="25">
        <f t="shared" si="7"/>
        <v>58777.644799999995</v>
      </c>
      <c r="DJ65" s="22"/>
      <c r="DK65" s="22"/>
      <c r="DL65" s="22">
        <v>0</v>
      </c>
      <c r="DM65" s="22">
        <v>0</v>
      </c>
      <c r="DN65" s="22">
        <v>0</v>
      </c>
      <c r="DO65" s="22">
        <v>0</v>
      </c>
      <c r="DP65" s="22"/>
      <c r="DQ65" s="22"/>
      <c r="DR65" s="22"/>
      <c r="DS65" s="22">
        <v>0</v>
      </c>
      <c r="DT65" s="22">
        <v>0</v>
      </c>
      <c r="DU65" s="22">
        <v>0</v>
      </c>
      <c r="DV65" s="22">
        <v>0</v>
      </c>
      <c r="DW65" s="22">
        <v>0</v>
      </c>
      <c r="DX65" s="22">
        <v>0</v>
      </c>
      <c r="DY65" s="22">
        <v>1400</v>
      </c>
      <c r="DZ65" s="22">
        <v>1400</v>
      </c>
      <c r="EA65" s="27">
        <v>1400</v>
      </c>
      <c r="EB65" s="27">
        <v>0</v>
      </c>
      <c r="EC65" s="25">
        <f t="shared" si="8"/>
        <v>1400</v>
      </c>
      <c r="ED65" s="25">
        <f t="shared" si="8"/>
        <v>1400</v>
      </c>
      <c r="EE65" s="25">
        <f t="shared" si="9"/>
        <v>1400</v>
      </c>
      <c r="EF65" s="34"/>
      <c r="EG65" s="31"/>
      <c r="EH65" s="31"/>
      <c r="EI65" s="34"/>
      <c r="EJ65" s="31"/>
      <c r="EK65" s="31"/>
      <c r="EL65" s="34"/>
      <c r="EM65" s="31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>
      <c r="A66" s="21">
        <v>57</v>
      </c>
      <c r="B66" s="1" t="s">
        <v>57</v>
      </c>
      <c r="C66" s="22">
        <v>166967.70000000001</v>
      </c>
      <c r="D66" s="32">
        <v>0</v>
      </c>
      <c r="E66" s="24">
        <f t="shared" si="28"/>
        <v>45977</v>
      </c>
      <c r="F66" s="24">
        <f t="shared" si="28"/>
        <v>45977</v>
      </c>
      <c r="G66" s="25">
        <f t="shared" si="0"/>
        <v>48218.459000000003</v>
      </c>
      <c r="H66" s="25">
        <f t="shared" si="1"/>
        <v>104.87517454379365</v>
      </c>
      <c r="I66" s="25">
        <f t="shared" si="2"/>
        <v>104.87517454379365</v>
      </c>
      <c r="J66" s="25">
        <f t="shared" si="29"/>
        <v>12470</v>
      </c>
      <c r="K66" s="25">
        <f t="shared" si="29"/>
        <v>12470</v>
      </c>
      <c r="L66" s="25">
        <f t="shared" si="29"/>
        <v>14711.459000000001</v>
      </c>
      <c r="M66" s="25">
        <f t="shared" si="11"/>
        <v>117.97481154771452</v>
      </c>
      <c r="N66" s="25">
        <f t="shared" si="12"/>
        <v>117.97481154771452</v>
      </c>
      <c r="O66" s="25">
        <f t="shared" si="4"/>
        <v>3300</v>
      </c>
      <c r="P66" s="25">
        <f t="shared" si="4"/>
        <v>3300</v>
      </c>
      <c r="Q66" s="25">
        <f t="shared" si="4"/>
        <v>4161.0630000000001</v>
      </c>
      <c r="R66" s="25">
        <f t="shared" si="13"/>
        <v>126.09281818181819</v>
      </c>
      <c r="S66" s="22">
        <f t="shared" si="14"/>
        <v>126.09281818181819</v>
      </c>
      <c r="T66" s="36">
        <v>600</v>
      </c>
      <c r="U66" s="36">
        <v>600</v>
      </c>
      <c r="V66" s="27">
        <v>310.92399999999998</v>
      </c>
      <c r="W66" s="25">
        <f t="shared" si="15"/>
        <v>51.820666666666661</v>
      </c>
      <c r="X66" s="22">
        <f t="shared" si="16"/>
        <v>51.820666666666661</v>
      </c>
      <c r="Y66" s="26">
        <v>5070</v>
      </c>
      <c r="Z66" s="26">
        <v>5070</v>
      </c>
      <c r="AA66" s="25">
        <v>5700.7259999999997</v>
      </c>
      <c r="AB66" s="25">
        <f t="shared" si="17"/>
        <v>112.44035502958579</v>
      </c>
      <c r="AC66" s="22">
        <f t="shared" si="18"/>
        <v>112.44035502958579</v>
      </c>
      <c r="AD66" s="26">
        <v>2700</v>
      </c>
      <c r="AE66" s="26">
        <v>2700</v>
      </c>
      <c r="AF66" s="25">
        <v>3850.1390000000001</v>
      </c>
      <c r="AG66" s="25">
        <f t="shared" si="19"/>
        <v>142.59774074074073</v>
      </c>
      <c r="AH66" s="22">
        <f t="shared" si="20"/>
        <v>142.59774074074073</v>
      </c>
      <c r="AI66" s="26">
        <v>100</v>
      </c>
      <c r="AJ66" s="26">
        <v>100</v>
      </c>
      <c r="AK66" s="25">
        <v>24</v>
      </c>
      <c r="AL66" s="25">
        <f t="shared" si="21"/>
        <v>24</v>
      </c>
      <c r="AM66" s="22">
        <f t="shared" si="22"/>
        <v>24</v>
      </c>
      <c r="AN66" s="28">
        <v>0</v>
      </c>
      <c r="AO66" s="28">
        <v>0</v>
      </c>
      <c r="AP66" s="25">
        <v>0</v>
      </c>
      <c r="AQ66" s="25" t="e">
        <f t="shared" si="23"/>
        <v>#DIV/0!</v>
      </c>
      <c r="AR66" s="22" t="e">
        <f t="shared" si="24"/>
        <v>#DIV/0!</v>
      </c>
      <c r="AS66" s="28">
        <v>0</v>
      </c>
      <c r="AT66" s="28">
        <v>0</v>
      </c>
      <c r="AU66" s="22">
        <v>0</v>
      </c>
      <c r="AV66" s="22"/>
      <c r="AW66" s="22"/>
      <c r="AX66" s="22"/>
      <c r="AY66" s="22">
        <v>33507</v>
      </c>
      <c r="AZ66" s="22">
        <v>33507</v>
      </c>
      <c r="BA66" s="22">
        <v>33507</v>
      </c>
      <c r="BB66" s="29"/>
      <c r="BC66" s="29"/>
      <c r="BD66" s="29"/>
      <c r="BE66" s="30">
        <v>0</v>
      </c>
      <c r="BF66" s="30">
        <v>0</v>
      </c>
      <c r="BG66" s="22">
        <v>0</v>
      </c>
      <c r="BH66" s="22"/>
      <c r="BI66" s="22"/>
      <c r="BJ66" s="22"/>
      <c r="BK66" s="22"/>
      <c r="BL66" s="22"/>
      <c r="BM66" s="22"/>
      <c r="BN66" s="25">
        <f t="shared" si="5"/>
        <v>2200</v>
      </c>
      <c r="BO66" s="25">
        <f t="shared" si="5"/>
        <v>2200</v>
      </c>
      <c r="BP66" s="25">
        <f t="shared" si="5"/>
        <v>3426.47</v>
      </c>
      <c r="BQ66" s="25">
        <f t="shared" si="25"/>
        <v>155.74863636363636</v>
      </c>
      <c r="BR66" s="22">
        <f t="shared" si="26"/>
        <v>155.74863636363636</v>
      </c>
      <c r="BS66" s="26">
        <v>2200</v>
      </c>
      <c r="BT66" s="26">
        <v>2200</v>
      </c>
      <c r="BU66" s="25">
        <v>3426.47</v>
      </c>
      <c r="BV66" s="22"/>
      <c r="BW66" s="22"/>
      <c r="BX66" s="25">
        <v>0</v>
      </c>
      <c r="BY66" s="22"/>
      <c r="BZ66" s="22"/>
      <c r="CA66" s="22">
        <v>0</v>
      </c>
      <c r="CB66" s="26">
        <v>0</v>
      </c>
      <c r="CC66" s="26">
        <v>0</v>
      </c>
      <c r="CD66" s="22">
        <v>0</v>
      </c>
      <c r="CE66" s="22"/>
      <c r="CF66" s="22"/>
      <c r="CG66" s="22"/>
      <c r="CH66" s="22"/>
      <c r="CI66" s="22"/>
      <c r="CJ66" s="22">
        <v>0</v>
      </c>
      <c r="CK66" s="32">
        <v>500</v>
      </c>
      <c r="CL66" s="32">
        <v>500</v>
      </c>
      <c r="CM66" s="22">
        <v>0</v>
      </c>
      <c r="CN66" s="26">
        <v>1300</v>
      </c>
      <c r="CO66" s="26">
        <v>1300</v>
      </c>
      <c r="CP66" s="22">
        <v>1071</v>
      </c>
      <c r="CQ66" s="22">
        <v>300</v>
      </c>
      <c r="CR66" s="22">
        <v>300</v>
      </c>
      <c r="CS66" s="22">
        <v>0</v>
      </c>
      <c r="CT66" s="26">
        <v>0</v>
      </c>
      <c r="CU66" s="26">
        <v>0</v>
      </c>
      <c r="CV66" s="22">
        <v>0</v>
      </c>
      <c r="CW66" s="22">
        <v>0</v>
      </c>
      <c r="CX66" s="22">
        <v>0</v>
      </c>
      <c r="CY66" s="22">
        <v>0</v>
      </c>
      <c r="CZ66" s="22"/>
      <c r="DA66" s="22"/>
      <c r="DB66" s="22">
        <v>0</v>
      </c>
      <c r="DC66" s="22"/>
      <c r="DD66" s="22"/>
      <c r="DE66" s="27">
        <v>328.2</v>
      </c>
      <c r="DF66" s="27">
        <v>0</v>
      </c>
      <c r="DG66" s="25">
        <f t="shared" si="27"/>
        <v>45977</v>
      </c>
      <c r="DH66" s="25">
        <f t="shared" si="27"/>
        <v>45977</v>
      </c>
      <c r="DI66" s="25">
        <f t="shared" si="7"/>
        <v>48218.459000000003</v>
      </c>
      <c r="DJ66" s="22"/>
      <c r="DK66" s="22"/>
      <c r="DL66" s="22">
        <v>0</v>
      </c>
      <c r="DM66" s="22">
        <v>0</v>
      </c>
      <c r="DN66" s="22">
        <v>0</v>
      </c>
      <c r="DO66" s="22">
        <v>0</v>
      </c>
      <c r="DP66" s="22"/>
      <c r="DQ66" s="22"/>
      <c r="DR66" s="22"/>
      <c r="DS66" s="22">
        <v>0</v>
      </c>
      <c r="DT66" s="22">
        <v>0</v>
      </c>
      <c r="DU66" s="22">
        <v>0</v>
      </c>
      <c r="DV66" s="22">
        <v>0</v>
      </c>
      <c r="DW66" s="22">
        <v>0</v>
      </c>
      <c r="DX66" s="22">
        <v>0</v>
      </c>
      <c r="DY66" s="22"/>
      <c r="DZ66" s="22"/>
      <c r="EA66" s="27">
        <v>0</v>
      </c>
      <c r="EB66" s="27">
        <v>0</v>
      </c>
      <c r="EC66" s="25">
        <f t="shared" si="8"/>
        <v>0</v>
      </c>
      <c r="ED66" s="25">
        <f t="shared" si="8"/>
        <v>0</v>
      </c>
      <c r="EE66" s="25">
        <f t="shared" si="9"/>
        <v>0</v>
      </c>
      <c r="EF66" s="34"/>
      <c r="EG66" s="31"/>
      <c r="EH66" s="31"/>
      <c r="EI66" s="34"/>
      <c r="EJ66" s="31"/>
      <c r="EK66" s="31"/>
      <c r="EL66" s="34"/>
      <c r="EM66" s="31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>
      <c r="A67" s="21">
        <v>58</v>
      </c>
      <c r="B67" s="1" t="s">
        <v>58</v>
      </c>
      <c r="C67" s="22">
        <v>12642.2</v>
      </c>
      <c r="D67" s="35">
        <v>0</v>
      </c>
      <c r="E67" s="24">
        <f t="shared" si="28"/>
        <v>51313.1</v>
      </c>
      <c r="F67" s="24">
        <f t="shared" si="28"/>
        <v>51313.1</v>
      </c>
      <c r="G67" s="25">
        <f t="shared" si="0"/>
        <v>45783.703999999998</v>
      </c>
      <c r="H67" s="25">
        <f t="shared" si="1"/>
        <v>89.224202006894927</v>
      </c>
      <c r="I67" s="25">
        <f t="shared" si="2"/>
        <v>89.224202006894927</v>
      </c>
      <c r="J67" s="25">
        <f t="shared" si="29"/>
        <v>12390</v>
      </c>
      <c r="K67" s="25">
        <f t="shared" si="29"/>
        <v>12390</v>
      </c>
      <c r="L67" s="25">
        <f t="shared" si="29"/>
        <v>12460.603999999999</v>
      </c>
      <c r="M67" s="25">
        <f t="shared" si="11"/>
        <v>100.56984665052462</v>
      </c>
      <c r="N67" s="25">
        <f t="shared" si="12"/>
        <v>100.56984665052462</v>
      </c>
      <c r="O67" s="25">
        <f t="shared" si="4"/>
        <v>2540</v>
      </c>
      <c r="P67" s="25">
        <f t="shared" si="4"/>
        <v>2540</v>
      </c>
      <c r="Q67" s="25">
        <f t="shared" si="4"/>
        <v>2565.2020000000002</v>
      </c>
      <c r="R67" s="25">
        <f t="shared" si="13"/>
        <v>100.99220472440946</v>
      </c>
      <c r="S67" s="22">
        <f t="shared" si="14"/>
        <v>100.99220472440946</v>
      </c>
      <c r="T67" s="26">
        <v>140</v>
      </c>
      <c r="U67" s="26">
        <v>140</v>
      </c>
      <c r="V67" s="27">
        <v>0.47599999999999998</v>
      </c>
      <c r="W67" s="25">
        <f t="shared" si="15"/>
        <v>0.33999999999999997</v>
      </c>
      <c r="X67" s="22">
        <f t="shared" si="16"/>
        <v>0.33999999999999997</v>
      </c>
      <c r="Y67" s="26">
        <v>7490</v>
      </c>
      <c r="Z67" s="26">
        <v>7490</v>
      </c>
      <c r="AA67" s="25">
        <v>7503.2020000000002</v>
      </c>
      <c r="AB67" s="25">
        <f t="shared" si="17"/>
        <v>100.17626168224298</v>
      </c>
      <c r="AC67" s="22">
        <f t="shared" si="18"/>
        <v>100.17626168224298</v>
      </c>
      <c r="AD67" s="26">
        <v>2400</v>
      </c>
      <c r="AE67" s="26">
        <v>2400</v>
      </c>
      <c r="AF67" s="25">
        <v>2564.7260000000001</v>
      </c>
      <c r="AG67" s="25">
        <f t="shared" si="19"/>
        <v>106.86358333333334</v>
      </c>
      <c r="AH67" s="22">
        <f t="shared" si="20"/>
        <v>106.86358333333334</v>
      </c>
      <c r="AI67" s="26">
        <v>90</v>
      </c>
      <c r="AJ67" s="26">
        <v>90</v>
      </c>
      <c r="AK67" s="25">
        <v>181.5</v>
      </c>
      <c r="AL67" s="25">
        <f t="shared" si="21"/>
        <v>201.66666666666666</v>
      </c>
      <c r="AM67" s="22">
        <f t="shared" si="22"/>
        <v>201.66666666666666</v>
      </c>
      <c r="AN67" s="28">
        <v>0</v>
      </c>
      <c r="AO67" s="28">
        <v>0</v>
      </c>
      <c r="AP67" s="25">
        <v>0</v>
      </c>
      <c r="AQ67" s="25" t="e">
        <f t="shared" si="23"/>
        <v>#DIV/0!</v>
      </c>
      <c r="AR67" s="22" t="e">
        <f t="shared" si="24"/>
        <v>#DIV/0!</v>
      </c>
      <c r="AS67" s="28">
        <v>0</v>
      </c>
      <c r="AT67" s="28">
        <v>0</v>
      </c>
      <c r="AU67" s="22">
        <v>0</v>
      </c>
      <c r="AV67" s="22"/>
      <c r="AW67" s="22"/>
      <c r="AX67" s="22"/>
      <c r="AY67" s="22">
        <v>33323.1</v>
      </c>
      <c r="AZ67" s="22">
        <v>33323.1</v>
      </c>
      <c r="BA67" s="22">
        <v>33323.1</v>
      </c>
      <c r="BB67" s="29"/>
      <c r="BC67" s="29"/>
      <c r="BD67" s="29"/>
      <c r="BE67" s="29">
        <v>5600</v>
      </c>
      <c r="BF67" s="29">
        <v>5600</v>
      </c>
      <c r="BG67" s="22">
        <v>0</v>
      </c>
      <c r="BH67" s="22"/>
      <c r="BI67" s="22"/>
      <c r="BJ67" s="22"/>
      <c r="BK67" s="22"/>
      <c r="BL67" s="22"/>
      <c r="BM67" s="22"/>
      <c r="BN67" s="25">
        <f t="shared" si="5"/>
        <v>150</v>
      </c>
      <c r="BO67" s="25">
        <f t="shared" si="5"/>
        <v>150</v>
      </c>
      <c r="BP67" s="25">
        <f t="shared" si="5"/>
        <v>150</v>
      </c>
      <c r="BQ67" s="25">
        <f t="shared" si="25"/>
        <v>100</v>
      </c>
      <c r="BR67" s="22">
        <f t="shared" si="26"/>
        <v>100</v>
      </c>
      <c r="BS67" s="26">
        <v>150</v>
      </c>
      <c r="BT67" s="26">
        <v>150</v>
      </c>
      <c r="BU67" s="25">
        <v>150</v>
      </c>
      <c r="BV67" s="22"/>
      <c r="BW67" s="22"/>
      <c r="BX67" s="25">
        <v>0</v>
      </c>
      <c r="BY67" s="22"/>
      <c r="BZ67" s="22"/>
      <c r="CA67" s="22">
        <v>0</v>
      </c>
      <c r="CB67" s="26">
        <v>0</v>
      </c>
      <c r="CC67" s="26">
        <v>0</v>
      </c>
      <c r="CD67" s="22">
        <v>0</v>
      </c>
      <c r="CE67" s="22"/>
      <c r="CF67" s="22"/>
      <c r="CG67" s="22"/>
      <c r="CH67" s="22"/>
      <c r="CI67" s="22"/>
      <c r="CJ67" s="22">
        <v>0</v>
      </c>
      <c r="CK67" s="32">
        <v>2050</v>
      </c>
      <c r="CL67" s="32">
        <v>2050</v>
      </c>
      <c r="CM67" s="22">
        <v>2060.6999999999998</v>
      </c>
      <c r="CN67" s="26">
        <v>70</v>
      </c>
      <c r="CO67" s="26">
        <v>70</v>
      </c>
      <c r="CP67" s="22">
        <v>0</v>
      </c>
      <c r="CQ67" s="22">
        <v>70</v>
      </c>
      <c r="CR67" s="22">
        <v>70</v>
      </c>
      <c r="CS67" s="22">
        <v>0</v>
      </c>
      <c r="CT67" s="26">
        <v>0</v>
      </c>
      <c r="CU67" s="26">
        <v>0</v>
      </c>
      <c r="CV67" s="22">
        <v>0</v>
      </c>
      <c r="CW67" s="22">
        <v>0</v>
      </c>
      <c r="CX67" s="22">
        <v>0</v>
      </c>
      <c r="CY67" s="22">
        <v>0</v>
      </c>
      <c r="CZ67" s="22"/>
      <c r="DA67" s="22"/>
      <c r="DB67" s="22">
        <v>0</v>
      </c>
      <c r="DC67" s="22">
        <v>0</v>
      </c>
      <c r="DD67" s="22">
        <v>0</v>
      </c>
      <c r="DE67" s="27">
        <v>0</v>
      </c>
      <c r="DF67" s="27">
        <v>0</v>
      </c>
      <c r="DG67" s="25">
        <f t="shared" si="27"/>
        <v>51313.1</v>
      </c>
      <c r="DH67" s="25">
        <f t="shared" si="27"/>
        <v>51313.1</v>
      </c>
      <c r="DI67" s="25">
        <f t="shared" si="7"/>
        <v>45783.703999999998</v>
      </c>
      <c r="DJ67" s="22"/>
      <c r="DK67" s="22"/>
      <c r="DL67" s="22">
        <v>0</v>
      </c>
      <c r="DM67" s="22">
        <v>0</v>
      </c>
      <c r="DN67" s="22">
        <v>0</v>
      </c>
      <c r="DO67" s="22">
        <v>0</v>
      </c>
      <c r="DP67" s="22"/>
      <c r="DQ67" s="22"/>
      <c r="DR67" s="22"/>
      <c r="DS67" s="22">
        <v>0</v>
      </c>
      <c r="DT67" s="22">
        <v>0</v>
      </c>
      <c r="DU67" s="22">
        <v>0</v>
      </c>
      <c r="DV67" s="22">
        <v>0</v>
      </c>
      <c r="DW67" s="22">
        <v>0</v>
      </c>
      <c r="DX67" s="22">
        <v>0</v>
      </c>
      <c r="DY67" s="22"/>
      <c r="DZ67" s="22"/>
      <c r="EA67" s="27">
        <v>0</v>
      </c>
      <c r="EB67" s="27">
        <v>0</v>
      </c>
      <c r="EC67" s="25">
        <f t="shared" si="8"/>
        <v>0</v>
      </c>
      <c r="ED67" s="25">
        <f t="shared" si="8"/>
        <v>0</v>
      </c>
      <c r="EE67" s="25">
        <f t="shared" si="9"/>
        <v>0</v>
      </c>
      <c r="EF67" s="34"/>
      <c r="EG67" s="31"/>
      <c r="EH67" s="31"/>
      <c r="EI67" s="34"/>
      <c r="EJ67" s="31"/>
      <c r="EK67" s="31"/>
      <c r="EL67" s="34"/>
      <c r="EM67" s="31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>
      <c r="A68" s="21">
        <v>59</v>
      </c>
      <c r="B68" s="1" t="s">
        <v>59</v>
      </c>
      <c r="C68" s="22">
        <v>4595.6000000000004</v>
      </c>
      <c r="D68" s="35">
        <v>0</v>
      </c>
      <c r="E68" s="24">
        <f t="shared" si="28"/>
        <v>27424.400000000001</v>
      </c>
      <c r="F68" s="24">
        <f t="shared" si="28"/>
        <v>27424.400000000001</v>
      </c>
      <c r="G68" s="25">
        <f t="shared" si="0"/>
        <v>29102.468600000004</v>
      </c>
      <c r="H68" s="25">
        <f t="shared" si="1"/>
        <v>106.11888901853825</v>
      </c>
      <c r="I68" s="25">
        <f t="shared" si="2"/>
        <v>106.11888901853825</v>
      </c>
      <c r="J68" s="25">
        <f t="shared" si="29"/>
        <v>7644</v>
      </c>
      <c r="K68" s="25">
        <f t="shared" si="29"/>
        <v>7644</v>
      </c>
      <c r="L68" s="25">
        <f t="shared" si="29"/>
        <v>9322.0686000000005</v>
      </c>
      <c r="M68" s="25">
        <f t="shared" si="11"/>
        <v>121.95275510204083</v>
      </c>
      <c r="N68" s="25">
        <f t="shared" si="12"/>
        <v>121.95275510204083</v>
      </c>
      <c r="O68" s="25">
        <f t="shared" si="4"/>
        <v>1150</v>
      </c>
      <c r="P68" s="25">
        <f t="shared" si="4"/>
        <v>1150</v>
      </c>
      <c r="Q68" s="25">
        <f t="shared" si="4"/>
        <v>2672.913</v>
      </c>
      <c r="R68" s="25">
        <f t="shared" si="13"/>
        <v>232.42721739130437</v>
      </c>
      <c r="S68" s="22">
        <f t="shared" si="14"/>
        <v>232.42721739130437</v>
      </c>
      <c r="T68" s="26">
        <v>150</v>
      </c>
      <c r="U68" s="26">
        <v>150</v>
      </c>
      <c r="V68" s="27">
        <v>231.41300000000001</v>
      </c>
      <c r="W68" s="25">
        <f t="shared" si="15"/>
        <v>154.27533333333335</v>
      </c>
      <c r="X68" s="22">
        <f t="shared" si="16"/>
        <v>154.27533333333335</v>
      </c>
      <c r="Y68" s="26">
        <v>5000</v>
      </c>
      <c r="Z68" s="26">
        <v>5000</v>
      </c>
      <c r="AA68" s="25">
        <v>4830.7456000000002</v>
      </c>
      <c r="AB68" s="25">
        <f t="shared" si="17"/>
        <v>96.614912000000004</v>
      </c>
      <c r="AC68" s="22">
        <f t="shared" si="18"/>
        <v>96.614912000000004</v>
      </c>
      <c r="AD68" s="26">
        <v>1000</v>
      </c>
      <c r="AE68" s="26">
        <v>1000</v>
      </c>
      <c r="AF68" s="25">
        <v>2441.5</v>
      </c>
      <c r="AG68" s="25">
        <f t="shared" si="19"/>
        <v>244.15</v>
      </c>
      <c r="AH68" s="22">
        <f t="shared" si="20"/>
        <v>244.15</v>
      </c>
      <c r="AI68" s="26">
        <v>174</v>
      </c>
      <c r="AJ68" s="26">
        <v>174</v>
      </c>
      <c r="AK68" s="25">
        <v>162</v>
      </c>
      <c r="AL68" s="25">
        <f t="shared" si="21"/>
        <v>93.103448275862064</v>
      </c>
      <c r="AM68" s="22">
        <f t="shared" si="22"/>
        <v>93.103448275862064</v>
      </c>
      <c r="AN68" s="28">
        <v>0</v>
      </c>
      <c r="AO68" s="28">
        <v>0</v>
      </c>
      <c r="AP68" s="25">
        <v>0</v>
      </c>
      <c r="AQ68" s="25" t="e">
        <f t="shared" si="23"/>
        <v>#DIV/0!</v>
      </c>
      <c r="AR68" s="22" t="e">
        <f t="shared" si="24"/>
        <v>#DIV/0!</v>
      </c>
      <c r="AS68" s="28">
        <v>0</v>
      </c>
      <c r="AT68" s="28">
        <v>0</v>
      </c>
      <c r="AU68" s="22">
        <v>0</v>
      </c>
      <c r="AV68" s="22"/>
      <c r="AW68" s="22"/>
      <c r="AX68" s="22"/>
      <c r="AY68" s="22">
        <v>19780.400000000001</v>
      </c>
      <c r="AZ68" s="22">
        <v>19780.400000000001</v>
      </c>
      <c r="BA68" s="22">
        <v>19780.400000000001</v>
      </c>
      <c r="BB68" s="29"/>
      <c r="BC68" s="29"/>
      <c r="BD68" s="29"/>
      <c r="BE68" s="30">
        <v>0</v>
      </c>
      <c r="BF68" s="30">
        <v>0</v>
      </c>
      <c r="BG68" s="22">
        <v>0</v>
      </c>
      <c r="BH68" s="22"/>
      <c r="BI68" s="22"/>
      <c r="BJ68" s="22"/>
      <c r="BK68" s="22"/>
      <c r="BL68" s="22"/>
      <c r="BM68" s="22"/>
      <c r="BN68" s="25">
        <f t="shared" si="5"/>
        <v>1030</v>
      </c>
      <c r="BO68" s="25">
        <f t="shared" si="5"/>
        <v>1030</v>
      </c>
      <c r="BP68" s="25">
        <f t="shared" si="5"/>
        <v>1368.85</v>
      </c>
      <c r="BQ68" s="25">
        <f t="shared" si="25"/>
        <v>132.89805825242718</v>
      </c>
      <c r="BR68" s="22">
        <f t="shared" si="26"/>
        <v>132.89805825242718</v>
      </c>
      <c r="BS68" s="26">
        <v>1000</v>
      </c>
      <c r="BT68" s="26">
        <v>1000</v>
      </c>
      <c r="BU68" s="25">
        <v>1368.85</v>
      </c>
      <c r="BV68" s="22"/>
      <c r="BW68" s="22"/>
      <c r="BX68" s="25">
        <v>0</v>
      </c>
      <c r="BY68" s="22"/>
      <c r="BZ68" s="22"/>
      <c r="CA68" s="22">
        <v>0</v>
      </c>
      <c r="CB68" s="26">
        <v>30</v>
      </c>
      <c r="CC68" s="26">
        <v>30</v>
      </c>
      <c r="CD68" s="22">
        <v>0</v>
      </c>
      <c r="CE68" s="22"/>
      <c r="CF68" s="22"/>
      <c r="CG68" s="22"/>
      <c r="CH68" s="22"/>
      <c r="CI68" s="22"/>
      <c r="CJ68" s="22">
        <v>0</v>
      </c>
      <c r="CK68" s="32">
        <v>200</v>
      </c>
      <c r="CL68" s="32">
        <v>200</v>
      </c>
      <c r="CM68" s="22">
        <v>0</v>
      </c>
      <c r="CN68" s="26">
        <v>90</v>
      </c>
      <c r="CO68" s="26">
        <v>90</v>
      </c>
      <c r="CP68" s="22">
        <v>287.56</v>
      </c>
      <c r="CQ68" s="22">
        <v>90</v>
      </c>
      <c r="CR68" s="22">
        <v>90</v>
      </c>
      <c r="CS68" s="22">
        <v>109.56</v>
      </c>
      <c r="CT68" s="26">
        <v>0</v>
      </c>
      <c r="CU68" s="26">
        <v>0</v>
      </c>
      <c r="CV68" s="22">
        <v>0</v>
      </c>
      <c r="CW68" s="22">
        <v>0</v>
      </c>
      <c r="CX68" s="22">
        <v>0</v>
      </c>
      <c r="CY68" s="22">
        <v>0</v>
      </c>
      <c r="CZ68" s="22"/>
      <c r="DA68" s="22"/>
      <c r="DB68" s="22">
        <v>0</v>
      </c>
      <c r="DC68" s="22">
        <v>0</v>
      </c>
      <c r="DD68" s="22">
        <v>0</v>
      </c>
      <c r="DE68" s="27">
        <v>0</v>
      </c>
      <c r="DF68" s="27">
        <v>0</v>
      </c>
      <c r="DG68" s="25">
        <f t="shared" si="27"/>
        <v>27424.400000000001</v>
      </c>
      <c r="DH68" s="25">
        <f t="shared" si="27"/>
        <v>27424.400000000001</v>
      </c>
      <c r="DI68" s="25">
        <f t="shared" si="7"/>
        <v>29102.468600000004</v>
      </c>
      <c r="DJ68" s="22"/>
      <c r="DK68" s="22"/>
      <c r="DL68" s="22">
        <v>0</v>
      </c>
      <c r="DM68" s="22">
        <v>0</v>
      </c>
      <c r="DN68" s="22">
        <v>0</v>
      </c>
      <c r="DO68" s="22">
        <v>0</v>
      </c>
      <c r="DP68" s="22"/>
      <c r="DQ68" s="22"/>
      <c r="DR68" s="22"/>
      <c r="DS68" s="22">
        <v>0</v>
      </c>
      <c r="DT68" s="22">
        <v>0</v>
      </c>
      <c r="DU68" s="22">
        <v>0</v>
      </c>
      <c r="DV68" s="22">
        <v>0</v>
      </c>
      <c r="DW68" s="22">
        <v>0</v>
      </c>
      <c r="DX68" s="22">
        <v>0</v>
      </c>
      <c r="DY68" s="22"/>
      <c r="DZ68" s="22"/>
      <c r="EA68" s="27">
        <v>0</v>
      </c>
      <c r="EB68" s="27">
        <v>0</v>
      </c>
      <c r="EC68" s="25">
        <f t="shared" si="8"/>
        <v>0</v>
      </c>
      <c r="ED68" s="25">
        <f t="shared" si="8"/>
        <v>0</v>
      </c>
      <c r="EE68" s="25">
        <f t="shared" si="9"/>
        <v>0</v>
      </c>
      <c r="EF68" s="34"/>
      <c r="EG68" s="31"/>
      <c r="EH68" s="31"/>
      <c r="EI68" s="34"/>
      <c r="EJ68" s="31"/>
      <c r="EK68" s="31"/>
      <c r="EL68" s="34"/>
      <c r="EM68" s="31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>
      <c r="A69" s="21">
        <v>60</v>
      </c>
      <c r="B69" s="1" t="s">
        <v>60</v>
      </c>
      <c r="C69" s="22">
        <v>10741.2</v>
      </c>
      <c r="D69" s="35">
        <v>0</v>
      </c>
      <c r="E69" s="24">
        <f t="shared" si="28"/>
        <v>57102</v>
      </c>
      <c r="F69" s="24">
        <f t="shared" si="28"/>
        <v>57102</v>
      </c>
      <c r="G69" s="25">
        <f t="shared" si="0"/>
        <v>60249.353000000003</v>
      </c>
      <c r="H69" s="25">
        <f t="shared" si="1"/>
        <v>105.51180869321566</v>
      </c>
      <c r="I69" s="25">
        <f t="shared" si="2"/>
        <v>105.51180869321566</v>
      </c>
      <c r="J69" s="25">
        <f t="shared" si="29"/>
        <v>9213.7000000000007</v>
      </c>
      <c r="K69" s="25">
        <f t="shared" si="29"/>
        <v>9213.7000000000007</v>
      </c>
      <c r="L69" s="25">
        <f t="shared" si="29"/>
        <v>12361.053</v>
      </c>
      <c r="M69" s="25">
        <f t="shared" si="11"/>
        <v>134.15949075832728</v>
      </c>
      <c r="N69" s="25">
        <f t="shared" si="12"/>
        <v>134.15949075832728</v>
      </c>
      <c r="O69" s="25">
        <f t="shared" si="4"/>
        <v>2320</v>
      </c>
      <c r="P69" s="25">
        <f t="shared" si="4"/>
        <v>2320</v>
      </c>
      <c r="Q69" s="25">
        <f t="shared" si="4"/>
        <v>6231.0230000000001</v>
      </c>
      <c r="R69" s="25">
        <f t="shared" si="13"/>
        <v>268.5785775862069</v>
      </c>
      <c r="S69" s="22">
        <f t="shared" si="14"/>
        <v>268.5785775862069</v>
      </c>
      <c r="T69" s="26">
        <v>20</v>
      </c>
      <c r="U69" s="26">
        <v>20</v>
      </c>
      <c r="V69" s="27">
        <v>60.073</v>
      </c>
      <c r="W69" s="25">
        <f t="shared" si="15"/>
        <v>300.36500000000001</v>
      </c>
      <c r="X69" s="22">
        <f t="shared" si="16"/>
        <v>300.36500000000001</v>
      </c>
      <c r="Y69" s="26">
        <v>4342</v>
      </c>
      <c r="Z69" s="26">
        <v>4342</v>
      </c>
      <c r="AA69" s="25">
        <v>3812.2860000000001</v>
      </c>
      <c r="AB69" s="25">
        <f t="shared" si="17"/>
        <v>87.80023030861355</v>
      </c>
      <c r="AC69" s="22">
        <f t="shared" si="18"/>
        <v>87.80023030861355</v>
      </c>
      <c r="AD69" s="26">
        <v>2300</v>
      </c>
      <c r="AE69" s="26">
        <v>2300</v>
      </c>
      <c r="AF69" s="25">
        <v>6170.95</v>
      </c>
      <c r="AG69" s="25">
        <f t="shared" si="19"/>
        <v>268.30217391304348</v>
      </c>
      <c r="AH69" s="22">
        <f t="shared" si="20"/>
        <v>268.30217391304348</v>
      </c>
      <c r="AI69" s="26">
        <v>168</v>
      </c>
      <c r="AJ69" s="26">
        <v>168</v>
      </c>
      <c r="AK69" s="25">
        <v>15</v>
      </c>
      <c r="AL69" s="25">
        <f t="shared" si="21"/>
        <v>8.9285714285714288</v>
      </c>
      <c r="AM69" s="22">
        <f t="shared" si="22"/>
        <v>8.9285714285714288</v>
      </c>
      <c r="AN69" s="28">
        <v>0</v>
      </c>
      <c r="AO69" s="28">
        <v>0</v>
      </c>
      <c r="AP69" s="25">
        <v>0</v>
      </c>
      <c r="AQ69" s="25" t="e">
        <f t="shared" si="23"/>
        <v>#DIV/0!</v>
      </c>
      <c r="AR69" s="22" t="e">
        <f t="shared" si="24"/>
        <v>#DIV/0!</v>
      </c>
      <c r="AS69" s="28">
        <v>0</v>
      </c>
      <c r="AT69" s="28">
        <v>0</v>
      </c>
      <c r="AU69" s="22">
        <v>0</v>
      </c>
      <c r="AV69" s="22"/>
      <c r="AW69" s="22"/>
      <c r="AX69" s="22"/>
      <c r="AY69" s="22">
        <v>47888.3</v>
      </c>
      <c r="AZ69" s="22">
        <v>47888.3</v>
      </c>
      <c r="BA69" s="22">
        <v>47888.3</v>
      </c>
      <c r="BB69" s="29"/>
      <c r="BC69" s="29"/>
      <c r="BD69" s="29"/>
      <c r="BE69" s="30">
        <v>0</v>
      </c>
      <c r="BF69" s="30">
        <v>0</v>
      </c>
      <c r="BG69" s="22">
        <v>0</v>
      </c>
      <c r="BH69" s="22"/>
      <c r="BI69" s="22"/>
      <c r="BJ69" s="22"/>
      <c r="BK69" s="22"/>
      <c r="BL69" s="22"/>
      <c r="BM69" s="22"/>
      <c r="BN69" s="25">
        <f t="shared" si="5"/>
        <v>1033.7</v>
      </c>
      <c r="BO69" s="25">
        <f t="shared" si="5"/>
        <v>1033.7</v>
      </c>
      <c r="BP69" s="25">
        <f t="shared" si="5"/>
        <v>954.63699999999994</v>
      </c>
      <c r="BQ69" s="25">
        <f t="shared" si="25"/>
        <v>92.351455934990796</v>
      </c>
      <c r="BR69" s="22">
        <f t="shared" si="26"/>
        <v>92.351455934990796</v>
      </c>
      <c r="BS69" s="26">
        <v>1033.7</v>
      </c>
      <c r="BT69" s="26">
        <v>1033.7</v>
      </c>
      <c r="BU69" s="25">
        <v>954.63699999999994</v>
      </c>
      <c r="BV69" s="22"/>
      <c r="BW69" s="22"/>
      <c r="BX69" s="25">
        <v>0</v>
      </c>
      <c r="BY69" s="22"/>
      <c r="BZ69" s="22"/>
      <c r="CA69" s="22">
        <v>0</v>
      </c>
      <c r="CB69" s="26">
        <v>0</v>
      </c>
      <c r="CC69" s="26">
        <v>0</v>
      </c>
      <c r="CD69" s="22">
        <v>0</v>
      </c>
      <c r="CE69" s="22"/>
      <c r="CF69" s="22"/>
      <c r="CG69" s="22"/>
      <c r="CH69" s="22"/>
      <c r="CI69" s="22"/>
      <c r="CJ69" s="22">
        <v>0</v>
      </c>
      <c r="CK69" s="32"/>
      <c r="CL69" s="32"/>
      <c r="CM69" s="22">
        <v>0</v>
      </c>
      <c r="CN69" s="26">
        <v>1350</v>
      </c>
      <c r="CO69" s="26">
        <v>1350</v>
      </c>
      <c r="CP69" s="22">
        <v>1191.5999999999999</v>
      </c>
      <c r="CQ69" s="22">
        <v>450</v>
      </c>
      <c r="CR69" s="22">
        <v>450</v>
      </c>
      <c r="CS69" s="22">
        <v>0</v>
      </c>
      <c r="CT69" s="26">
        <v>0</v>
      </c>
      <c r="CU69" s="26">
        <v>0</v>
      </c>
      <c r="CV69" s="22">
        <v>156.50700000000001</v>
      </c>
      <c r="CW69" s="22">
        <v>0</v>
      </c>
      <c r="CX69" s="22">
        <v>0</v>
      </c>
      <c r="CY69" s="22">
        <v>0</v>
      </c>
      <c r="CZ69" s="22"/>
      <c r="DA69" s="22"/>
      <c r="DB69" s="22">
        <v>0</v>
      </c>
      <c r="DC69" s="22">
        <v>0</v>
      </c>
      <c r="DD69" s="22">
        <v>0</v>
      </c>
      <c r="DE69" s="27">
        <v>0</v>
      </c>
      <c r="DF69" s="27">
        <v>0</v>
      </c>
      <c r="DG69" s="25">
        <f t="shared" si="27"/>
        <v>57102</v>
      </c>
      <c r="DH69" s="25">
        <f t="shared" si="27"/>
        <v>57102</v>
      </c>
      <c r="DI69" s="25">
        <f t="shared" si="7"/>
        <v>60249.353000000003</v>
      </c>
      <c r="DJ69" s="22"/>
      <c r="DK69" s="22"/>
      <c r="DL69" s="22">
        <v>0</v>
      </c>
      <c r="DM69" s="22">
        <v>0</v>
      </c>
      <c r="DN69" s="22">
        <v>0</v>
      </c>
      <c r="DO69" s="22">
        <v>0</v>
      </c>
      <c r="DP69" s="22"/>
      <c r="DQ69" s="22"/>
      <c r="DR69" s="22"/>
      <c r="DS69" s="22">
        <v>0</v>
      </c>
      <c r="DT69" s="22">
        <v>0</v>
      </c>
      <c r="DU69" s="22">
        <v>0</v>
      </c>
      <c r="DV69" s="22">
        <v>0</v>
      </c>
      <c r="DW69" s="22">
        <v>0</v>
      </c>
      <c r="DX69" s="22">
        <v>0</v>
      </c>
      <c r="DY69" s="22">
        <v>900</v>
      </c>
      <c r="DZ69" s="22">
        <v>900</v>
      </c>
      <c r="EA69" s="27">
        <v>51</v>
      </c>
      <c r="EB69" s="27">
        <v>0</v>
      </c>
      <c r="EC69" s="25">
        <f t="shared" si="8"/>
        <v>900</v>
      </c>
      <c r="ED69" s="25">
        <f t="shared" si="8"/>
        <v>900</v>
      </c>
      <c r="EE69" s="25">
        <f t="shared" si="9"/>
        <v>51</v>
      </c>
      <c r="EF69" s="34"/>
      <c r="EG69" s="31"/>
      <c r="EH69" s="31"/>
      <c r="EI69" s="34"/>
      <c r="EJ69" s="31"/>
      <c r="EK69" s="31"/>
      <c r="EL69" s="34"/>
      <c r="EM69" s="31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>
      <c r="A70" s="21">
        <v>61</v>
      </c>
      <c r="B70" s="1" t="s">
        <v>61</v>
      </c>
      <c r="C70" s="22">
        <v>4338.2</v>
      </c>
      <c r="D70" s="35">
        <v>0</v>
      </c>
      <c r="E70" s="24">
        <f t="shared" si="28"/>
        <v>43940</v>
      </c>
      <c r="F70" s="24">
        <f t="shared" si="28"/>
        <v>43940</v>
      </c>
      <c r="G70" s="25">
        <f t="shared" si="0"/>
        <v>38477.020999999993</v>
      </c>
      <c r="H70" s="25">
        <f t="shared" si="1"/>
        <v>87.567184797451063</v>
      </c>
      <c r="I70" s="25">
        <f t="shared" si="2"/>
        <v>87.567184797451063</v>
      </c>
      <c r="J70" s="25">
        <f t="shared" si="29"/>
        <v>22087.200000000001</v>
      </c>
      <c r="K70" s="25">
        <f t="shared" si="29"/>
        <v>22087.200000000001</v>
      </c>
      <c r="L70" s="25">
        <f t="shared" si="29"/>
        <v>16624.221000000001</v>
      </c>
      <c r="M70" s="25">
        <f t="shared" si="11"/>
        <v>75.266312615451497</v>
      </c>
      <c r="N70" s="25">
        <f t="shared" si="12"/>
        <v>75.266312615451497</v>
      </c>
      <c r="O70" s="25">
        <f t="shared" si="4"/>
        <v>4380</v>
      </c>
      <c r="P70" s="25">
        <f t="shared" si="4"/>
        <v>4380</v>
      </c>
      <c r="Q70" s="25">
        <f t="shared" si="4"/>
        <v>4236.933</v>
      </c>
      <c r="R70" s="25">
        <f t="shared" si="13"/>
        <v>96.733630136986307</v>
      </c>
      <c r="S70" s="22">
        <f t="shared" si="14"/>
        <v>96.733630136986307</v>
      </c>
      <c r="T70" s="26">
        <v>480</v>
      </c>
      <c r="U70" s="26">
        <v>480</v>
      </c>
      <c r="V70" s="27">
        <v>351.31200000000001</v>
      </c>
      <c r="W70" s="25">
        <f t="shared" si="15"/>
        <v>73.19</v>
      </c>
      <c r="X70" s="22">
        <f t="shared" si="16"/>
        <v>73.19</v>
      </c>
      <c r="Y70" s="26">
        <v>11817.2</v>
      </c>
      <c r="Z70" s="26">
        <v>11817.2</v>
      </c>
      <c r="AA70" s="25">
        <v>7689.4480000000003</v>
      </c>
      <c r="AB70" s="25">
        <f t="shared" si="17"/>
        <v>65.069965812544424</v>
      </c>
      <c r="AC70" s="22">
        <f t="shared" si="18"/>
        <v>65.069965812544424</v>
      </c>
      <c r="AD70" s="26">
        <v>3900</v>
      </c>
      <c r="AE70" s="26">
        <v>3900</v>
      </c>
      <c r="AF70" s="25">
        <v>3885.6210000000001</v>
      </c>
      <c r="AG70" s="25">
        <f t="shared" si="19"/>
        <v>99.631307692307686</v>
      </c>
      <c r="AH70" s="22">
        <f t="shared" si="20"/>
        <v>99.631307692307686</v>
      </c>
      <c r="AI70" s="26">
        <v>120</v>
      </c>
      <c r="AJ70" s="26">
        <v>120</v>
      </c>
      <c r="AK70" s="25">
        <v>0</v>
      </c>
      <c r="AL70" s="25">
        <f t="shared" si="21"/>
        <v>0</v>
      </c>
      <c r="AM70" s="22">
        <f t="shared" si="22"/>
        <v>0</v>
      </c>
      <c r="AN70" s="28">
        <v>0</v>
      </c>
      <c r="AO70" s="28">
        <v>0</v>
      </c>
      <c r="AP70" s="25">
        <v>0</v>
      </c>
      <c r="AQ70" s="25" t="e">
        <f t="shared" si="23"/>
        <v>#DIV/0!</v>
      </c>
      <c r="AR70" s="22" t="e">
        <f t="shared" si="24"/>
        <v>#DIV/0!</v>
      </c>
      <c r="AS70" s="28">
        <v>0</v>
      </c>
      <c r="AT70" s="28">
        <v>0</v>
      </c>
      <c r="AU70" s="22">
        <v>0</v>
      </c>
      <c r="AV70" s="22"/>
      <c r="AW70" s="22"/>
      <c r="AX70" s="22"/>
      <c r="AY70" s="22">
        <v>21852.799999999999</v>
      </c>
      <c r="AZ70" s="22">
        <v>21852.799999999999</v>
      </c>
      <c r="BA70" s="22">
        <v>21852.799999999999</v>
      </c>
      <c r="BB70" s="29"/>
      <c r="BC70" s="29"/>
      <c r="BD70" s="29"/>
      <c r="BE70" s="30">
        <v>0</v>
      </c>
      <c r="BF70" s="30">
        <v>0</v>
      </c>
      <c r="BG70" s="22">
        <v>0</v>
      </c>
      <c r="BH70" s="22"/>
      <c r="BI70" s="22"/>
      <c r="BJ70" s="22"/>
      <c r="BK70" s="22"/>
      <c r="BL70" s="22"/>
      <c r="BM70" s="22"/>
      <c r="BN70" s="25">
        <f t="shared" si="5"/>
        <v>2700</v>
      </c>
      <c r="BO70" s="25">
        <f t="shared" si="5"/>
        <v>2700</v>
      </c>
      <c r="BP70" s="25">
        <f t="shared" si="5"/>
        <v>2127.64</v>
      </c>
      <c r="BQ70" s="25">
        <f t="shared" si="25"/>
        <v>78.801481481481474</v>
      </c>
      <c r="BR70" s="22">
        <f t="shared" si="26"/>
        <v>78.801481481481474</v>
      </c>
      <c r="BS70" s="26">
        <v>2700</v>
      </c>
      <c r="BT70" s="26">
        <v>2700</v>
      </c>
      <c r="BU70" s="25">
        <v>2127.64</v>
      </c>
      <c r="BV70" s="22"/>
      <c r="BW70" s="22"/>
      <c r="BX70" s="25">
        <v>0</v>
      </c>
      <c r="BY70" s="22"/>
      <c r="BZ70" s="22"/>
      <c r="CA70" s="22">
        <v>0</v>
      </c>
      <c r="CB70" s="26">
        <v>0</v>
      </c>
      <c r="CC70" s="26">
        <v>0</v>
      </c>
      <c r="CD70" s="22">
        <v>0</v>
      </c>
      <c r="CE70" s="22"/>
      <c r="CF70" s="22"/>
      <c r="CG70" s="22"/>
      <c r="CH70" s="22"/>
      <c r="CI70" s="22"/>
      <c r="CJ70" s="22">
        <v>0</v>
      </c>
      <c r="CK70" s="32">
        <v>0</v>
      </c>
      <c r="CL70" s="32">
        <v>0</v>
      </c>
      <c r="CM70" s="22">
        <v>0</v>
      </c>
      <c r="CN70" s="26">
        <v>3070</v>
      </c>
      <c r="CO70" s="26">
        <v>3070</v>
      </c>
      <c r="CP70" s="22">
        <v>2570.1999999999998</v>
      </c>
      <c r="CQ70" s="22">
        <v>1470</v>
      </c>
      <c r="CR70" s="22">
        <v>1470</v>
      </c>
      <c r="CS70" s="22">
        <v>750.9</v>
      </c>
      <c r="CT70" s="26">
        <v>0</v>
      </c>
      <c r="CU70" s="26">
        <v>0</v>
      </c>
      <c r="CV70" s="22">
        <v>0</v>
      </c>
      <c r="CW70" s="22">
        <v>0</v>
      </c>
      <c r="CX70" s="22">
        <v>0</v>
      </c>
      <c r="CY70" s="22">
        <v>0</v>
      </c>
      <c r="CZ70" s="22"/>
      <c r="DA70" s="22"/>
      <c r="DB70" s="22">
        <v>0</v>
      </c>
      <c r="DC70" s="22">
        <v>0</v>
      </c>
      <c r="DD70" s="22">
        <v>0</v>
      </c>
      <c r="DE70" s="27">
        <v>0</v>
      </c>
      <c r="DF70" s="27">
        <v>0</v>
      </c>
      <c r="DG70" s="25">
        <f t="shared" si="27"/>
        <v>43940</v>
      </c>
      <c r="DH70" s="25">
        <f t="shared" si="27"/>
        <v>43940</v>
      </c>
      <c r="DI70" s="25">
        <f t="shared" si="7"/>
        <v>38477.020999999993</v>
      </c>
      <c r="DJ70" s="22"/>
      <c r="DK70" s="22"/>
      <c r="DL70" s="22">
        <v>0</v>
      </c>
      <c r="DM70" s="22">
        <v>0</v>
      </c>
      <c r="DN70" s="22">
        <v>0</v>
      </c>
      <c r="DO70" s="22">
        <v>0</v>
      </c>
      <c r="DP70" s="22"/>
      <c r="DQ70" s="22"/>
      <c r="DR70" s="22"/>
      <c r="DS70" s="22">
        <v>0</v>
      </c>
      <c r="DT70" s="22">
        <v>0</v>
      </c>
      <c r="DU70" s="22">
        <v>0</v>
      </c>
      <c r="DV70" s="22">
        <v>0</v>
      </c>
      <c r="DW70" s="22">
        <v>0</v>
      </c>
      <c r="DX70" s="22">
        <v>0</v>
      </c>
      <c r="DY70" s="22"/>
      <c r="DZ70" s="22"/>
      <c r="EA70" s="27">
        <v>0</v>
      </c>
      <c r="EB70" s="27">
        <v>0</v>
      </c>
      <c r="EC70" s="25">
        <f t="shared" si="8"/>
        <v>0</v>
      </c>
      <c r="ED70" s="25">
        <f t="shared" si="8"/>
        <v>0</v>
      </c>
      <c r="EE70" s="25">
        <f t="shared" si="9"/>
        <v>0</v>
      </c>
      <c r="EF70" s="34"/>
      <c r="EG70" s="31"/>
      <c r="EH70" s="31"/>
      <c r="EI70" s="34"/>
      <c r="EJ70" s="31"/>
      <c r="EK70" s="31"/>
      <c r="EL70" s="34"/>
      <c r="EM70" s="31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>
      <c r="A71" s="21">
        <v>62</v>
      </c>
      <c r="B71" s="1" t="s">
        <v>62</v>
      </c>
      <c r="C71" s="22">
        <v>1084.7</v>
      </c>
      <c r="D71" s="35">
        <v>0</v>
      </c>
      <c r="E71" s="24">
        <f t="shared" si="28"/>
        <v>56227.3</v>
      </c>
      <c r="F71" s="24">
        <f t="shared" si="28"/>
        <v>56227.3</v>
      </c>
      <c r="G71" s="25">
        <f t="shared" si="0"/>
        <v>52409.356</v>
      </c>
      <c r="H71" s="25">
        <f t="shared" si="1"/>
        <v>93.209803778591535</v>
      </c>
      <c r="I71" s="25">
        <f t="shared" si="2"/>
        <v>93.209803778591535</v>
      </c>
      <c r="J71" s="25">
        <f t="shared" si="29"/>
        <v>20498.8</v>
      </c>
      <c r="K71" s="25">
        <f t="shared" si="29"/>
        <v>20498.8</v>
      </c>
      <c r="L71" s="25">
        <f t="shared" si="29"/>
        <v>16705.856</v>
      </c>
      <c r="M71" s="25">
        <f t="shared" si="11"/>
        <v>81.49675102932855</v>
      </c>
      <c r="N71" s="25">
        <f t="shared" si="12"/>
        <v>81.49675102932855</v>
      </c>
      <c r="O71" s="25">
        <f t="shared" si="4"/>
        <v>6520</v>
      </c>
      <c r="P71" s="25">
        <f t="shared" si="4"/>
        <v>6520</v>
      </c>
      <c r="Q71" s="25">
        <f t="shared" si="4"/>
        <v>5994.6180000000004</v>
      </c>
      <c r="R71" s="25">
        <f t="shared" si="13"/>
        <v>91.941993865030682</v>
      </c>
      <c r="S71" s="22">
        <f t="shared" si="14"/>
        <v>91.941993865030682</v>
      </c>
      <c r="T71" s="26">
        <v>20</v>
      </c>
      <c r="U71" s="26">
        <v>20</v>
      </c>
      <c r="V71" s="27">
        <v>54.817999999999998</v>
      </c>
      <c r="W71" s="25">
        <f t="shared" si="15"/>
        <v>274.08999999999997</v>
      </c>
      <c r="X71" s="22">
        <f t="shared" si="16"/>
        <v>274.08999999999997</v>
      </c>
      <c r="Y71" s="26">
        <v>12935.8</v>
      </c>
      <c r="Z71" s="26">
        <v>12935.8</v>
      </c>
      <c r="AA71" s="25">
        <v>9360.2000000000007</v>
      </c>
      <c r="AB71" s="25">
        <f t="shared" si="17"/>
        <v>72.358880007421277</v>
      </c>
      <c r="AC71" s="22">
        <f t="shared" si="18"/>
        <v>72.358880007421277</v>
      </c>
      <c r="AD71" s="26">
        <v>6500</v>
      </c>
      <c r="AE71" s="26">
        <v>6500</v>
      </c>
      <c r="AF71" s="25">
        <v>5939.8</v>
      </c>
      <c r="AG71" s="25">
        <f t="shared" si="19"/>
        <v>91.381538461538469</v>
      </c>
      <c r="AH71" s="22">
        <f t="shared" si="20"/>
        <v>91.381538461538469</v>
      </c>
      <c r="AI71" s="26">
        <v>250</v>
      </c>
      <c r="AJ71" s="26">
        <v>250</v>
      </c>
      <c r="AK71" s="25">
        <v>282.60000000000002</v>
      </c>
      <c r="AL71" s="25">
        <f t="shared" si="21"/>
        <v>113.04</v>
      </c>
      <c r="AM71" s="22">
        <f t="shared" si="22"/>
        <v>113.04</v>
      </c>
      <c r="AN71" s="28">
        <v>0</v>
      </c>
      <c r="AO71" s="28">
        <v>0</v>
      </c>
      <c r="AP71" s="25">
        <v>0</v>
      </c>
      <c r="AQ71" s="25" t="e">
        <f t="shared" si="23"/>
        <v>#DIV/0!</v>
      </c>
      <c r="AR71" s="22" t="e">
        <f t="shared" si="24"/>
        <v>#DIV/0!</v>
      </c>
      <c r="AS71" s="28">
        <v>0</v>
      </c>
      <c r="AT71" s="28">
        <v>0</v>
      </c>
      <c r="AU71" s="22">
        <v>0</v>
      </c>
      <c r="AV71" s="22"/>
      <c r="AW71" s="22"/>
      <c r="AX71" s="22"/>
      <c r="AY71" s="22">
        <v>35728.5</v>
      </c>
      <c r="AZ71" s="22">
        <v>35728.5</v>
      </c>
      <c r="BA71" s="22">
        <v>35703.5</v>
      </c>
      <c r="BB71" s="29"/>
      <c r="BC71" s="29"/>
      <c r="BD71" s="29"/>
      <c r="BE71" s="30">
        <v>0</v>
      </c>
      <c r="BF71" s="30">
        <v>0</v>
      </c>
      <c r="BG71" s="22">
        <v>0</v>
      </c>
      <c r="BH71" s="22"/>
      <c r="BI71" s="22"/>
      <c r="BJ71" s="22"/>
      <c r="BK71" s="22"/>
      <c r="BL71" s="22"/>
      <c r="BM71" s="22"/>
      <c r="BN71" s="25">
        <f t="shared" si="5"/>
        <v>593</v>
      </c>
      <c r="BO71" s="25">
        <f t="shared" si="5"/>
        <v>593</v>
      </c>
      <c r="BP71" s="25">
        <f t="shared" si="5"/>
        <v>112.438</v>
      </c>
      <c r="BQ71" s="25">
        <f t="shared" si="25"/>
        <v>18.960876897133222</v>
      </c>
      <c r="BR71" s="22">
        <f t="shared" si="26"/>
        <v>18.960876897133222</v>
      </c>
      <c r="BS71" s="26">
        <v>593</v>
      </c>
      <c r="BT71" s="26">
        <v>593</v>
      </c>
      <c r="BU71" s="25">
        <v>112.438</v>
      </c>
      <c r="BV71" s="22"/>
      <c r="BW71" s="22"/>
      <c r="BX71" s="25">
        <v>0</v>
      </c>
      <c r="BY71" s="22"/>
      <c r="BZ71" s="22"/>
      <c r="CA71" s="22">
        <v>0</v>
      </c>
      <c r="CB71" s="26">
        <v>0</v>
      </c>
      <c r="CC71" s="26">
        <v>0</v>
      </c>
      <c r="CD71" s="22">
        <v>0</v>
      </c>
      <c r="CE71" s="22"/>
      <c r="CF71" s="22"/>
      <c r="CG71" s="22"/>
      <c r="CH71" s="22"/>
      <c r="CI71" s="22"/>
      <c r="CJ71" s="22">
        <v>0</v>
      </c>
      <c r="CK71" s="32"/>
      <c r="CL71" s="32"/>
      <c r="CM71" s="22">
        <v>0</v>
      </c>
      <c r="CN71" s="26">
        <v>200</v>
      </c>
      <c r="CO71" s="26">
        <v>200</v>
      </c>
      <c r="CP71" s="22">
        <v>956</v>
      </c>
      <c r="CQ71" s="22">
        <v>200</v>
      </c>
      <c r="CR71" s="22">
        <v>200</v>
      </c>
      <c r="CS71" s="22">
        <v>0</v>
      </c>
      <c r="CT71" s="26">
        <v>0</v>
      </c>
      <c r="CU71" s="26">
        <v>0</v>
      </c>
      <c r="CV71" s="22">
        <v>0</v>
      </c>
      <c r="CW71" s="22">
        <v>0</v>
      </c>
      <c r="CX71" s="22">
        <v>0</v>
      </c>
      <c r="CY71" s="22">
        <v>0</v>
      </c>
      <c r="CZ71" s="22"/>
      <c r="DA71" s="22"/>
      <c r="DB71" s="22">
        <v>0</v>
      </c>
      <c r="DC71" s="22">
        <v>0</v>
      </c>
      <c r="DD71" s="22">
        <v>0</v>
      </c>
      <c r="DE71" s="27">
        <v>0</v>
      </c>
      <c r="DF71" s="27">
        <v>0</v>
      </c>
      <c r="DG71" s="25">
        <f t="shared" si="27"/>
        <v>56227.3</v>
      </c>
      <c r="DH71" s="25">
        <f t="shared" si="27"/>
        <v>56227.3</v>
      </c>
      <c r="DI71" s="25">
        <f t="shared" si="7"/>
        <v>52409.356</v>
      </c>
      <c r="DJ71" s="22"/>
      <c r="DK71" s="22"/>
      <c r="DL71" s="22">
        <v>0</v>
      </c>
      <c r="DM71" s="22">
        <v>0</v>
      </c>
      <c r="DN71" s="22">
        <v>0</v>
      </c>
      <c r="DO71" s="22">
        <v>0</v>
      </c>
      <c r="DP71" s="22"/>
      <c r="DQ71" s="22"/>
      <c r="DR71" s="22"/>
      <c r="DS71" s="22">
        <v>0</v>
      </c>
      <c r="DT71" s="22">
        <v>0</v>
      </c>
      <c r="DU71" s="22">
        <v>0</v>
      </c>
      <c r="DV71" s="22">
        <v>0</v>
      </c>
      <c r="DW71" s="22">
        <v>0</v>
      </c>
      <c r="DX71" s="22">
        <v>0</v>
      </c>
      <c r="DY71" s="22">
        <v>4500</v>
      </c>
      <c r="DZ71" s="22">
        <v>4500</v>
      </c>
      <c r="EA71" s="27">
        <v>2343.7620000000002</v>
      </c>
      <c r="EB71" s="27">
        <v>0</v>
      </c>
      <c r="EC71" s="25">
        <f t="shared" si="8"/>
        <v>4500</v>
      </c>
      <c r="ED71" s="25">
        <f t="shared" si="8"/>
        <v>4500</v>
      </c>
      <c r="EE71" s="25">
        <f t="shared" si="9"/>
        <v>2343.7620000000002</v>
      </c>
      <c r="EF71" s="34"/>
      <c r="EG71" s="31"/>
      <c r="EH71" s="31"/>
      <c r="EI71" s="34"/>
      <c r="EJ71" s="31"/>
      <c r="EK71" s="31"/>
      <c r="EL71" s="34"/>
      <c r="EM71" s="31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>
      <c r="A72" s="21">
        <v>63</v>
      </c>
      <c r="B72" s="1" t="s">
        <v>63</v>
      </c>
      <c r="C72" s="22">
        <v>2029.9</v>
      </c>
      <c r="D72" s="35">
        <v>0</v>
      </c>
      <c r="E72" s="24">
        <f t="shared" si="28"/>
        <v>45494.2</v>
      </c>
      <c r="F72" s="24">
        <f t="shared" si="28"/>
        <v>45494.2</v>
      </c>
      <c r="G72" s="25">
        <f t="shared" si="0"/>
        <v>42923.467000000004</v>
      </c>
      <c r="H72" s="25">
        <f t="shared" si="1"/>
        <v>94.349317055800526</v>
      </c>
      <c r="I72" s="25">
        <f t="shared" si="2"/>
        <v>94.349317055800526</v>
      </c>
      <c r="J72" s="25">
        <f t="shared" si="29"/>
        <v>17716.3</v>
      </c>
      <c r="K72" s="25">
        <f t="shared" si="29"/>
        <v>17716.3</v>
      </c>
      <c r="L72" s="25">
        <f t="shared" si="29"/>
        <v>15145.567000000001</v>
      </c>
      <c r="M72" s="25">
        <f t="shared" si="11"/>
        <v>85.489447570881055</v>
      </c>
      <c r="N72" s="25">
        <f t="shared" si="12"/>
        <v>85.489447570881055</v>
      </c>
      <c r="O72" s="25">
        <f t="shared" si="4"/>
        <v>5842.8</v>
      </c>
      <c r="P72" s="25">
        <f t="shared" si="4"/>
        <v>5842.8</v>
      </c>
      <c r="Q72" s="25">
        <f t="shared" si="4"/>
        <v>7022.1019999999999</v>
      </c>
      <c r="R72" s="25">
        <f t="shared" si="13"/>
        <v>120.183850208804</v>
      </c>
      <c r="S72" s="22">
        <f t="shared" si="14"/>
        <v>120.183850208804</v>
      </c>
      <c r="T72" s="26">
        <v>720</v>
      </c>
      <c r="U72" s="26">
        <v>720</v>
      </c>
      <c r="V72" s="27">
        <v>600.40200000000004</v>
      </c>
      <c r="W72" s="25">
        <f t="shared" si="15"/>
        <v>83.389166666666668</v>
      </c>
      <c r="X72" s="22">
        <f t="shared" si="16"/>
        <v>83.389166666666668</v>
      </c>
      <c r="Y72" s="26">
        <v>10373.5</v>
      </c>
      <c r="Z72" s="26">
        <v>10373.5</v>
      </c>
      <c r="AA72" s="25">
        <v>7237.5450000000001</v>
      </c>
      <c r="AB72" s="25">
        <f t="shared" si="17"/>
        <v>69.769557044391959</v>
      </c>
      <c r="AC72" s="22">
        <f t="shared" si="18"/>
        <v>69.769557044391959</v>
      </c>
      <c r="AD72" s="26">
        <v>5122.8</v>
      </c>
      <c r="AE72" s="26">
        <v>5122.8</v>
      </c>
      <c r="AF72" s="25">
        <v>6421.7</v>
      </c>
      <c r="AG72" s="25">
        <f t="shared" si="19"/>
        <v>125.35527445928008</v>
      </c>
      <c r="AH72" s="22">
        <f t="shared" si="20"/>
        <v>125.35527445928008</v>
      </c>
      <c r="AI72" s="26">
        <v>400</v>
      </c>
      <c r="AJ72" s="26">
        <v>400</v>
      </c>
      <c r="AK72" s="25">
        <v>285.92</v>
      </c>
      <c r="AL72" s="25">
        <f t="shared" si="21"/>
        <v>71.48</v>
      </c>
      <c r="AM72" s="22">
        <f t="shared" si="22"/>
        <v>71.48</v>
      </c>
      <c r="AN72" s="28">
        <v>0</v>
      </c>
      <c r="AO72" s="28">
        <v>0</v>
      </c>
      <c r="AP72" s="25">
        <v>0</v>
      </c>
      <c r="AQ72" s="25" t="e">
        <f t="shared" si="23"/>
        <v>#DIV/0!</v>
      </c>
      <c r="AR72" s="22" t="e">
        <f t="shared" si="24"/>
        <v>#DIV/0!</v>
      </c>
      <c r="AS72" s="28">
        <v>0</v>
      </c>
      <c r="AT72" s="28">
        <v>0</v>
      </c>
      <c r="AU72" s="22">
        <v>0</v>
      </c>
      <c r="AV72" s="22"/>
      <c r="AW72" s="22"/>
      <c r="AX72" s="22"/>
      <c r="AY72" s="22">
        <v>27777.9</v>
      </c>
      <c r="AZ72" s="22">
        <v>27777.9</v>
      </c>
      <c r="BA72" s="22">
        <v>27777.9</v>
      </c>
      <c r="BB72" s="29"/>
      <c r="BC72" s="29"/>
      <c r="BD72" s="29"/>
      <c r="BE72" s="30">
        <v>0</v>
      </c>
      <c r="BF72" s="30">
        <v>0</v>
      </c>
      <c r="BG72" s="22">
        <v>0</v>
      </c>
      <c r="BH72" s="22"/>
      <c r="BI72" s="22"/>
      <c r="BJ72" s="22"/>
      <c r="BK72" s="22"/>
      <c r="BL72" s="22"/>
      <c r="BM72" s="22"/>
      <c r="BN72" s="25">
        <f t="shared" si="5"/>
        <v>800</v>
      </c>
      <c r="BO72" s="25">
        <f t="shared" si="5"/>
        <v>800</v>
      </c>
      <c r="BP72" s="25">
        <f t="shared" si="5"/>
        <v>600</v>
      </c>
      <c r="BQ72" s="25">
        <f t="shared" si="25"/>
        <v>75</v>
      </c>
      <c r="BR72" s="22">
        <f t="shared" si="26"/>
        <v>75</v>
      </c>
      <c r="BS72" s="26">
        <v>800</v>
      </c>
      <c r="BT72" s="26">
        <v>800</v>
      </c>
      <c r="BU72" s="25">
        <v>600</v>
      </c>
      <c r="BV72" s="22"/>
      <c r="BW72" s="22"/>
      <c r="BX72" s="25">
        <v>0</v>
      </c>
      <c r="BY72" s="22"/>
      <c r="BZ72" s="22"/>
      <c r="CA72" s="22">
        <v>0</v>
      </c>
      <c r="CB72" s="26">
        <v>0</v>
      </c>
      <c r="CC72" s="26">
        <v>0</v>
      </c>
      <c r="CD72" s="22">
        <v>0</v>
      </c>
      <c r="CE72" s="22"/>
      <c r="CF72" s="22"/>
      <c r="CG72" s="22"/>
      <c r="CH72" s="22">
        <v>0</v>
      </c>
      <c r="CI72" s="22">
        <v>0</v>
      </c>
      <c r="CJ72" s="22">
        <v>0</v>
      </c>
      <c r="CK72" s="32"/>
      <c r="CL72" s="32"/>
      <c r="CM72" s="22">
        <v>0</v>
      </c>
      <c r="CN72" s="26">
        <v>300</v>
      </c>
      <c r="CO72" s="26">
        <v>300</v>
      </c>
      <c r="CP72" s="22">
        <v>0</v>
      </c>
      <c r="CQ72" s="22">
        <v>300</v>
      </c>
      <c r="CR72" s="22">
        <v>300</v>
      </c>
      <c r="CS72" s="22">
        <v>0</v>
      </c>
      <c r="CT72" s="26">
        <v>0</v>
      </c>
      <c r="CU72" s="26">
        <v>0</v>
      </c>
      <c r="CV72" s="22">
        <v>0</v>
      </c>
      <c r="CW72" s="22">
        <v>0</v>
      </c>
      <c r="CX72" s="22">
        <v>0</v>
      </c>
      <c r="CY72" s="22">
        <v>0</v>
      </c>
      <c r="CZ72" s="22"/>
      <c r="DA72" s="22"/>
      <c r="DB72" s="22">
        <v>0</v>
      </c>
      <c r="DC72" s="22">
        <v>0</v>
      </c>
      <c r="DD72" s="22">
        <v>0</v>
      </c>
      <c r="DE72" s="27">
        <v>0</v>
      </c>
      <c r="DF72" s="27">
        <v>0</v>
      </c>
      <c r="DG72" s="25">
        <f t="shared" si="27"/>
        <v>45494.2</v>
      </c>
      <c r="DH72" s="25">
        <f t="shared" si="27"/>
        <v>45494.2</v>
      </c>
      <c r="DI72" s="25">
        <f t="shared" si="7"/>
        <v>42923.467000000004</v>
      </c>
      <c r="DJ72" s="22"/>
      <c r="DK72" s="22"/>
      <c r="DL72" s="22">
        <v>0</v>
      </c>
      <c r="DM72" s="22">
        <v>0</v>
      </c>
      <c r="DN72" s="22">
        <v>0</v>
      </c>
      <c r="DO72" s="22">
        <v>0</v>
      </c>
      <c r="DP72" s="22"/>
      <c r="DQ72" s="22"/>
      <c r="DR72" s="22"/>
      <c r="DS72" s="22">
        <v>0</v>
      </c>
      <c r="DT72" s="22">
        <v>0</v>
      </c>
      <c r="DU72" s="22">
        <v>0</v>
      </c>
      <c r="DV72" s="22">
        <v>0</v>
      </c>
      <c r="DW72" s="22">
        <v>0</v>
      </c>
      <c r="DX72" s="22">
        <v>0</v>
      </c>
      <c r="DY72" s="22"/>
      <c r="DZ72" s="22"/>
      <c r="EA72" s="27">
        <v>0</v>
      </c>
      <c r="EB72" s="27">
        <v>0</v>
      </c>
      <c r="EC72" s="25">
        <f t="shared" si="8"/>
        <v>0</v>
      </c>
      <c r="ED72" s="25">
        <f t="shared" si="8"/>
        <v>0</v>
      </c>
      <c r="EE72" s="25">
        <f t="shared" si="9"/>
        <v>0</v>
      </c>
      <c r="EF72" s="34"/>
      <c r="EG72" s="31"/>
      <c r="EH72" s="31"/>
      <c r="EI72" s="34"/>
      <c r="EJ72" s="31"/>
      <c r="EK72" s="31"/>
      <c r="EL72" s="34"/>
      <c r="EM72" s="31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>
      <c r="A73" s="21">
        <v>64</v>
      </c>
      <c r="B73" s="1" t="s">
        <v>64</v>
      </c>
      <c r="C73" s="22">
        <v>235.3</v>
      </c>
      <c r="D73" s="35">
        <v>0</v>
      </c>
      <c r="E73" s="24">
        <f t="shared" si="28"/>
        <v>31283</v>
      </c>
      <c r="F73" s="24">
        <f t="shared" si="28"/>
        <v>31283</v>
      </c>
      <c r="G73" s="25">
        <f t="shared" si="0"/>
        <v>31407.447</v>
      </c>
      <c r="H73" s="25">
        <f t="shared" si="1"/>
        <v>100.39781031231021</v>
      </c>
      <c r="I73" s="25">
        <f t="shared" si="2"/>
        <v>100.39781031231021</v>
      </c>
      <c r="J73" s="25">
        <f t="shared" si="29"/>
        <v>11220.3</v>
      </c>
      <c r="K73" s="25">
        <f t="shared" si="29"/>
        <v>11220.3</v>
      </c>
      <c r="L73" s="25">
        <f t="shared" si="29"/>
        <v>11344.747000000001</v>
      </c>
      <c r="M73" s="25">
        <f t="shared" si="11"/>
        <v>101.10912364197037</v>
      </c>
      <c r="N73" s="25">
        <f t="shared" si="12"/>
        <v>101.10912364197037</v>
      </c>
      <c r="O73" s="25">
        <f t="shared" si="4"/>
        <v>3777</v>
      </c>
      <c r="P73" s="25">
        <f t="shared" si="4"/>
        <v>3777</v>
      </c>
      <c r="Q73" s="25">
        <f t="shared" si="4"/>
        <v>3958.0879999999997</v>
      </c>
      <c r="R73" s="25">
        <f t="shared" si="13"/>
        <v>104.79449298384962</v>
      </c>
      <c r="S73" s="22">
        <f t="shared" si="14"/>
        <v>104.79449298384962</v>
      </c>
      <c r="T73" s="26">
        <v>237</v>
      </c>
      <c r="U73" s="26">
        <v>237</v>
      </c>
      <c r="V73" s="27">
        <v>214.06</v>
      </c>
      <c r="W73" s="25">
        <f t="shared" si="15"/>
        <v>90.320675105485236</v>
      </c>
      <c r="X73" s="22">
        <f t="shared" si="16"/>
        <v>90.320675105485236</v>
      </c>
      <c r="Y73" s="26">
        <v>6621.4</v>
      </c>
      <c r="Z73" s="26">
        <v>6621.4</v>
      </c>
      <c r="AA73" s="25">
        <v>6836.4229999999998</v>
      </c>
      <c r="AB73" s="25">
        <f t="shared" si="17"/>
        <v>103.2473948107651</v>
      </c>
      <c r="AC73" s="22">
        <f t="shared" si="18"/>
        <v>103.2473948107651</v>
      </c>
      <c r="AD73" s="26">
        <v>3540</v>
      </c>
      <c r="AE73" s="26">
        <v>3540</v>
      </c>
      <c r="AF73" s="25">
        <v>3744.0279999999998</v>
      </c>
      <c r="AG73" s="25">
        <f t="shared" si="19"/>
        <v>105.76350282485876</v>
      </c>
      <c r="AH73" s="22">
        <f t="shared" si="20"/>
        <v>105.76350282485876</v>
      </c>
      <c r="AI73" s="26">
        <v>220</v>
      </c>
      <c r="AJ73" s="26">
        <v>220</v>
      </c>
      <c r="AK73" s="25">
        <v>177.5</v>
      </c>
      <c r="AL73" s="25">
        <f t="shared" si="21"/>
        <v>80.681818181818173</v>
      </c>
      <c r="AM73" s="22">
        <f t="shared" si="22"/>
        <v>80.681818181818173</v>
      </c>
      <c r="AN73" s="28">
        <v>0</v>
      </c>
      <c r="AO73" s="28">
        <v>0</v>
      </c>
      <c r="AP73" s="25">
        <v>0</v>
      </c>
      <c r="AQ73" s="25" t="e">
        <f t="shared" si="23"/>
        <v>#DIV/0!</v>
      </c>
      <c r="AR73" s="22" t="e">
        <f t="shared" si="24"/>
        <v>#DIV/0!</v>
      </c>
      <c r="AS73" s="28">
        <v>0</v>
      </c>
      <c r="AT73" s="28">
        <v>0</v>
      </c>
      <c r="AU73" s="22">
        <v>0</v>
      </c>
      <c r="AV73" s="22"/>
      <c r="AW73" s="22"/>
      <c r="AX73" s="22"/>
      <c r="AY73" s="22">
        <v>20062.7</v>
      </c>
      <c r="AZ73" s="22">
        <v>20062.7</v>
      </c>
      <c r="BA73" s="22">
        <v>20062.7</v>
      </c>
      <c r="BB73" s="29"/>
      <c r="BC73" s="29"/>
      <c r="BD73" s="29"/>
      <c r="BE73" s="30">
        <v>0</v>
      </c>
      <c r="BF73" s="30">
        <v>0</v>
      </c>
      <c r="BG73" s="22">
        <v>0</v>
      </c>
      <c r="BH73" s="22"/>
      <c r="BI73" s="22"/>
      <c r="BJ73" s="22"/>
      <c r="BK73" s="22"/>
      <c r="BL73" s="22"/>
      <c r="BM73" s="22"/>
      <c r="BN73" s="25">
        <f t="shared" si="5"/>
        <v>36.9</v>
      </c>
      <c r="BO73" s="25">
        <f t="shared" si="5"/>
        <v>36.9</v>
      </c>
      <c r="BP73" s="25">
        <f t="shared" si="5"/>
        <v>53.136000000000003</v>
      </c>
      <c r="BQ73" s="25">
        <f t="shared" si="25"/>
        <v>144.00000000000003</v>
      </c>
      <c r="BR73" s="22">
        <f t="shared" si="26"/>
        <v>144.00000000000003</v>
      </c>
      <c r="BS73" s="26">
        <v>36.9</v>
      </c>
      <c r="BT73" s="26">
        <v>36.9</v>
      </c>
      <c r="BU73" s="25">
        <v>53.136000000000003</v>
      </c>
      <c r="BV73" s="22"/>
      <c r="BW73" s="22"/>
      <c r="BX73" s="25">
        <v>0</v>
      </c>
      <c r="BY73" s="22"/>
      <c r="BZ73" s="22"/>
      <c r="CA73" s="22">
        <v>0</v>
      </c>
      <c r="CB73" s="26">
        <v>0</v>
      </c>
      <c r="CC73" s="26">
        <v>0</v>
      </c>
      <c r="CD73" s="22">
        <v>0</v>
      </c>
      <c r="CE73" s="22"/>
      <c r="CF73" s="22"/>
      <c r="CG73" s="22"/>
      <c r="CH73" s="22">
        <v>0</v>
      </c>
      <c r="CI73" s="22">
        <v>0</v>
      </c>
      <c r="CJ73" s="22">
        <v>0</v>
      </c>
      <c r="CK73" s="32"/>
      <c r="CL73" s="32"/>
      <c r="CM73" s="22">
        <v>45</v>
      </c>
      <c r="CN73" s="26">
        <v>535</v>
      </c>
      <c r="CO73" s="26">
        <v>535</v>
      </c>
      <c r="CP73" s="22">
        <v>244.6</v>
      </c>
      <c r="CQ73" s="22">
        <v>400</v>
      </c>
      <c r="CR73" s="22">
        <v>400</v>
      </c>
      <c r="CS73" s="22">
        <v>150.6</v>
      </c>
      <c r="CT73" s="26">
        <v>0</v>
      </c>
      <c r="CU73" s="26">
        <v>0</v>
      </c>
      <c r="CV73" s="22">
        <v>0</v>
      </c>
      <c r="CW73" s="22">
        <v>0</v>
      </c>
      <c r="CX73" s="22">
        <v>0</v>
      </c>
      <c r="CY73" s="22">
        <v>0</v>
      </c>
      <c r="CZ73" s="22"/>
      <c r="DA73" s="22"/>
      <c r="DB73" s="22">
        <v>0</v>
      </c>
      <c r="DC73" s="22">
        <v>30</v>
      </c>
      <c r="DD73" s="22">
        <v>30</v>
      </c>
      <c r="DE73" s="27">
        <v>30</v>
      </c>
      <c r="DF73" s="27">
        <v>0</v>
      </c>
      <c r="DG73" s="25">
        <f t="shared" si="27"/>
        <v>31283</v>
      </c>
      <c r="DH73" s="25">
        <f t="shared" si="27"/>
        <v>31283</v>
      </c>
      <c r="DI73" s="25">
        <f t="shared" si="7"/>
        <v>31407.447</v>
      </c>
      <c r="DJ73" s="22"/>
      <c r="DK73" s="22"/>
      <c r="DL73" s="22">
        <v>0</v>
      </c>
      <c r="DM73" s="22">
        <v>0</v>
      </c>
      <c r="DN73" s="22">
        <v>0</v>
      </c>
      <c r="DO73" s="22">
        <v>0</v>
      </c>
      <c r="DP73" s="22"/>
      <c r="DQ73" s="22"/>
      <c r="DR73" s="22"/>
      <c r="DS73" s="22">
        <v>0</v>
      </c>
      <c r="DT73" s="22">
        <v>0</v>
      </c>
      <c r="DU73" s="22">
        <v>0</v>
      </c>
      <c r="DV73" s="22">
        <v>0</v>
      </c>
      <c r="DW73" s="22">
        <v>0</v>
      </c>
      <c r="DX73" s="22">
        <v>0</v>
      </c>
      <c r="DY73" s="22">
        <v>1342</v>
      </c>
      <c r="DZ73" s="22">
        <v>1342</v>
      </c>
      <c r="EA73" s="27">
        <v>1339.9213999999999</v>
      </c>
      <c r="EB73" s="27">
        <v>0</v>
      </c>
      <c r="EC73" s="25">
        <f t="shared" si="8"/>
        <v>1342</v>
      </c>
      <c r="ED73" s="25">
        <f t="shared" si="8"/>
        <v>1342</v>
      </c>
      <c r="EE73" s="25">
        <f t="shared" si="9"/>
        <v>1339.9213999999999</v>
      </c>
      <c r="EF73" s="34"/>
      <c r="EG73" s="31"/>
      <c r="EH73" s="31"/>
      <c r="EI73" s="34"/>
      <c r="EJ73" s="31"/>
      <c r="EK73" s="31"/>
      <c r="EL73" s="34"/>
      <c r="EM73" s="31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>
      <c r="A74" s="21">
        <v>65</v>
      </c>
      <c r="B74" s="1" t="s">
        <v>65</v>
      </c>
      <c r="C74" s="22">
        <v>9593.6</v>
      </c>
      <c r="D74" s="35">
        <v>0</v>
      </c>
      <c r="E74" s="24">
        <f t="shared" si="28"/>
        <v>59903</v>
      </c>
      <c r="F74" s="24">
        <f t="shared" si="28"/>
        <v>59903</v>
      </c>
      <c r="G74" s="25">
        <f t="shared" si="28"/>
        <v>56312.906000000003</v>
      </c>
      <c r="H74" s="25">
        <f t="shared" ref="H74:H105" si="30">G74/F74*100</f>
        <v>94.006821027327518</v>
      </c>
      <c r="I74" s="25">
        <f t="shared" ref="I74:I107" si="31">G74/E74*100</f>
        <v>94.006821027327518</v>
      </c>
      <c r="J74" s="25">
        <f t="shared" si="29"/>
        <v>25905</v>
      </c>
      <c r="K74" s="25">
        <f t="shared" si="29"/>
        <v>25905</v>
      </c>
      <c r="L74" s="25">
        <f t="shared" si="29"/>
        <v>22314.905999999999</v>
      </c>
      <c r="M74" s="25">
        <f t="shared" si="11"/>
        <v>86.141308627678043</v>
      </c>
      <c r="N74" s="25">
        <f t="shared" si="12"/>
        <v>86.141308627678043</v>
      </c>
      <c r="O74" s="25">
        <f t="shared" ref="O74:Q106" si="32">T74+AD74</f>
        <v>7020</v>
      </c>
      <c r="P74" s="25">
        <f t="shared" si="32"/>
        <v>7020</v>
      </c>
      <c r="Q74" s="25">
        <f t="shared" si="32"/>
        <v>7239.1109999999999</v>
      </c>
      <c r="R74" s="25">
        <f t="shared" si="13"/>
        <v>103.12123931623931</v>
      </c>
      <c r="S74" s="22">
        <f t="shared" si="14"/>
        <v>103.12123931623931</v>
      </c>
      <c r="T74" s="26">
        <v>170</v>
      </c>
      <c r="U74" s="26">
        <v>170</v>
      </c>
      <c r="V74" s="27">
        <v>95.087999999999994</v>
      </c>
      <c r="W74" s="25">
        <f t="shared" si="15"/>
        <v>55.934117647058827</v>
      </c>
      <c r="X74" s="22">
        <f t="shared" si="16"/>
        <v>55.934117647058827</v>
      </c>
      <c r="Y74" s="26">
        <v>16200</v>
      </c>
      <c r="Z74" s="26">
        <v>16200</v>
      </c>
      <c r="AA74" s="25">
        <v>12660.32</v>
      </c>
      <c r="AB74" s="25">
        <f t="shared" si="17"/>
        <v>78.150123456790126</v>
      </c>
      <c r="AC74" s="22">
        <f t="shared" si="18"/>
        <v>78.150123456790126</v>
      </c>
      <c r="AD74" s="26">
        <v>6850</v>
      </c>
      <c r="AE74" s="26">
        <v>6850</v>
      </c>
      <c r="AF74" s="25">
        <v>7144.0230000000001</v>
      </c>
      <c r="AG74" s="25">
        <f t="shared" si="19"/>
        <v>104.29230656934307</v>
      </c>
      <c r="AH74" s="22">
        <f t="shared" si="20"/>
        <v>104.29230656934307</v>
      </c>
      <c r="AI74" s="26">
        <v>250</v>
      </c>
      <c r="AJ74" s="26">
        <v>250</v>
      </c>
      <c r="AK74" s="25">
        <v>361</v>
      </c>
      <c r="AL74" s="25">
        <f t="shared" si="21"/>
        <v>144.4</v>
      </c>
      <c r="AM74" s="22">
        <f t="shared" si="22"/>
        <v>144.4</v>
      </c>
      <c r="AN74" s="28">
        <v>0</v>
      </c>
      <c r="AO74" s="28">
        <v>0</v>
      </c>
      <c r="AP74" s="25">
        <v>0</v>
      </c>
      <c r="AQ74" s="25" t="e">
        <f t="shared" si="23"/>
        <v>#DIV/0!</v>
      </c>
      <c r="AR74" s="22" t="e">
        <f t="shared" si="24"/>
        <v>#DIV/0!</v>
      </c>
      <c r="AS74" s="28">
        <v>0</v>
      </c>
      <c r="AT74" s="28">
        <v>0</v>
      </c>
      <c r="AU74" s="22">
        <v>0</v>
      </c>
      <c r="AV74" s="22"/>
      <c r="AW74" s="22"/>
      <c r="AX74" s="22"/>
      <c r="AY74" s="22">
        <v>29699.1</v>
      </c>
      <c r="AZ74" s="22">
        <v>29699.1</v>
      </c>
      <c r="BA74" s="22">
        <v>29699.1</v>
      </c>
      <c r="BB74" s="29"/>
      <c r="BC74" s="29"/>
      <c r="BD74" s="29"/>
      <c r="BE74" s="30">
        <v>1166.9000000000001</v>
      </c>
      <c r="BF74" s="30">
        <v>1166.9000000000001</v>
      </c>
      <c r="BG74" s="22">
        <v>1166.9000000000001</v>
      </c>
      <c r="BH74" s="22"/>
      <c r="BI74" s="22"/>
      <c r="BJ74" s="22"/>
      <c r="BK74" s="22"/>
      <c r="BL74" s="22"/>
      <c r="BM74" s="22"/>
      <c r="BN74" s="25">
        <f t="shared" ref="BN74:BP106" si="33">BS74+BV74+BY74+CB74</f>
        <v>1765</v>
      </c>
      <c r="BO74" s="25">
        <f t="shared" si="33"/>
        <v>1765</v>
      </c>
      <c r="BP74" s="25">
        <f t="shared" si="33"/>
        <v>1814.4749999999999</v>
      </c>
      <c r="BQ74" s="25">
        <f t="shared" si="25"/>
        <v>102.80311614730877</v>
      </c>
      <c r="BR74" s="22">
        <f t="shared" si="26"/>
        <v>102.80311614730877</v>
      </c>
      <c r="BS74" s="26">
        <v>1765</v>
      </c>
      <c r="BT74" s="26">
        <v>1765</v>
      </c>
      <c r="BU74" s="25">
        <v>1814.4749999999999</v>
      </c>
      <c r="BV74" s="22"/>
      <c r="BW74" s="22"/>
      <c r="BX74" s="25">
        <v>0</v>
      </c>
      <c r="BY74" s="22"/>
      <c r="BZ74" s="22"/>
      <c r="CA74" s="22">
        <v>0</v>
      </c>
      <c r="CB74" s="26"/>
      <c r="CC74" s="26"/>
      <c r="CD74" s="22">
        <v>0</v>
      </c>
      <c r="CE74" s="22"/>
      <c r="CF74" s="22"/>
      <c r="CG74" s="22"/>
      <c r="CH74" s="22"/>
      <c r="CI74" s="22"/>
      <c r="CJ74" s="22">
        <v>0</v>
      </c>
      <c r="CK74" s="32"/>
      <c r="CL74" s="32"/>
      <c r="CM74" s="22">
        <v>0</v>
      </c>
      <c r="CN74" s="26">
        <v>670</v>
      </c>
      <c r="CO74" s="26">
        <v>670</v>
      </c>
      <c r="CP74" s="22">
        <v>240</v>
      </c>
      <c r="CQ74" s="22">
        <v>450</v>
      </c>
      <c r="CR74" s="22">
        <v>450</v>
      </c>
      <c r="CS74" s="22">
        <v>0</v>
      </c>
      <c r="CT74" s="26"/>
      <c r="CU74" s="26"/>
      <c r="CV74" s="22">
        <v>0</v>
      </c>
      <c r="CW74" s="22">
        <v>0</v>
      </c>
      <c r="CX74" s="22">
        <v>0</v>
      </c>
      <c r="CY74" s="22">
        <v>0</v>
      </c>
      <c r="CZ74" s="22"/>
      <c r="DA74" s="22"/>
      <c r="DB74" s="22">
        <v>0</v>
      </c>
      <c r="DC74" s="22"/>
      <c r="DD74" s="22"/>
      <c r="DE74" s="27">
        <v>0</v>
      </c>
      <c r="DF74" s="27">
        <v>0</v>
      </c>
      <c r="DG74" s="25">
        <f t="shared" ref="DG74:DH106" si="34">T74+Y74+AD74+AI74+AN74+AS74+AV74+AY74+BB74+BE74+BH74+BK74+BS74+BV74+BY74+CB74+CE74+CH74+CK74+CN74+CT74+CW74+CZ74+DC74</f>
        <v>56771</v>
      </c>
      <c r="DH74" s="25">
        <f t="shared" si="34"/>
        <v>56771</v>
      </c>
      <c r="DI74" s="25">
        <f t="shared" ref="DI74:DI106" si="35">V74+AA74+AF74+AK74+AP74+AU74+AX74+BA74+BD74+BG74+BJ74+BM74+BU74+BX74+CA74+CD74+CG74+CJ74+CM74+CP74+CV74+CY74+DB74+DE74+DF74</f>
        <v>53180.906000000003</v>
      </c>
      <c r="DJ74" s="22"/>
      <c r="DK74" s="22"/>
      <c r="DL74" s="22">
        <v>0</v>
      </c>
      <c r="DM74" s="22">
        <v>3132</v>
      </c>
      <c r="DN74" s="22">
        <v>3132</v>
      </c>
      <c r="DO74" s="22">
        <v>3132</v>
      </c>
      <c r="DP74" s="22"/>
      <c r="DQ74" s="22"/>
      <c r="DR74" s="22"/>
      <c r="DS74" s="22">
        <v>0</v>
      </c>
      <c r="DT74" s="22">
        <v>0</v>
      </c>
      <c r="DU74" s="22">
        <v>0</v>
      </c>
      <c r="DV74" s="22">
        <v>0</v>
      </c>
      <c r="DW74" s="22">
        <v>0</v>
      </c>
      <c r="DX74" s="22">
        <v>0</v>
      </c>
      <c r="DY74" s="22">
        <v>1210</v>
      </c>
      <c r="DZ74" s="22">
        <v>1210</v>
      </c>
      <c r="EA74" s="27">
        <v>1080</v>
      </c>
      <c r="EB74" s="27">
        <v>0</v>
      </c>
      <c r="EC74" s="25">
        <f t="shared" ref="EC74:ED106" si="36">DJ74+DM74+DP74+DS74+DV74+DY74</f>
        <v>4342</v>
      </c>
      <c r="ED74" s="25">
        <f t="shared" si="36"/>
        <v>4342</v>
      </c>
      <c r="EE74" s="25">
        <f t="shared" ref="EE74:EE106" si="37">DL74+DO74+DR74+DU74+DX74+EA74+EB74</f>
        <v>4212</v>
      </c>
      <c r="EF74" s="34"/>
      <c r="EG74" s="31"/>
      <c r="EH74" s="31"/>
      <c r="EI74" s="34"/>
      <c r="EJ74" s="31"/>
      <c r="EK74" s="31"/>
      <c r="EL74" s="34"/>
      <c r="EM74" s="31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>
      <c r="A75" s="21">
        <v>66</v>
      </c>
      <c r="B75" s="1" t="s">
        <v>66</v>
      </c>
      <c r="C75" s="22">
        <v>10637.5</v>
      </c>
      <c r="D75" s="35">
        <v>0</v>
      </c>
      <c r="E75" s="24">
        <f t="shared" ref="E75:G106" si="38">DG75+EC75-DY75</f>
        <v>140728.29999999999</v>
      </c>
      <c r="F75" s="24">
        <f t="shared" si="38"/>
        <v>140728.29999999999</v>
      </c>
      <c r="G75" s="25">
        <f t="shared" si="38"/>
        <v>141249.71300000002</v>
      </c>
      <c r="H75" s="25">
        <f t="shared" si="30"/>
        <v>100.37051040906486</v>
      </c>
      <c r="I75" s="25">
        <f t="shared" si="31"/>
        <v>100.37051040906486</v>
      </c>
      <c r="J75" s="25">
        <f t="shared" si="29"/>
        <v>35324.1</v>
      </c>
      <c r="K75" s="25">
        <f t="shared" si="29"/>
        <v>35324.1</v>
      </c>
      <c r="L75" s="25">
        <f t="shared" si="29"/>
        <v>35845.512999999999</v>
      </c>
      <c r="M75" s="25">
        <f t="shared" ref="M75:M107" si="39">L75/K75*100</f>
        <v>101.47608290090902</v>
      </c>
      <c r="N75" s="25">
        <f t="shared" ref="N75:N107" si="40">L75/J75*100</f>
        <v>101.47608290090902</v>
      </c>
      <c r="O75" s="25">
        <f t="shared" si="32"/>
        <v>10392.4</v>
      </c>
      <c r="P75" s="25">
        <f t="shared" si="32"/>
        <v>10392.4</v>
      </c>
      <c r="Q75" s="25">
        <f t="shared" si="32"/>
        <v>10865.362000000001</v>
      </c>
      <c r="R75" s="25">
        <f t="shared" ref="R75:R107" si="41">Q75/P75*100</f>
        <v>104.55103729648592</v>
      </c>
      <c r="S75" s="22">
        <f t="shared" ref="S75:S107" si="42">Q75/O75*100</f>
        <v>104.55103729648592</v>
      </c>
      <c r="T75" s="26">
        <v>980</v>
      </c>
      <c r="U75" s="26">
        <v>980</v>
      </c>
      <c r="V75" s="27">
        <v>1162.876</v>
      </c>
      <c r="W75" s="25">
        <f t="shared" ref="W75:W107" si="43">V75/U75*100</f>
        <v>118.66081632653061</v>
      </c>
      <c r="X75" s="22">
        <f t="shared" ref="X75:X107" si="44">V75/T75*100</f>
        <v>118.66081632653061</v>
      </c>
      <c r="Y75" s="26">
        <v>19539.3</v>
      </c>
      <c r="Z75" s="26">
        <v>19539.3</v>
      </c>
      <c r="AA75" s="25">
        <v>20034.883000000002</v>
      </c>
      <c r="AB75" s="25">
        <f t="shared" ref="AB75:AB107" si="45">AA75/Z75*100</f>
        <v>102.53633958227779</v>
      </c>
      <c r="AC75" s="22">
        <f t="shared" ref="AC75:AC107" si="46">AA75/Y75*100</f>
        <v>102.53633958227779</v>
      </c>
      <c r="AD75" s="26">
        <v>9412.4</v>
      </c>
      <c r="AE75" s="26">
        <v>9412.4</v>
      </c>
      <c r="AF75" s="25">
        <v>9702.4860000000008</v>
      </c>
      <c r="AG75" s="25">
        <f t="shared" ref="AG75:AG107" si="47">AF75/AE75*100</f>
        <v>103.08195571798903</v>
      </c>
      <c r="AH75" s="22">
        <f t="shared" ref="AH75:AH107" si="48">AF75/AD75*100</f>
        <v>103.08195571798903</v>
      </c>
      <c r="AI75" s="26">
        <v>942.4</v>
      </c>
      <c r="AJ75" s="26">
        <v>942.4</v>
      </c>
      <c r="AK75" s="25">
        <v>1683.1780000000001</v>
      </c>
      <c r="AL75" s="25">
        <f t="shared" ref="AL75:AL107" si="49">AK75/AJ75*100</f>
        <v>178.60547538200342</v>
      </c>
      <c r="AM75" s="22">
        <f t="shared" ref="AM75:AM107" si="50">AK75/AI75*100</f>
        <v>178.60547538200342</v>
      </c>
      <c r="AN75" s="28">
        <v>0</v>
      </c>
      <c r="AO75" s="28">
        <v>0</v>
      </c>
      <c r="AP75" s="25">
        <v>0</v>
      </c>
      <c r="AQ75" s="25" t="e">
        <f t="shared" ref="AQ75:AQ107" si="51">AP75/AO75*100</f>
        <v>#DIV/0!</v>
      </c>
      <c r="AR75" s="22" t="e">
        <f t="shared" ref="AR75:AR107" si="52">AP75/AN75*100</f>
        <v>#DIV/0!</v>
      </c>
      <c r="AS75" s="28">
        <v>0</v>
      </c>
      <c r="AT75" s="28">
        <v>0</v>
      </c>
      <c r="AU75" s="22">
        <v>0</v>
      </c>
      <c r="AV75" s="22"/>
      <c r="AW75" s="22"/>
      <c r="AX75" s="22"/>
      <c r="AY75" s="22">
        <v>94844.2</v>
      </c>
      <c r="AZ75" s="22">
        <v>94844.2</v>
      </c>
      <c r="BA75" s="22">
        <v>94844.2</v>
      </c>
      <c r="BB75" s="29"/>
      <c r="BC75" s="29"/>
      <c r="BD75" s="29"/>
      <c r="BE75" s="30"/>
      <c r="BF75" s="30"/>
      <c r="BG75" s="22">
        <v>0</v>
      </c>
      <c r="BH75" s="22"/>
      <c r="BI75" s="22"/>
      <c r="BJ75" s="22"/>
      <c r="BK75" s="22"/>
      <c r="BL75" s="22"/>
      <c r="BM75" s="22"/>
      <c r="BN75" s="25">
        <f t="shared" si="33"/>
        <v>450</v>
      </c>
      <c r="BO75" s="25">
        <f t="shared" si="33"/>
        <v>450</v>
      </c>
      <c r="BP75" s="25">
        <f t="shared" si="33"/>
        <v>480.1</v>
      </c>
      <c r="BQ75" s="25">
        <f t="shared" ref="BQ75:BQ107" si="53">BP75/BO75*100</f>
        <v>106.6888888888889</v>
      </c>
      <c r="BR75" s="22">
        <f t="shared" ref="BR75:BR107" si="54">BP75/BN75*100</f>
        <v>106.6888888888889</v>
      </c>
      <c r="BS75" s="26">
        <v>450</v>
      </c>
      <c r="BT75" s="26">
        <v>450</v>
      </c>
      <c r="BU75" s="25">
        <v>480.1</v>
      </c>
      <c r="BV75" s="22"/>
      <c r="BW75" s="22"/>
      <c r="BX75" s="25">
        <v>0</v>
      </c>
      <c r="BY75" s="22"/>
      <c r="BZ75" s="22"/>
      <c r="CA75" s="22">
        <v>0</v>
      </c>
      <c r="CB75" s="26"/>
      <c r="CC75" s="26"/>
      <c r="CD75" s="22">
        <v>0</v>
      </c>
      <c r="CE75" s="22"/>
      <c r="CF75" s="22"/>
      <c r="CG75" s="22"/>
      <c r="CH75" s="22"/>
      <c r="CI75" s="22"/>
      <c r="CJ75" s="22">
        <v>0</v>
      </c>
      <c r="CK75" s="32"/>
      <c r="CL75" s="32"/>
      <c r="CM75" s="22">
        <v>0</v>
      </c>
      <c r="CN75" s="26">
        <v>4000</v>
      </c>
      <c r="CO75" s="26">
        <v>4000</v>
      </c>
      <c r="CP75" s="22">
        <v>2781.99</v>
      </c>
      <c r="CQ75" s="22">
        <v>0</v>
      </c>
      <c r="CR75" s="22">
        <v>0</v>
      </c>
      <c r="CS75" s="22">
        <v>7.44</v>
      </c>
      <c r="CT75" s="26"/>
      <c r="CU75" s="26"/>
      <c r="CV75" s="22">
        <v>0</v>
      </c>
      <c r="CW75" s="22">
        <v>0</v>
      </c>
      <c r="CX75" s="22">
        <v>0</v>
      </c>
      <c r="CY75" s="22">
        <v>0</v>
      </c>
      <c r="CZ75" s="22"/>
      <c r="DA75" s="22"/>
      <c r="DB75" s="22">
        <v>0</v>
      </c>
      <c r="DC75" s="22"/>
      <c r="DD75" s="22"/>
      <c r="DE75" s="27">
        <v>0</v>
      </c>
      <c r="DF75" s="27">
        <v>0</v>
      </c>
      <c r="DG75" s="25">
        <f t="shared" si="34"/>
        <v>130168.29999999999</v>
      </c>
      <c r="DH75" s="25">
        <f t="shared" si="34"/>
        <v>130168.29999999999</v>
      </c>
      <c r="DI75" s="25">
        <f t="shared" si="35"/>
        <v>130689.713</v>
      </c>
      <c r="DJ75" s="22"/>
      <c r="DK75" s="22"/>
      <c r="DL75" s="22">
        <v>0</v>
      </c>
      <c r="DM75" s="22">
        <v>10560</v>
      </c>
      <c r="DN75" s="22">
        <v>10560</v>
      </c>
      <c r="DO75" s="22">
        <v>10560</v>
      </c>
      <c r="DP75" s="22"/>
      <c r="DQ75" s="22"/>
      <c r="DR75" s="22"/>
      <c r="DS75" s="22">
        <v>0</v>
      </c>
      <c r="DT75" s="22">
        <v>0</v>
      </c>
      <c r="DU75" s="22">
        <v>0</v>
      </c>
      <c r="DV75" s="22">
        <v>0</v>
      </c>
      <c r="DW75" s="22">
        <v>0</v>
      </c>
      <c r="DX75" s="22">
        <v>0</v>
      </c>
      <c r="DY75" s="22">
        <v>19700</v>
      </c>
      <c r="DZ75" s="22">
        <v>19700</v>
      </c>
      <c r="EA75" s="27">
        <v>23201.84</v>
      </c>
      <c r="EB75" s="27">
        <v>0</v>
      </c>
      <c r="EC75" s="25">
        <f t="shared" si="36"/>
        <v>30260</v>
      </c>
      <c r="ED75" s="25">
        <f t="shared" si="36"/>
        <v>30260</v>
      </c>
      <c r="EE75" s="25">
        <f t="shared" si="37"/>
        <v>33761.839999999997</v>
      </c>
      <c r="EF75" s="34"/>
      <c r="EG75" s="31"/>
      <c r="EH75" s="31"/>
      <c r="EI75" s="34"/>
      <c r="EJ75" s="31"/>
      <c r="EK75" s="31"/>
      <c r="EL75" s="34"/>
      <c r="EM75" s="31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>
      <c r="A76" s="21">
        <v>67</v>
      </c>
      <c r="B76" s="1" t="s">
        <v>67</v>
      </c>
      <c r="C76" s="22">
        <v>1130.4000000000001</v>
      </c>
      <c r="D76" s="35">
        <v>0</v>
      </c>
      <c r="E76" s="24">
        <f t="shared" si="38"/>
        <v>38115.300000000003</v>
      </c>
      <c r="F76" s="24">
        <f t="shared" si="38"/>
        <v>38115.300000000003</v>
      </c>
      <c r="G76" s="25">
        <f t="shared" si="38"/>
        <v>35997.589199999995</v>
      </c>
      <c r="H76" s="25">
        <f t="shared" si="30"/>
        <v>94.443935112671269</v>
      </c>
      <c r="I76" s="25">
        <f t="shared" si="31"/>
        <v>94.443935112671269</v>
      </c>
      <c r="J76" s="25">
        <f t="shared" si="29"/>
        <v>14477.7</v>
      </c>
      <c r="K76" s="25">
        <f t="shared" si="29"/>
        <v>14477.7</v>
      </c>
      <c r="L76" s="25">
        <f t="shared" si="29"/>
        <v>12359.9892</v>
      </c>
      <c r="M76" s="25">
        <f t="shared" si="39"/>
        <v>85.372602001699164</v>
      </c>
      <c r="N76" s="25">
        <f t="shared" si="40"/>
        <v>85.372602001699164</v>
      </c>
      <c r="O76" s="25">
        <f t="shared" si="32"/>
        <v>4760.7</v>
      </c>
      <c r="P76" s="25">
        <f t="shared" si="32"/>
        <v>4760.7</v>
      </c>
      <c r="Q76" s="25">
        <f t="shared" si="32"/>
        <v>5055.4220000000005</v>
      </c>
      <c r="R76" s="25">
        <f t="shared" si="41"/>
        <v>106.19072825424834</v>
      </c>
      <c r="S76" s="22">
        <f t="shared" si="42"/>
        <v>106.19072825424834</v>
      </c>
      <c r="T76" s="26">
        <v>10.7</v>
      </c>
      <c r="U76" s="26">
        <v>10.7</v>
      </c>
      <c r="V76" s="27">
        <v>0.32200000000000001</v>
      </c>
      <c r="W76" s="25">
        <f t="shared" si="43"/>
        <v>3.0093457943925239</v>
      </c>
      <c r="X76" s="22">
        <f t="shared" si="44"/>
        <v>3.0093457943925239</v>
      </c>
      <c r="Y76" s="26">
        <v>8500</v>
      </c>
      <c r="Z76" s="26">
        <v>8500</v>
      </c>
      <c r="AA76" s="25">
        <v>6449.8671999999997</v>
      </c>
      <c r="AB76" s="25">
        <f t="shared" si="45"/>
        <v>75.880790588235286</v>
      </c>
      <c r="AC76" s="22">
        <f t="shared" si="46"/>
        <v>75.880790588235286</v>
      </c>
      <c r="AD76" s="26">
        <v>4750</v>
      </c>
      <c r="AE76" s="26">
        <v>4750</v>
      </c>
      <c r="AF76" s="25">
        <v>5055.1000000000004</v>
      </c>
      <c r="AG76" s="25">
        <f t="shared" si="47"/>
        <v>106.42315789473685</v>
      </c>
      <c r="AH76" s="22">
        <f t="shared" si="48"/>
        <v>106.42315789473685</v>
      </c>
      <c r="AI76" s="26">
        <v>84</v>
      </c>
      <c r="AJ76" s="26">
        <v>84</v>
      </c>
      <c r="AK76" s="25">
        <v>84</v>
      </c>
      <c r="AL76" s="25">
        <f t="shared" si="49"/>
        <v>100</v>
      </c>
      <c r="AM76" s="22">
        <f t="shared" si="50"/>
        <v>100</v>
      </c>
      <c r="AN76" s="28">
        <v>0</v>
      </c>
      <c r="AO76" s="28">
        <v>0</v>
      </c>
      <c r="AP76" s="25">
        <v>0</v>
      </c>
      <c r="AQ76" s="25" t="e">
        <f t="shared" si="51"/>
        <v>#DIV/0!</v>
      </c>
      <c r="AR76" s="22" t="e">
        <f t="shared" si="52"/>
        <v>#DIV/0!</v>
      </c>
      <c r="AS76" s="28">
        <v>0</v>
      </c>
      <c r="AT76" s="28">
        <v>0</v>
      </c>
      <c r="AU76" s="22">
        <v>0</v>
      </c>
      <c r="AV76" s="22"/>
      <c r="AW76" s="22"/>
      <c r="AX76" s="22"/>
      <c r="AY76" s="22">
        <v>23637.599999999999</v>
      </c>
      <c r="AZ76" s="22">
        <v>23637.599999999999</v>
      </c>
      <c r="BA76" s="22">
        <v>23637.599999999999</v>
      </c>
      <c r="BB76" s="29"/>
      <c r="BC76" s="29"/>
      <c r="BD76" s="29"/>
      <c r="BE76" s="30"/>
      <c r="BF76" s="30"/>
      <c r="BG76" s="22">
        <v>0</v>
      </c>
      <c r="BH76" s="22"/>
      <c r="BI76" s="22"/>
      <c r="BJ76" s="22"/>
      <c r="BK76" s="22"/>
      <c r="BL76" s="22"/>
      <c r="BM76" s="22"/>
      <c r="BN76" s="25">
        <f t="shared" si="33"/>
        <v>1133</v>
      </c>
      <c r="BO76" s="25">
        <f t="shared" si="33"/>
        <v>1133</v>
      </c>
      <c r="BP76" s="25">
        <f t="shared" si="33"/>
        <v>770.7</v>
      </c>
      <c r="BQ76" s="25">
        <f t="shared" si="53"/>
        <v>68.022947925860549</v>
      </c>
      <c r="BR76" s="22">
        <f t="shared" si="54"/>
        <v>68.022947925860549</v>
      </c>
      <c r="BS76" s="26">
        <v>773</v>
      </c>
      <c r="BT76" s="26">
        <v>773</v>
      </c>
      <c r="BU76" s="25">
        <v>440.7</v>
      </c>
      <c r="BV76" s="22"/>
      <c r="BW76" s="22"/>
      <c r="BX76" s="25">
        <v>0</v>
      </c>
      <c r="BY76" s="22"/>
      <c r="BZ76" s="22"/>
      <c r="CA76" s="22">
        <v>0</v>
      </c>
      <c r="CB76" s="26">
        <v>360</v>
      </c>
      <c r="CC76" s="26">
        <v>360</v>
      </c>
      <c r="CD76" s="22">
        <v>330</v>
      </c>
      <c r="CE76" s="22"/>
      <c r="CF76" s="22"/>
      <c r="CG76" s="22"/>
      <c r="CH76" s="22">
        <v>0</v>
      </c>
      <c r="CI76" s="22">
        <v>0</v>
      </c>
      <c r="CJ76" s="22">
        <v>0</v>
      </c>
      <c r="CK76" s="32">
        <v>0</v>
      </c>
      <c r="CL76" s="32">
        <v>0</v>
      </c>
      <c r="CM76" s="22">
        <v>0</v>
      </c>
      <c r="CN76" s="26">
        <v>0</v>
      </c>
      <c r="CO76" s="26">
        <v>0</v>
      </c>
      <c r="CP76" s="22">
        <v>0</v>
      </c>
      <c r="CQ76" s="22">
        <v>0</v>
      </c>
      <c r="CR76" s="22">
        <v>0</v>
      </c>
      <c r="CS76" s="22">
        <v>0</v>
      </c>
      <c r="CT76" s="26"/>
      <c r="CU76" s="26"/>
      <c r="CV76" s="22">
        <v>0</v>
      </c>
      <c r="CW76" s="22">
        <v>0</v>
      </c>
      <c r="CX76" s="22">
        <v>0</v>
      </c>
      <c r="CY76" s="22">
        <v>0</v>
      </c>
      <c r="CZ76" s="22"/>
      <c r="DA76" s="22"/>
      <c r="DB76" s="22">
        <v>0</v>
      </c>
      <c r="DC76" s="22"/>
      <c r="DD76" s="22"/>
      <c r="DE76" s="27">
        <v>0</v>
      </c>
      <c r="DF76" s="27">
        <v>0</v>
      </c>
      <c r="DG76" s="25">
        <f t="shared" si="34"/>
        <v>38115.300000000003</v>
      </c>
      <c r="DH76" s="25">
        <f t="shared" si="34"/>
        <v>38115.300000000003</v>
      </c>
      <c r="DI76" s="25">
        <f t="shared" si="35"/>
        <v>35997.589199999995</v>
      </c>
      <c r="DJ76" s="22"/>
      <c r="DK76" s="22"/>
      <c r="DL76" s="22">
        <v>0</v>
      </c>
      <c r="DM76" s="22">
        <v>0</v>
      </c>
      <c r="DN76" s="22">
        <v>0</v>
      </c>
      <c r="DO76" s="22">
        <v>0</v>
      </c>
      <c r="DP76" s="22"/>
      <c r="DQ76" s="22"/>
      <c r="DR76" s="22"/>
      <c r="DS76" s="22">
        <v>0</v>
      </c>
      <c r="DT76" s="22">
        <v>0</v>
      </c>
      <c r="DU76" s="22">
        <v>0</v>
      </c>
      <c r="DV76" s="22">
        <v>0</v>
      </c>
      <c r="DW76" s="22">
        <v>0</v>
      </c>
      <c r="DX76" s="22">
        <v>0</v>
      </c>
      <c r="DY76" s="22">
        <v>1446.6</v>
      </c>
      <c r="DZ76" s="22">
        <v>1446.6</v>
      </c>
      <c r="EA76" s="27">
        <v>209.70699999999999</v>
      </c>
      <c r="EB76" s="27">
        <v>0</v>
      </c>
      <c r="EC76" s="25">
        <f t="shared" si="36"/>
        <v>1446.6</v>
      </c>
      <c r="ED76" s="25">
        <f t="shared" si="36"/>
        <v>1446.6</v>
      </c>
      <c r="EE76" s="25">
        <f t="shared" si="37"/>
        <v>209.70699999999999</v>
      </c>
      <c r="EF76" s="34"/>
      <c r="EG76" s="31"/>
      <c r="EH76" s="31"/>
      <c r="EI76" s="34"/>
      <c r="EJ76" s="31"/>
      <c r="EK76" s="31"/>
      <c r="EL76" s="34"/>
      <c r="EM76" s="31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>
      <c r="A77" s="21">
        <v>68</v>
      </c>
      <c r="B77" s="1" t="s">
        <v>68</v>
      </c>
      <c r="C77" s="22">
        <v>15779.6</v>
      </c>
      <c r="D77" s="35">
        <v>0</v>
      </c>
      <c r="E77" s="24">
        <f t="shared" si="38"/>
        <v>43341</v>
      </c>
      <c r="F77" s="24">
        <f t="shared" si="38"/>
        <v>43341</v>
      </c>
      <c r="G77" s="25">
        <f t="shared" si="38"/>
        <v>47847.582000000002</v>
      </c>
      <c r="H77" s="25">
        <f t="shared" si="30"/>
        <v>110.39796497542741</v>
      </c>
      <c r="I77" s="25">
        <f t="shared" si="31"/>
        <v>110.39796497542741</v>
      </c>
      <c r="J77" s="25">
        <f t="shared" si="29"/>
        <v>15609.3</v>
      </c>
      <c r="K77" s="25">
        <f t="shared" si="29"/>
        <v>15609.3</v>
      </c>
      <c r="L77" s="25">
        <f t="shared" si="29"/>
        <v>16643.982</v>
      </c>
      <c r="M77" s="25">
        <f t="shared" si="39"/>
        <v>106.62862524264381</v>
      </c>
      <c r="N77" s="25">
        <f t="shared" si="40"/>
        <v>106.62862524264381</v>
      </c>
      <c r="O77" s="25">
        <f t="shared" si="32"/>
        <v>6713</v>
      </c>
      <c r="P77" s="25">
        <f t="shared" si="32"/>
        <v>6713</v>
      </c>
      <c r="Q77" s="25">
        <f t="shared" si="32"/>
        <v>7739.1170000000002</v>
      </c>
      <c r="R77" s="25">
        <f t="shared" si="41"/>
        <v>115.28552063161031</v>
      </c>
      <c r="S77" s="22">
        <f t="shared" si="42"/>
        <v>115.28552063161031</v>
      </c>
      <c r="T77" s="26">
        <v>2747</v>
      </c>
      <c r="U77" s="26">
        <v>2747</v>
      </c>
      <c r="V77" s="27">
        <v>2831.0569999999998</v>
      </c>
      <c r="W77" s="25">
        <f t="shared" si="43"/>
        <v>103.05995631598105</v>
      </c>
      <c r="X77" s="22">
        <f t="shared" si="44"/>
        <v>103.05995631598105</v>
      </c>
      <c r="Y77" s="26">
        <v>7892</v>
      </c>
      <c r="Z77" s="26">
        <v>7892</v>
      </c>
      <c r="AA77" s="25">
        <v>8246.0650000000005</v>
      </c>
      <c r="AB77" s="25">
        <f t="shared" si="45"/>
        <v>104.48637861125192</v>
      </c>
      <c r="AC77" s="22">
        <f t="shared" si="46"/>
        <v>104.48637861125192</v>
      </c>
      <c r="AD77" s="26">
        <v>3966</v>
      </c>
      <c r="AE77" s="26">
        <v>3966</v>
      </c>
      <c r="AF77" s="25">
        <v>4908.0600000000004</v>
      </c>
      <c r="AG77" s="25">
        <f t="shared" si="47"/>
        <v>123.75340393343419</v>
      </c>
      <c r="AH77" s="22">
        <f t="shared" si="48"/>
        <v>123.75340393343419</v>
      </c>
      <c r="AI77" s="26">
        <v>274.3</v>
      </c>
      <c r="AJ77" s="26">
        <v>274.3</v>
      </c>
      <c r="AK77" s="25">
        <v>264.39999999999998</v>
      </c>
      <c r="AL77" s="25">
        <f t="shared" si="49"/>
        <v>96.390812978490686</v>
      </c>
      <c r="AM77" s="22">
        <f t="shared" si="50"/>
        <v>96.390812978490686</v>
      </c>
      <c r="AN77" s="28">
        <v>0</v>
      </c>
      <c r="AO77" s="28">
        <v>0</v>
      </c>
      <c r="AP77" s="25">
        <v>0</v>
      </c>
      <c r="AQ77" s="25" t="e">
        <f t="shared" si="51"/>
        <v>#DIV/0!</v>
      </c>
      <c r="AR77" s="22" t="e">
        <f t="shared" si="52"/>
        <v>#DIV/0!</v>
      </c>
      <c r="AS77" s="28">
        <v>0</v>
      </c>
      <c r="AT77" s="28">
        <v>0</v>
      </c>
      <c r="AU77" s="22">
        <v>0</v>
      </c>
      <c r="AV77" s="22"/>
      <c r="AW77" s="22"/>
      <c r="AX77" s="22"/>
      <c r="AY77" s="22">
        <v>27731.7</v>
      </c>
      <c r="AZ77" s="22">
        <v>27731.7</v>
      </c>
      <c r="BA77" s="22">
        <v>27731.7</v>
      </c>
      <c r="BB77" s="29"/>
      <c r="BC77" s="29"/>
      <c r="BD77" s="29"/>
      <c r="BE77" s="30"/>
      <c r="BF77" s="30"/>
      <c r="BG77" s="22">
        <v>0</v>
      </c>
      <c r="BH77" s="22"/>
      <c r="BI77" s="22"/>
      <c r="BJ77" s="22"/>
      <c r="BK77" s="22"/>
      <c r="BL77" s="22"/>
      <c r="BM77" s="22"/>
      <c r="BN77" s="25">
        <f t="shared" si="33"/>
        <v>230</v>
      </c>
      <c r="BO77" s="25">
        <f t="shared" si="33"/>
        <v>230</v>
      </c>
      <c r="BP77" s="25">
        <f t="shared" si="33"/>
        <v>394.4</v>
      </c>
      <c r="BQ77" s="25">
        <f t="shared" si="53"/>
        <v>171.47826086956522</v>
      </c>
      <c r="BR77" s="22">
        <f t="shared" si="54"/>
        <v>171.47826086956522</v>
      </c>
      <c r="BS77" s="26">
        <v>230</v>
      </c>
      <c r="BT77" s="26">
        <v>230</v>
      </c>
      <c r="BU77" s="25">
        <v>394.4</v>
      </c>
      <c r="BV77" s="22"/>
      <c r="BW77" s="22"/>
      <c r="BX77" s="25">
        <v>0</v>
      </c>
      <c r="BY77" s="22"/>
      <c r="BZ77" s="22"/>
      <c r="CA77" s="22">
        <v>0</v>
      </c>
      <c r="CB77" s="26"/>
      <c r="CC77" s="26"/>
      <c r="CD77" s="22">
        <v>0</v>
      </c>
      <c r="CE77" s="22"/>
      <c r="CF77" s="22"/>
      <c r="CG77" s="22"/>
      <c r="CH77" s="22">
        <v>0</v>
      </c>
      <c r="CI77" s="22">
        <v>0</v>
      </c>
      <c r="CJ77" s="22">
        <v>0</v>
      </c>
      <c r="CK77" s="32">
        <v>0</v>
      </c>
      <c r="CL77" s="32">
        <v>0</v>
      </c>
      <c r="CM77" s="22">
        <v>0</v>
      </c>
      <c r="CN77" s="26">
        <v>500</v>
      </c>
      <c r="CO77" s="26">
        <v>500</v>
      </c>
      <c r="CP77" s="22">
        <v>0</v>
      </c>
      <c r="CQ77" s="22">
        <v>500</v>
      </c>
      <c r="CR77" s="22">
        <v>500</v>
      </c>
      <c r="CS77" s="22">
        <v>0</v>
      </c>
      <c r="CT77" s="26"/>
      <c r="CU77" s="26"/>
      <c r="CV77" s="22">
        <v>0</v>
      </c>
      <c r="CW77" s="22">
        <v>0</v>
      </c>
      <c r="CX77" s="22">
        <v>0</v>
      </c>
      <c r="CY77" s="22">
        <v>0</v>
      </c>
      <c r="CZ77" s="22"/>
      <c r="DA77" s="22"/>
      <c r="DB77" s="22">
        <v>0</v>
      </c>
      <c r="DC77" s="22"/>
      <c r="DD77" s="22"/>
      <c r="DE77" s="27">
        <v>0</v>
      </c>
      <c r="DF77" s="27">
        <v>0</v>
      </c>
      <c r="DG77" s="25">
        <f t="shared" si="34"/>
        <v>43341</v>
      </c>
      <c r="DH77" s="25">
        <f t="shared" si="34"/>
        <v>43341</v>
      </c>
      <c r="DI77" s="25">
        <f t="shared" si="35"/>
        <v>44375.682000000001</v>
      </c>
      <c r="DJ77" s="22"/>
      <c r="DK77" s="22"/>
      <c r="DL77" s="22">
        <v>0</v>
      </c>
      <c r="DM77" s="22">
        <v>0</v>
      </c>
      <c r="DN77" s="22">
        <v>0</v>
      </c>
      <c r="DO77" s="22">
        <v>3471.9</v>
      </c>
      <c r="DP77" s="22"/>
      <c r="DQ77" s="22"/>
      <c r="DR77" s="22"/>
      <c r="DS77" s="22">
        <v>0</v>
      </c>
      <c r="DT77" s="22">
        <v>0</v>
      </c>
      <c r="DU77" s="22">
        <v>0</v>
      </c>
      <c r="DV77" s="22">
        <v>0</v>
      </c>
      <c r="DW77" s="22">
        <v>0</v>
      </c>
      <c r="DX77" s="22">
        <v>0</v>
      </c>
      <c r="DY77" s="22"/>
      <c r="DZ77" s="22"/>
      <c r="EA77" s="27">
        <v>0</v>
      </c>
      <c r="EB77" s="27">
        <v>0</v>
      </c>
      <c r="EC77" s="25">
        <f t="shared" si="36"/>
        <v>0</v>
      </c>
      <c r="ED77" s="25">
        <f t="shared" si="36"/>
        <v>0</v>
      </c>
      <c r="EE77" s="25">
        <f t="shared" si="37"/>
        <v>3471.9</v>
      </c>
      <c r="EF77" s="34"/>
      <c r="EG77" s="31"/>
      <c r="EH77" s="31"/>
      <c r="EI77" s="34"/>
      <c r="EJ77" s="31"/>
      <c r="EK77" s="31"/>
      <c r="EL77" s="34"/>
      <c r="EM77" s="31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>
      <c r="A78" s="21">
        <v>69</v>
      </c>
      <c r="B78" s="1" t="s">
        <v>69</v>
      </c>
      <c r="C78" s="22">
        <v>3583.9</v>
      </c>
      <c r="D78" s="35">
        <v>0</v>
      </c>
      <c r="E78" s="24">
        <f t="shared" si="38"/>
        <v>30050.5</v>
      </c>
      <c r="F78" s="24">
        <f t="shared" si="38"/>
        <v>30050.5</v>
      </c>
      <c r="G78" s="25">
        <f t="shared" si="38"/>
        <v>44515.825400000002</v>
      </c>
      <c r="H78" s="25">
        <f t="shared" si="30"/>
        <v>148.13672118600357</v>
      </c>
      <c r="I78" s="25">
        <f t="shared" si="31"/>
        <v>148.13672118600357</v>
      </c>
      <c r="J78" s="25">
        <f t="shared" si="29"/>
        <v>8400</v>
      </c>
      <c r="K78" s="25">
        <f t="shared" si="29"/>
        <v>8400</v>
      </c>
      <c r="L78" s="25">
        <f t="shared" si="29"/>
        <v>11961.625400000001</v>
      </c>
      <c r="M78" s="25">
        <f t="shared" si="39"/>
        <v>142.40030238095238</v>
      </c>
      <c r="N78" s="25">
        <f t="shared" si="40"/>
        <v>142.40030238095238</v>
      </c>
      <c r="O78" s="25">
        <f t="shared" si="32"/>
        <v>1850</v>
      </c>
      <c r="P78" s="25">
        <f t="shared" si="32"/>
        <v>1850</v>
      </c>
      <c r="Q78" s="25">
        <f t="shared" si="32"/>
        <v>3143.0223999999998</v>
      </c>
      <c r="R78" s="25">
        <f t="shared" si="41"/>
        <v>169.89310270270269</v>
      </c>
      <c r="S78" s="22">
        <f t="shared" si="42"/>
        <v>169.89310270270269</v>
      </c>
      <c r="T78" s="26">
        <v>50</v>
      </c>
      <c r="U78" s="26">
        <v>50</v>
      </c>
      <c r="V78" s="27">
        <v>8.6123999999999992</v>
      </c>
      <c r="W78" s="25">
        <f t="shared" si="43"/>
        <v>17.224799999999998</v>
      </c>
      <c r="X78" s="22">
        <f t="shared" si="44"/>
        <v>17.224799999999998</v>
      </c>
      <c r="Y78" s="26">
        <v>2800</v>
      </c>
      <c r="Z78" s="26">
        <v>2800</v>
      </c>
      <c r="AA78" s="25">
        <v>4136.3180000000002</v>
      </c>
      <c r="AB78" s="25">
        <f t="shared" si="45"/>
        <v>147.72564285714287</v>
      </c>
      <c r="AC78" s="22">
        <f t="shared" si="46"/>
        <v>147.72564285714287</v>
      </c>
      <c r="AD78" s="26">
        <v>1800</v>
      </c>
      <c r="AE78" s="26">
        <v>1800</v>
      </c>
      <c r="AF78" s="25">
        <v>3134.41</v>
      </c>
      <c r="AG78" s="25">
        <f t="shared" si="47"/>
        <v>174.13388888888889</v>
      </c>
      <c r="AH78" s="22">
        <f t="shared" si="48"/>
        <v>174.13388888888889</v>
      </c>
      <c r="AI78" s="26">
        <v>50</v>
      </c>
      <c r="AJ78" s="26">
        <v>50</v>
      </c>
      <c r="AK78" s="25">
        <v>0</v>
      </c>
      <c r="AL78" s="25">
        <f t="shared" si="49"/>
        <v>0</v>
      </c>
      <c r="AM78" s="22">
        <f t="shared" si="50"/>
        <v>0</v>
      </c>
      <c r="AN78" s="28">
        <v>0</v>
      </c>
      <c r="AO78" s="28">
        <v>0</v>
      </c>
      <c r="AP78" s="25">
        <v>0</v>
      </c>
      <c r="AQ78" s="25" t="e">
        <f t="shared" si="51"/>
        <v>#DIV/0!</v>
      </c>
      <c r="AR78" s="22" t="e">
        <f t="shared" si="52"/>
        <v>#DIV/0!</v>
      </c>
      <c r="AS78" s="28">
        <v>0</v>
      </c>
      <c r="AT78" s="28">
        <v>0</v>
      </c>
      <c r="AU78" s="22">
        <v>0</v>
      </c>
      <c r="AV78" s="22"/>
      <c r="AW78" s="22"/>
      <c r="AX78" s="22"/>
      <c r="AY78" s="22">
        <v>21650.5</v>
      </c>
      <c r="AZ78" s="22">
        <v>21650.5</v>
      </c>
      <c r="BA78" s="22">
        <v>21635.7</v>
      </c>
      <c r="BB78" s="29"/>
      <c r="BC78" s="29"/>
      <c r="BD78" s="29"/>
      <c r="BE78" s="30"/>
      <c r="BF78" s="30"/>
      <c r="BG78" s="22">
        <v>0</v>
      </c>
      <c r="BH78" s="22"/>
      <c r="BI78" s="22"/>
      <c r="BJ78" s="22"/>
      <c r="BK78" s="22"/>
      <c r="BL78" s="22"/>
      <c r="BM78" s="22"/>
      <c r="BN78" s="25">
        <f t="shared" si="33"/>
        <v>1400</v>
      </c>
      <c r="BO78" s="25">
        <f t="shared" si="33"/>
        <v>1400</v>
      </c>
      <c r="BP78" s="25">
        <f t="shared" si="33"/>
        <v>1301.7</v>
      </c>
      <c r="BQ78" s="25">
        <f t="shared" si="53"/>
        <v>92.978571428571428</v>
      </c>
      <c r="BR78" s="22">
        <f t="shared" si="54"/>
        <v>92.978571428571428</v>
      </c>
      <c r="BS78" s="26">
        <v>1400</v>
      </c>
      <c r="BT78" s="26">
        <v>1400</v>
      </c>
      <c r="BU78" s="25">
        <v>1301.7</v>
      </c>
      <c r="BV78" s="22"/>
      <c r="BW78" s="22"/>
      <c r="BX78" s="25">
        <v>0</v>
      </c>
      <c r="BY78" s="22"/>
      <c r="BZ78" s="22"/>
      <c r="CA78" s="22">
        <v>0</v>
      </c>
      <c r="CB78" s="26"/>
      <c r="CC78" s="26"/>
      <c r="CD78" s="22">
        <v>0</v>
      </c>
      <c r="CE78" s="22"/>
      <c r="CF78" s="22"/>
      <c r="CG78" s="22"/>
      <c r="CH78" s="22">
        <v>0</v>
      </c>
      <c r="CI78" s="22">
        <v>0</v>
      </c>
      <c r="CJ78" s="22">
        <v>0</v>
      </c>
      <c r="CK78" s="32">
        <v>0</v>
      </c>
      <c r="CL78" s="32">
        <v>0</v>
      </c>
      <c r="CM78" s="22">
        <v>0</v>
      </c>
      <c r="CN78" s="26">
        <v>1850</v>
      </c>
      <c r="CO78" s="26">
        <v>1850</v>
      </c>
      <c r="CP78" s="22">
        <v>0</v>
      </c>
      <c r="CQ78" s="22">
        <v>0</v>
      </c>
      <c r="CR78" s="22">
        <v>0</v>
      </c>
      <c r="CS78" s="22">
        <v>0</v>
      </c>
      <c r="CT78" s="26"/>
      <c r="CU78" s="26"/>
      <c r="CV78" s="22">
        <v>0</v>
      </c>
      <c r="CW78" s="22">
        <v>0</v>
      </c>
      <c r="CX78" s="22">
        <v>0</v>
      </c>
      <c r="CY78" s="22">
        <v>0</v>
      </c>
      <c r="CZ78" s="22"/>
      <c r="DA78" s="22"/>
      <c r="DB78" s="22">
        <v>0</v>
      </c>
      <c r="DC78" s="22">
        <v>450</v>
      </c>
      <c r="DD78" s="22">
        <v>450</v>
      </c>
      <c r="DE78" s="27">
        <v>3380.585</v>
      </c>
      <c r="DF78" s="27">
        <v>0</v>
      </c>
      <c r="DG78" s="25">
        <f t="shared" si="34"/>
        <v>30050.5</v>
      </c>
      <c r="DH78" s="25">
        <f t="shared" si="34"/>
        <v>30050.5</v>
      </c>
      <c r="DI78" s="25">
        <f t="shared" si="35"/>
        <v>33597.325400000002</v>
      </c>
      <c r="DJ78" s="22"/>
      <c r="DK78" s="22"/>
      <c r="DL78" s="22">
        <v>0</v>
      </c>
      <c r="DM78" s="22">
        <v>0</v>
      </c>
      <c r="DN78" s="22">
        <v>0</v>
      </c>
      <c r="DO78" s="22">
        <v>10918.5</v>
      </c>
      <c r="DP78" s="22"/>
      <c r="DQ78" s="22"/>
      <c r="DR78" s="22"/>
      <c r="DS78" s="22">
        <v>0</v>
      </c>
      <c r="DT78" s="22">
        <v>0</v>
      </c>
      <c r="DU78" s="22">
        <v>0</v>
      </c>
      <c r="DV78" s="22">
        <v>0</v>
      </c>
      <c r="DW78" s="22">
        <v>0</v>
      </c>
      <c r="DX78" s="22">
        <v>0</v>
      </c>
      <c r="DY78" s="22">
        <v>5010.5</v>
      </c>
      <c r="DZ78" s="22">
        <v>5010.5</v>
      </c>
      <c r="EA78" s="27">
        <v>4200.3801000000003</v>
      </c>
      <c r="EB78" s="27">
        <v>0</v>
      </c>
      <c r="EC78" s="25">
        <f t="shared" si="36"/>
        <v>5010.5</v>
      </c>
      <c r="ED78" s="25">
        <f t="shared" si="36"/>
        <v>5010.5</v>
      </c>
      <c r="EE78" s="25">
        <f t="shared" si="37"/>
        <v>15118.8801</v>
      </c>
      <c r="EF78" s="34"/>
      <c r="EG78" s="31"/>
      <c r="EH78" s="31"/>
      <c r="EI78" s="34"/>
      <c r="EJ78" s="31"/>
      <c r="EK78" s="31"/>
      <c r="EL78" s="34"/>
      <c r="EM78" s="31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>
      <c r="A79" s="21">
        <v>70</v>
      </c>
      <c r="B79" s="1" t="s">
        <v>70</v>
      </c>
      <c r="C79" s="22">
        <v>16835.400000000001</v>
      </c>
      <c r="D79" s="35">
        <v>0</v>
      </c>
      <c r="E79" s="24">
        <f t="shared" si="38"/>
        <v>142266.70000000001</v>
      </c>
      <c r="F79" s="24">
        <f t="shared" si="38"/>
        <v>142266.70000000001</v>
      </c>
      <c r="G79" s="25">
        <f t="shared" si="38"/>
        <v>145934.82599999997</v>
      </c>
      <c r="H79" s="25">
        <f t="shared" si="30"/>
        <v>102.57834475671395</v>
      </c>
      <c r="I79" s="25">
        <f t="shared" si="31"/>
        <v>102.57834475671395</v>
      </c>
      <c r="J79" s="25">
        <f t="shared" si="29"/>
        <v>40820</v>
      </c>
      <c r="K79" s="25">
        <f t="shared" si="29"/>
        <v>40820</v>
      </c>
      <c r="L79" s="25">
        <f t="shared" si="29"/>
        <v>44488.125999999989</v>
      </c>
      <c r="M79" s="25">
        <f t="shared" si="39"/>
        <v>108.98609995100439</v>
      </c>
      <c r="N79" s="25">
        <f t="shared" si="40"/>
        <v>108.98609995100439</v>
      </c>
      <c r="O79" s="25">
        <f t="shared" si="32"/>
        <v>14700</v>
      </c>
      <c r="P79" s="25">
        <f t="shared" si="32"/>
        <v>14700</v>
      </c>
      <c r="Q79" s="25">
        <f t="shared" si="32"/>
        <v>17261.822</v>
      </c>
      <c r="R79" s="25">
        <f t="shared" si="41"/>
        <v>117.42736054421769</v>
      </c>
      <c r="S79" s="22">
        <f t="shared" si="42"/>
        <v>117.42736054421769</v>
      </c>
      <c r="T79" s="26">
        <v>1200</v>
      </c>
      <c r="U79" s="26">
        <v>1200</v>
      </c>
      <c r="V79" s="27">
        <v>694.322</v>
      </c>
      <c r="W79" s="25">
        <f t="shared" si="43"/>
        <v>57.860166666666672</v>
      </c>
      <c r="X79" s="22">
        <f t="shared" si="44"/>
        <v>57.860166666666672</v>
      </c>
      <c r="Y79" s="26">
        <v>20950</v>
      </c>
      <c r="Z79" s="26">
        <v>20950</v>
      </c>
      <c r="AA79" s="25">
        <v>19165.556</v>
      </c>
      <c r="AB79" s="25">
        <f t="shared" si="45"/>
        <v>91.482367541766109</v>
      </c>
      <c r="AC79" s="22">
        <f t="shared" si="46"/>
        <v>91.482367541766109</v>
      </c>
      <c r="AD79" s="26">
        <v>13500</v>
      </c>
      <c r="AE79" s="26">
        <v>13500</v>
      </c>
      <c r="AF79" s="25">
        <v>16567.5</v>
      </c>
      <c r="AG79" s="25">
        <f t="shared" si="47"/>
        <v>122.72222222222223</v>
      </c>
      <c r="AH79" s="22">
        <f t="shared" si="48"/>
        <v>122.72222222222223</v>
      </c>
      <c r="AI79" s="26">
        <v>700</v>
      </c>
      <c r="AJ79" s="26">
        <v>700</v>
      </c>
      <c r="AK79" s="25">
        <v>539</v>
      </c>
      <c r="AL79" s="25">
        <f t="shared" si="49"/>
        <v>77</v>
      </c>
      <c r="AM79" s="22">
        <f t="shared" si="50"/>
        <v>77</v>
      </c>
      <c r="AN79" s="28">
        <v>0</v>
      </c>
      <c r="AO79" s="28">
        <v>0</v>
      </c>
      <c r="AP79" s="25">
        <v>0</v>
      </c>
      <c r="AQ79" s="25" t="e">
        <f t="shared" si="51"/>
        <v>#DIV/0!</v>
      </c>
      <c r="AR79" s="22" t="e">
        <f t="shared" si="52"/>
        <v>#DIV/0!</v>
      </c>
      <c r="AS79" s="28">
        <v>0</v>
      </c>
      <c r="AT79" s="28">
        <v>0</v>
      </c>
      <c r="AU79" s="22">
        <v>0</v>
      </c>
      <c r="AV79" s="22"/>
      <c r="AW79" s="22"/>
      <c r="AX79" s="22"/>
      <c r="AY79" s="22">
        <v>99579.7</v>
      </c>
      <c r="AZ79" s="22">
        <v>99579.7</v>
      </c>
      <c r="BA79" s="22">
        <v>99579.7</v>
      </c>
      <c r="BB79" s="29"/>
      <c r="BC79" s="29"/>
      <c r="BD79" s="29"/>
      <c r="BE79" s="30">
        <v>1867</v>
      </c>
      <c r="BF79" s="30">
        <v>1867</v>
      </c>
      <c r="BG79" s="22">
        <v>1867</v>
      </c>
      <c r="BH79" s="22"/>
      <c r="BI79" s="22"/>
      <c r="BJ79" s="22"/>
      <c r="BK79" s="22"/>
      <c r="BL79" s="22"/>
      <c r="BM79" s="22"/>
      <c r="BN79" s="25">
        <f t="shared" si="33"/>
        <v>1550</v>
      </c>
      <c r="BO79" s="25">
        <f t="shared" si="33"/>
        <v>1550</v>
      </c>
      <c r="BP79" s="25">
        <f t="shared" si="33"/>
        <v>1223.7</v>
      </c>
      <c r="BQ79" s="25">
        <f t="shared" si="53"/>
        <v>78.948387096774198</v>
      </c>
      <c r="BR79" s="22">
        <f t="shared" si="54"/>
        <v>78.948387096774198</v>
      </c>
      <c r="BS79" s="26">
        <v>1550</v>
      </c>
      <c r="BT79" s="26">
        <v>1550</v>
      </c>
      <c r="BU79" s="25">
        <v>1223.7</v>
      </c>
      <c r="BV79" s="22"/>
      <c r="BW79" s="22"/>
      <c r="BX79" s="25">
        <v>0</v>
      </c>
      <c r="BY79" s="22"/>
      <c r="BZ79" s="22"/>
      <c r="CA79" s="22">
        <v>0</v>
      </c>
      <c r="CB79" s="26"/>
      <c r="CC79" s="26"/>
      <c r="CD79" s="22">
        <v>0</v>
      </c>
      <c r="CE79" s="22"/>
      <c r="CF79" s="22"/>
      <c r="CG79" s="22"/>
      <c r="CH79" s="22">
        <v>0</v>
      </c>
      <c r="CI79" s="22">
        <v>0</v>
      </c>
      <c r="CJ79" s="22">
        <v>0</v>
      </c>
      <c r="CK79" s="32">
        <v>0</v>
      </c>
      <c r="CL79" s="32">
        <v>0</v>
      </c>
      <c r="CM79" s="22">
        <v>0</v>
      </c>
      <c r="CN79" s="26">
        <v>2920</v>
      </c>
      <c r="CO79" s="26">
        <v>2920</v>
      </c>
      <c r="CP79" s="22">
        <v>3562.49</v>
      </c>
      <c r="CQ79" s="22">
        <v>120</v>
      </c>
      <c r="CR79" s="22">
        <v>120</v>
      </c>
      <c r="CS79" s="22">
        <v>254.99</v>
      </c>
      <c r="CT79" s="26"/>
      <c r="CU79" s="26"/>
      <c r="CV79" s="22">
        <v>0</v>
      </c>
      <c r="CW79" s="22">
        <v>0</v>
      </c>
      <c r="CX79" s="22">
        <v>0</v>
      </c>
      <c r="CY79" s="22">
        <v>0</v>
      </c>
      <c r="CZ79" s="22"/>
      <c r="DA79" s="22"/>
      <c r="DB79" s="22">
        <v>0</v>
      </c>
      <c r="DC79" s="22"/>
      <c r="DD79" s="22"/>
      <c r="DE79" s="27">
        <v>2735.558</v>
      </c>
      <c r="DF79" s="27">
        <v>0</v>
      </c>
      <c r="DG79" s="25">
        <f t="shared" si="34"/>
        <v>142266.70000000001</v>
      </c>
      <c r="DH79" s="25">
        <f t="shared" si="34"/>
        <v>142266.70000000001</v>
      </c>
      <c r="DI79" s="25">
        <f t="shared" si="35"/>
        <v>145934.82599999997</v>
      </c>
      <c r="DJ79" s="22"/>
      <c r="DK79" s="22"/>
      <c r="DL79" s="22">
        <v>0</v>
      </c>
      <c r="DM79" s="22">
        <v>0</v>
      </c>
      <c r="DN79" s="22">
        <v>0</v>
      </c>
      <c r="DO79" s="22">
        <v>0</v>
      </c>
      <c r="DP79" s="22"/>
      <c r="DQ79" s="22"/>
      <c r="DR79" s="22"/>
      <c r="DS79" s="22">
        <v>0</v>
      </c>
      <c r="DT79" s="22">
        <v>0</v>
      </c>
      <c r="DU79" s="22">
        <v>0</v>
      </c>
      <c r="DV79" s="22">
        <v>0</v>
      </c>
      <c r="DW79" s="22">
        <v>0</v>
      </c>
      <c r="DX79" s="22">
        <v>0</v>
      </c>
      <c r="DY79" s="22"/>
      <c r="DZ79" s="22"/>
      <c r="EA79" s="27">
        <v>0</v>
      </c>
      <c r="EB79" s="27">
        <v>0</v>
      </c>
      <c r="EC79" s="25">
        <f t="shared" si="36"/>
        <v>0</v>
      </c>
      <c r="ED79" s="25">
        <f t="shared" si="36"/>
        <v>0</v>
      </c>
      <c r="EE79" s="25">
        <f t="shared" si="37"/>
        <v>0</v>
      </c>
      <c r="EF79" s="34"/>
      <c r="EG79" s="31"/>
      <c r="EH79" s="31"/>
      <c r="EI79" s="34"/>
      <c r="EJ79" s="31"/>
      <c r="EK79" s="31"/>
      <c r="EL79" s="34"/>
      <c r="EM79" s="31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1:256">
      <c r="A80" s="21">
        <v>71</v>
      </c>
      <c r="B80" s="1" t="s">
        <v>71</v>
      </c>
      <c r="C80" s="22">
        <v>1323.5</v>
      </c>
      <c r="D80" s="35">
        <v>206.5</v>
      </c>
      <c r="E80" s="24">
        <f t="shared" si="38"/>
        <v>92686.9</v>
      </c>
      <c r="F80" s="24">
        <f t="shared" si="38"/>
        <v>92686.9</v>
      </c>
      <c r="G80" s="25">
        <f t="shared" si="38"/>
        <v>78238.917999999991</v>
      </c>
      <c r="H80" s="25">
        <f t="shared" si="30"/>
        <v>84.41205607264888</v>
      </c>
      <c r="I80" s="25">
        <f t="shared" si="31"/>
        <v>84.41205607264888</v>
      </c>
      <c r="J80" s="25">
        <f t="shared" si="29"/>
        <v>38916.199999999997</v>
      </c>
      <c r="K80" s="25">
        <f t="shared" si="29"/>
        <v>38916.199999999997</v>
      </c>
      <c r="L80" s="25">
        <f t="shared" si="29"/>
        <v>24468.218000000001</v>
      </c>
      <c r="M80" s="25">
        <f t="shared" si="39"/>
        <v>62.874119261387293</v>
      </c>
      <c r="N80" s="25">
        <f t="shared" si="40"/>
        <v>62.874119261387293</v>
      </c>
      <c r="O80" s="25">
        <f t="shared" si="32"/>
        <v>7638.2</v>
      </c>
      <c r="P80" s="25">
        <f t="shared" si="32"/>
        <v>7638.2</v>
      </c>
      <c r="Q80" s="25">
        <f t="shared" si="32"/>
        <v>5554.0250000000005</v>
      </c>
      <c r="R80" s="25">
        <f t="shared" si="41"/>
        <v>72.71379382577048</v>
      </c>
      <c r="S80" s="22">
        <f t="shared" si="42"/>
        <v>72.71379382577048</v>
      </c>
      <c r="T80" s="26">
        <v>138.19999999999999</v>
      </c>
      <c r="U80" s="26">
        <v>138.19999999999999</v>
      </c>
      <c r="V80" s="27">
        <v>10.318</v>
      </c>
      <c r="W80" s="25">
        <f t="shared" si="43"/>
        <v>7.4659913169319827</v>
      </c>
      <c r="X80" s="22">
        <f t="shared" si="44"/>
        <v>7.4659913169319827</v>
      </c>
      <c r="Y80" s="26">
        <v>25200</v>
      </c>
      <c r="Z80" s="26">
        <v>25200</v>
      </c>
      <c r="AA80" s="25">
        <v>15371.504000000001</v>
      </c>
      <c r="AB80" s="25">
        <f t="shared" si="45"/>
        <v>60.998031746031742</v>
      </c>
      <c r="AC80" s="22">
        <f t="shared" si="46"/>
        <v>60.998031746031742</v>
      </c>
      <c r="AD80" s="26">
        <v>7500</v>
      </c>
      <c r="AE80" s="26">
        <v>7500</v>
      </c>
      <c r="AF80" s="25">
        <v>5543.7070000000003</v>
      </c>
      <c r="AG80" s="25">
        <f t="shared" si="47"/>
        <v>73.916093333333336</v>
      </c>
      <c r="AH80" s="22">
        <f t="shared" si="48"/>
        <v>73.916093333333336</v>
      </c>
      <c r="AI80" s="26">
        <v>700</v>
      </c>
      <c r="AJ80" s="26">
        <v>700</v>
      </c>
      <c r="AK80" s="25">
        <v>150</v>
      </c>
      <c r="AL80" s="25">
        <f t="shared" si="49"/>
        <v>21.428571428571427</v>
      </c>
      <c r="AM80" s="22">
        <f t="shared" si="50"/>
        <v>21.428571428571427</v>
      </c>
      <c r="AN80" s="28">
        <v>0</v>
      </c>
      <c r="AO80" s="28">
        <v>0</v>
      </c>
      <c r="AP80" s="25">
        <v>0</v>
      </c>
      <c r="AQ80" s="25" t="e">
        <f t="shared" si="51"/>
        <v>#DIV/0!</v>
      </c>
      <c r="AR80" s="22" t="e">
        <f t="shared" si="52"/>
        <v>#DIV/0!</v>
      </c>
      <c r="AS80" s="28">
        <v>0</v>
      </c>
      <c r="AT80" s="28">
        <v>0</v>
      </c>
      <c r="AU80" s="22">
        <v>0</v>
      </c>
      <c r="AV80" s="22"/>
      <c r="AW80" s="22"/>
      <c r="AX80" s="22"/>
      <c r="AY80" s="22">
        <v>52603.8</v>
      </c>
      <c r="AZ80" s="22">
        <v>52603.8</v>
      </c>
      <c r="BA80" s="22">
        <v>52603.8</v>
      </c>
      <c r="BB80" s="29"/>
      <c r="BC80" s="29"/>
      <c r="BD80" s="29"/>
      <c r="BE80" s="30">
        <v>1166.9000000000001</v>
      </c>
      <c r="BF80" s="30">
        <v>1166.9000000000001</v>
      </c>
      <c r="BG80" s="22">
        <v>1166.9000000000001</v>
      </c>
      <c r="BH80" s="22"/>
      <c r="BI80" s="22"/>
      <c r="BJ80" s="22"/>
      <c r="BK80" s="22"/>
      <c r="BL80" s="22"/>
      <c r="BM80" s="22"/>
      <c r="BN80" s="25">
        <f t="shared" si="33"/>
        <v>328</v>
      </c>
      <c r="BO80" s="25">
        <f t="shared" si="33"/>
        <v>328</v>
      </c>
      <c r="BP80" s="25">
        <f t="shared" si="33"/>
        <v>149.07499999999999</v>
      </c>
      <c r="BQ80" s="25">
        <f t="shared" si="53"/>
        <v>45.449695121951216</v>
      </c>
      <c r="BR80" s="22">
        <f t="shared" si="54"/>
        <v>45.449695121951216</v>
      </c>
      <c r="BS80" s="26">
        <v>328</v>
      </c>
      <c r="BT80" s="26">
        <v>328</v>
      </c>
      <c r="BU80" s="25">
        <v>149.07499999999999</v>
      </c>
      <c r="BV80" s="22"/>
      <c r="BW80" s="22"/>
      <c r="BX80" s="25">
        <v>0</v>
      </c>
      <c r="BY80" s="22"/>
      <c r="BZ80" s="22"/>
      <c r="CA80" s="22">
        <v>0</v>
      </c>
      <c r="CB80" s="26"/>
      <c r="CC80" s="26"/>
      <c r="CD80" s="22">
        <v>0</v>
      </c>
      <c r="CE80" s="22"/>
      <c r="CF80" s="22"/>
      <c r="CG80" s="22"/>
      <c r="CH80" s="22">
        <v>0</v>
      </c>
      <c r="CI80" s="22">
        <v>0</v>
      </c>
      <c r="CJ80" s="22">
        <v>0</v>
      </c>
      <c r="CK80" s="32">
        <v>1550</v>
      </c>
      <c r="CL80" s="32">
        <v>1550</v>
      </c>
      <c r="CM80" s="22">
        <v>537.97799999999995</v>
      </c>
      <c r="CN80" s="26">
        <v>3000</v>
      </c>
      <c r="CO80" s="26">
        <v>3000</v>
      </c>
      <c r="CP80" s="22">
        <v>2705.636</v>
      </c>
      <c r="CQ80" s="22">
        <v>1900</v>
      </c>
      <c r="CR80" s="22">
        <v>1900</v>
      </c>
      <c r="CS80" s="22">
        <v>10.199999999999999</v>
      </c>
      <c r="CT80" s="26">
        <v>500</v>
      </c>
      <c r="CU80" s="26">
        <v>500</v>
      </c>
      <c r="CV80" s="22">
        <v>0</v>
      </c>
      <c r="CW80" s="22">
        <v>0</v>
      </c>
      <c r="CX80" s="22">
        <v>0</v>
      </c>
      <c r="CY80" s="22">
        <v>0</v>
      </c>
      <c r="CZ80" s="22"/>
      <c r="DA80" s="22"/>
      <c r="DB80" s="22">
        <v>0</v>
      </c>
      <c r="DC80" s="22"/>
      <c r="DD80" s="22"/>
      <c r="DE80" s="27">
        <v>0</v>
      </c>
      <c r="DF80" s="27">
        <v>0</v>
      </c>
      <c r="DG80" s="25">
        <f t="shared" si="34"/>
        <v>92686.9</v>
      </c>
      <c r="DH80" s="25">
        <f t="shared" si="34"/>
        <v>92686.9</v>
      </c>
      <c r="DI80" s="25">
        <f t="shared" si="35"/>
        <v>78238.917999999991</v>
      </c>
      <c r="DJ80" s="22"/>
      <c r="DK80" s="22"/>
      <c r="DL80" s="22">
        <v>0</v>
      </c>
      <c r="DM80" s="22">
        <v>0</v>
      </c>
      <c r="DN80" s="22">
        <v>0</v>
      </c>
      <c r="DO80" s="22">
        <v>0</v>
      </c>
      <c r="DP80" s="22"/>
      <c r="DQ80" s="22"/>
      <c r="DR80" s="22"/>
      <c r="DS80" s="22">
        <v>0</v>
      </c>
      <c r="DT80" s="22">
        <v>0</v>
      </c>
      <c r="DU80" s="22">
        <v>0</v>
      </c>
      <c r="DV80" s="22">
        <v>0</v>
      </c>
      <c r="DW80" s="22">
        <v>0</v>
      </c>
      <c r="DX80" s="22">
        <v>0</v>
      </c>
      <c r="DY80" s="22">
        <v>6200</v>
      </c>
      <c r="DZ80" s="22">
        <v>6200</v>
      </c>
      <c r="EA80" s="27">
        <v>3800</v>
      </c>
      <c r="EB80" s="27">
        <v>0</v>
      </c>
      <c r="EC80" s="25">
        <f t="shared" si="36"/>
        <v>6200</v>
      </c>
      <c r="ED80" s="25">
        <f t="shared" si="36"/>
        <v>6200</v>
      </c>
      <c r="EE80" s="25">
        <f t="shared" si="37"/>
        <v>3800</v>
      </c>
      <c r="EF80" s="34"/>
      <c r="EG80" s="31"/>
      <c r="EH80" s="31"/>
      <c r="EI80" s="34"/>
      <c r="EJ80" s="31"/>
      <c r="EK80" s="31"/>
      <c r="EL80" s="34"/>
      <c r="EM80" s="31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>
      <c r="A81" s="21">
        <v>72</v>
      </c>
      <c r="B81" s="1" t="s">
        <v>72</v>
      </c>
      <c r="C81" s="22">
        <v>30.3</v>
      </c>
      <c r="D81" s="35">
        <v>0</v>
      </c>
      <c r="E81" s="24">
        <f t="shared" si="38"/>
        <v>46625.9</v>
      </c>
      <c r="F81" s="24">
        <f t="shared" si="38"/>
        <v>46625.9</v>
      </c>
      <c r="G81" s="25">
        <f t="shared" si="38"/>
        <v>41321.472100000006</v>
      </c>
      <c r="H81" s="25">
        <f t="shared" si="30"/>
        <v>88.623430539678608</v>
      </c>
      <c r="I81" s="25">
        <f t="shared" si="31"/>
        <v>88.623430539678608</v>
      </c>
      <c r="J81" s="25">
        <f t="shared" si="29"/>
        <v>17386</v>
      </c>
      <c r="K81" s="25">
        <f t="shared" si="29"/>
        <v>17386</v>
      </c>
      <c r="L81" s="25">
        <f t="shared" si="29"/>
        <v>12081.572099999998</v>
      </c>
      <c r="M81" s="25">
        <f t="shared" si="39"/>
        <v>69.490234096399377</v>
      </c>
      <c r="N81" s="25">
        <f t="shared" si="40"/>
        <v>69.490234096399377</v>
      </c>
      <c r="O81" s="25">
        <f t="shared" si="32"/>
        <v>5770</v>
      </c>
      <c r="P81" s="25">
        <f t="shared" si="32"/>
        <v>5770</v>
      </c>
      <c r="Q81" s="25">
        <f t="shared" si="32"/>
        <v>4950.6306000000004</v>
      </c>
      <c r="R81" s="25">
        <f t="shared" si="41"/>
        <v>85.799490467937616</v>
      </c>
      <c r="S81" s="22">
        <f t="shared" si="42"/>
        <v>85.799490467937616</v>
      </c>
      <c r="T81" s="26">
        <v>570</v>
      </c>
      <c r="U81" s="26">
        <v>570</v>
      </c>
      <c r="V81" s="27">
        <v>366.63</v>
      </c>
      <c r="W81" s="25">
        <f t="shared" si="43"/>
        <v>64.321052631578951</v>
      </c>
      <c r="X81" s="22">
        <f t="shared" si="44"/>
        <v>64.321052631578951</v>
      </c>
      <c r="Y81" s="26">
        <v>9000</v>
      </c>
      <c r="Z81" s="26">
        <v>9000</v>
      </c>
      <c r="AA81" s="25">
        <v>5484.5708999999997</v>
      </c>
      <c r="AB81" s="25">
        <f t="shared" si="45"/>
        <v>60.939676666666664</v>
      </c>
      <c r="AC81" s="22">
        <f t="shared" si="46"/>
        <v>60.939676666666664</v>
      </c>
      <c r="AD81" s="26">
        <v>5200</v>
      </c>
      <c r="AE81" s="26">
        <v>5200</v>
      </c>
      <c r="AF81" s="25">
        <v>4584.0006000000003</v>
      </c>
      <c r="AG81" s="25">
        <f t="shared" si="47"/>
        <v>88.153857692307696</v>
      </c>
      <c r="AH81" s="22">
        <f t="shared" si="48"/>
        <v>88.153857692307696</v>
      </c>
      <c r="AI81" s="26">
        <v>396</v>
      </c>
      <c r="AJ81" s="26">
        <v>396</v>
      </c>
      <c r="AK81" s="25">
        <v>250</v>
      </c>
      <c r="AL81" s="25">
        <f t="shared" si="49"/>
        <v>63.131313131313128</v>
      </c>
      <c r="AM81" s="22">
        <f t="shared" si="50"/>
        <v>63.131313131313128</v>
      </c>
      <c r="AN81" s="28">
        <v>0</v>
      </c>
      <c r="AO81" s="28">
        <v>0</v>
      </c>
      <c r="AP81" s="25">
        <v>0</v>
      </c>
      <c r="AQ81" s="25" t="e">
        <f t="shared" si="51"/>
        <v>#DIV/0!</v>
      </c>
      <c r="AR81" s="22" t="e">
        <f t="shared" si="52"/>
        <v>#DIV/0!</v>
      </c>
      <c r="AS81" s="28">
        <v>0</v>
      </c>
      <c r="AT81" s="28">
        <v>0</v>
      </c>
      <c r="AU81" s="22">
        <v>0</v>
      </c>
      <c r="AV81" s="22"/>
      <c r="AW81" s="22"/>
      <c r="AX81" s="22"/>
      <c r="AY81" s="22">
        <v>29239.9</v>
      </c>
      <c r="AZ81" s="22">
        <v>29239.9</v>
      </c>
      <c r="BA81" s="22">
        <v>29239.9</v>
      </c>
      <c r="BB81" s="29"/>
      <c r="BC81" s="29"/>
      <c r="BD81" s="29"/>
      <c r="BE81" s="30"/>
      <c r="BF81" s="30"/>
      <c r="BG81" s="22">
        <v>0</v>
      </c>
      <c r="BH81" s="22"/>
      <c r="BI81" s="22"/>
      <c r="BJ81" s="22"/>
      <c r="BK81" s="22"/>
      <c r="BL81" s="22"/>
      <c r="BM81" s="22"/>
      <c r="BN81" s="25">
        <f t="shared" si="33"/>
        <v>420</v>
      </c>
      <c r="BO81" s="25">
        <f t="shared" si="33"/>
        <v>420</v>
      </c>
      <c r="BP81" s="25">
        <f t="shared" si="33"/>
        <v>399.66059999999999</v>
      </c>
      <c r="BQ81" s="25">
        <f t="shared" si="53"/>
        <v>95.157285714285706</v>
      </c>
      <c r="BR81" s="22">
        <f t="shared" si="54"/>
        <v>95.157285714285706</v>
      </c>
      <c r="BS81" s="26">
        <v>420</v>
      </c>
      <c r="BT81" s="26">
        <v>420</v>
      </c>
      <c r="BU81" s="25">
        <v>399.66059999999999</v>
      </c>
      <c r="BV81" s="22"/>
      <c r="BW81" s="22"/>
      <c r="BX81" s="25">
        <v>0</v>
      </c>
      <c r="BY81" s="22"/>
      <c r="BZ81" s="22"/>
      <c r="CA81" s="22">
        <v>0</v>
      </c>
      <c r="CB81" s="26"/>
      <c r="CC81" s="26"/>
      <c r="CD81" s="22">
        <v>0</v>
      </c>
      <c r="CE81" s="22"/>
      <c r="CF81" s="22"/>
      <c r="CG81" s="22"/>
      <c r="CH81" s="22">
        <v>0</v>
      </c>
      <c r="CI81" s="22">
        <v>0</v>
      </c>
      <c r="CJ81" s="22">
        <v>0</v>
      </c>
      <c r="CK81" s="32">
        <v>0</v>
      </c>
      <c r="CL81" s="32">
        <v>0</v>
      </c>
      <c r="CM81" s="22">
        <v>0</v>
      </c>
      <c r="CN81" s="26">
        <v>1800</v>
      </c>
      <c r="CO81" s="26">
        <v>1800</v>
      </c>
      <c r="CP81" s="22">
        <v>996.71</v>
      </c>
      <c r="CQ81" s="22">
        <v>0</v>
      </c>
      <c r="CR81" s="22">
        <v>0</v>
      </c>
      <c r="CS81" s="22">
        <v>0</v>
      </c>
      <c r="CT81" s="26"/>
      <c r="CU81" s="26"/>
      <c r="CV81" s="22">
        <v>0</v>
      </c>
      <c r="CW81" s="22">
        <v>0</v>
      </c>
      <c r="CX81" s="22">
        <v>0</v>
      </c>
      <c r="CY81" s="22">
        <v>0</v>
      </c>
      <c r="CZ81" s="22"/>
      <c r="DA81" s="22"/>
      <c r="DB81" s="22">
        <v>0</v>
      </c>
      <c r="DC81" s="22">
        <v>0</v>
      </c>
      <c r="DD81" s="22">
        <v>0</v>
      </c>
      <c r="DE81" s="27">
        <v>0</v>
      </c>
      <c r="DF81" s="27">
        <v>0</v>
      </c>
      <c r="DG81" s="25">
        <f t="shared" si="34"/>
        <v>46625.9</v>
      </c>
      <c r="DH81" s="25">
        <f t="shared" si="34"/>
        <v>46625.9</v>
      </c>
      <c r="DI81" s="25">
        <f t="shared" si="35"/>
        <v>41321.472100000006</v>
      </c>
      <c r="DJ81" s="22"/>
      <c r="DK81" s="22"/>
      <c r="DL81" s="22">
        <v>0</v>
      </c>
      <c r="DM81" s="22">
        <v>0</v>
      </c>
      <c r="DN81" s="22">
        <v>0</v>
      </c>
      <c r="DO81" s="22">
        <v>0</v>
      </c>
      <c r="DP81" s="22"/>
      <c r="DQ81" s="22"/>
      <c r="DR81" s="22"/>
      <c r="DS81" s="22">
        <v>0</v>
      </c>
      <c r="DT81" s="22">
        <v>0</v>
      </c>
      <c r="DU81" s="22">
        <v>0</v>
      </c>
      <c r="DV81" s="22">
        <v>0</v>
      </c>
      <c r="DW81" s="22">
        <v>0</v>
      </c>
      <c r="DX81" s="22">
        <v>0</v>
      </c>
      <c r="DY81" s="22">
        <v>4900</v>
      </c>
      <c r="DZ81" s="22">
        <v>4900</v>
      </c>
      <c r="EA81" s="27">
        <v>2305.0369999999998</v>
      </c>
      <c r="EB81" s="27">
        <v>0</v>
      </c>
      <c r="EC81" s="25">
        <f t="shared" si="36"/>
        <v>4900</v>
      </c>
      <c r="ED81" s="25">
        <f t="shared" si="36"/>
        <v>4900</v>
      </c>
      <c r="EE81" s="25">
        <f t="shared" si="37"/>
        <v>2305.0369999999998</v>
      </c>
      <c r="EF81" s="34"/>
      <c r="EG81" s="31"/>
      <c r="EH81" s="31"/>
      <c r="EI81" s="34"/>
      <c r="EJ81" s="31"/>
      <c r="EK81" s="31"/>
      <c r="EL81" s="34"/>
      <c r="EM81" s="31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256">
      <c r="A82" s="21">
        <v>73</v>
      </c>
      <c r="B82" s="1" t="s">
        <v>73</v>
      </c>
      <c r="C82" s="22">
        <v>296.5</v>
      </c>
      <c r="D82" s="35">
        <v>0</v>
      </c>
      <c r="E82" s="24">
        <f t="shared" si="38"/>
        <v>45467.4</v>
      </c>
      <c r="F82" s="24">
        <f t="shared" si="38"/>
        <v>45467.4</v>
      </c>
      <c r="G82" s="25">
        <f t="shared" si="38"/>
        <v>38036.281800000012</v>
      </c>
      <c r="H82" s="25">
        <f t="shared" si="30"/>
        <v>83.656161997387159</v>
      </c>
      <c r="I82" s="25">
        <f t="shared" si="31"/>
        <v>83.656161997387159</v>
      </c>
      <c r="J82" s="25">
        <f t="shared" si="29"/>
        <v>18776</v>
      </c>
      <c r="K82" s="25">
        <f t="shared" si="29"/>
        <v>18776</v>
      </c>
      <c r="L82" s="25">
        <f t="shared" si="29"/>
        <v>11344.881799999997</v>
      </c>
      <c r="M82" s="25">
        <f t="shared" si="39"/>
        <v>60.422250745632709</v>
      </c>
      <c r="N82" s="25">
        <f t="shared" si="40"/>
        <v>60.422250745632709</v>
      </c>
      <c r="O82" s="25">
        <f t="shared" si="32"/>
        <v>5800</v>
      </c>
      <c r="P82" s="25">
        <f t="shared" si="32"/>
        <v>5800</v>
      </c>
      <c r="Q82" s="25">
        <f t="shared" si="32"/>
        <v>3416.6579999999999</v>
      </c>
      <c r="R82" s="25">
        <f t="shared" si="41"/>
        <v>58.907896551724136</v>
      </c>
      <c r="S82" s="22">
        <f t="shared" si="42"/>
        <v>58.907896551724136</v>
      </c>
      <c r="T82" s="26">
        <v>300</v>
      </c>
      <c r="U82" s="26">
        <v>300</v>
      </c>
      <c r="V82" s="27">
        <v>68.058000000000007</v>
      </c>
      <c r="W82" s="25">
        <f t="shared" si="43"/>
        <v>22.686000000000003</v>
      </c>
      <c r="X82" s="22">
        <f t="shared" si="44"/>
        <v>22.686000000000003</v>
      </c>
      <c r="Y82" s="26">
        <v>9000</v>
      </c>
      <c r="Z82" s="26">
        <v>9000</v>
      </c>
      <c r="AA82" s="25">
        <v>6386.3667999999998</v>
      </c>
      <c r="AB82" s="25">
        <f t="shared" si="45"/>
        <v>70.959631111111108</v>
      </c>
      <c r="AC82" s="22">
        <f t="shared" si="46"/>
        <v>70.959631111111108</v>
      </c>
      <c r="AD82" s="26">
        <v>5500</v>
      </c>
      <c r="AE82" s="26">
        <v>5500</v>
      </c>
      <c r="AF82" s="25">
        <v>3348.6</v>
      </c>
      <c r="AG82" s="25">
        <f t="shared" si="47"/>
        <v>60.883636363636363</v>
      </c>
      <c r="AH82" s="22">
        <f t="shared" si="48"/>
        <v>60.883636363636363</v>
      </c>
      <c r="AI82" s="26">
        <v>304</v>
      </c>
      <c r="AJ82" s="26">
        <v>304</v>
      </c>
      <c r="AK82" s="25">
        <v>19.899999999999999</v>
      </c>
      <c r="AL82" s="25">
        <f t="shared" si="49"/>
        <v>6.5460526315789469</v>
      </c>
      <c r="AM82" s="22">
        <f t="shared" si="50"/>
        <v>6.5460526315789469</v>
      </c>
      <c r="AN82" s="28">
        <v>0</v>
      </c>
      <c r="AO82" s="28">
        <v>0</v>
      </c>
      <c r="AP82" s="25">
        <v>0</v>
      </c>
      <c r="AQ82" s="25" t="e">
        <f t="shared" si="51"/>
        <v>#DIV/0!</v>
      </c>
      <c r="AR82" s="22" t="e">
        <f t="shared" si="52"/>
        <v>#DIV/0!</v>
      </c>
      <c r="AS82" s="28">
        <v>0</v>
      </c>
      <c r="AT82" s="28">
        <v>0</v>
      </c>
      <c r="AU82" s="22">
        <v>0</v>
      </c>
      <c r="AV82" s="22"/>
      <c r="AW82" s="22"/>
      <c r="AX82" s="22"/>
      <c r="AY82" s="22">
        <v>26691.4</v>
      </c>
      <c r="AZ82" s="22">
        <v>26691.4</v>
      </c>
      <c r="BA82" s="22">
        <v>26691.4</v>
      </c>
      <c r="BB82" s="29"/>
      <c r="BC82" s="29"/>
      <c r="BD82" s="29"/>
      <c r="BE82" s="30"/>
      <c r="BF82" s="30"/>
      <c r="BG82" s="22">
        <v>0</v>
      </c>
      <c r="BH82" s="22"/>
      <c r="BI82" s="22"/>
      <c r="BJ82" s="22"/>
      <c r="BK82" s="22"/>
      <c r="BL82" s="22"/>
      <c r="BM82" s="22"/>
      <c r="BN82" s="25">
        <f t="shared" si="33"/>
        <v>1480</v>
      </c>
      <c r="BO82" s="25">
        <f t="shared" si="33"/>
        <v>1480</v>
      </c>
      <c r="BP82" s="25">
        <f t="shared" si="33"/>
        <v>1172.6959999999999</v>
      </c>
      <c r="BQ82" s="25">
        <f t="shared" si="53"/>
        <v>79.236216216216221</v>
      </c>
      <c r="BR82" s="22">
        <f t="shared" si="54"/>
        <v>79.236216216216221</v>
      </c>
      <c r="BS82" s="26">
        <v>1000</v>
      </c>
      <c r="BT82" s="26">
        <v>1000</v>
      </c>
      <c r="BU82" s="25">
        <v>852.69600000000003</v>
      </c>
      <c r="BV82" s="22"/>
      <c r="BW82" s="22"/>
      <c r="BX82" s="25">
        <v>0</v>
      </c>
      <c r="BY82" s="22"/>
      <c r="BZ82" s="22"/>
      <c r="CA82" s="22">
        <v>0</v>
      </c>
      <c r="CB82" s="26">
        <v>480</v>
      </c>
      <c r="CC82" s="26">
        <v>480</v>
      </c>
      <c r="CD82" s="22">
        <v>320</v>
      </c>
      <c r="CE82" s="22"/>
      <c r="CF82" s="22"/>
      <c r="CG82" s="22"/>
      <c r="CH82" s="22">
        <v>0</v>
      </c>
      <c r="CI82" s="22">
        <v>0</v>
      </c>
      <c r="CJ82" s="22">
        <v>0</v>
      </c>
      <c r="CK82" s="32">
        <v>875</v>
      </c>
      <c r="CL82" s="32">
        <v>875</v>
      </c>
      <c r="CM82" s="22">
        <v>146.9</v>
      </c>
      <c r="CN82" s="26">
        <v>875</v>
      </c>
      <c r="CO82" s="26">
        <v>875</v>
      </c>
      <c r="CP82" s="22">
        <v>17.8</v>
      </c>
      <c r="CQ82" s="22">
        <v>875</v>
      </c>
      <c r="CR82" s="22">
        <v>875</v>
      </c>
      <c r="CS82" s="22">
        <v>17.8</v>
      </c>
      <c r="CT82" s="26">
        <v>342</v>
      </c>
      <c r="CU82" s="26">
        <v>342</v>
      </c>
      <c r="CV82" s="22">
        <v>184.56100000000001</v>
      </c>
      <c r="CW82" s="22">
        <v>0</v>
      </c>
      <c r="CX82" s="22">
        <v>0</v>
      </c>
      <c r="CY82" s="22">
        <v>0</v>
      </c>
      <c r="CZ82" s="22"/>
      <c r="DA82" s="22"/>
      <c r="DB82" s="22">
        <v>0</v>
      </c>
      <c r="DC82" s="22">
        <v>100</v>
      </c>
      <c r="DD82" s="22">
        <v>100</v>
      </c>
      <c r="DE82" s="27">
        <v>0</v>
      </c>
      <c r="DF82" s="27">
        <v>0</v>
      </c>
      <c r="DG82" s="25">
        <f t="shared" si="34"/>
        <v>45467.4</v>
      </c>
      <c r="DH82" s="25">
        <f t="shared" si="34"/>
        <v>45467.4</v>
      </c>
      <c r="DI82" s="25">
        <f t="shared" si="35"/>
        <v>38036.281800000012</v>
      </c>
      <c r="DJ82" s="22"/>
      <c r="DK82" s="22"/>
      <c r="DL82" s="22">
        <v>0</v>
      </c>
      <c r="DM82" s="22">
        <v>0</v>
      </c>
      <c r="DN82" s="22">
        <v>0</v>
      </c>
      <c r="DO82" s="22">
        <v>0</v>
      </c>
      <c r="DP82" s="22"/>
      <c r="DQ82" s="22"/>
      <c r="DR82" s="22"/>
      <c r="DS82" s="22">
        <v>0</v>
      </c>
      <c r="DT82" s="22">
        <v>0</v>
      </c>
      <c r="DU82" s="22">
        <v>0</v>
      </c>
      <c r="DV82" s="22">
        <v>0</v>
      </c>
      <c r="DW82" s="22">
        <v>0</v>
      </c>
      <c r="DX82" s="22">
        <v>0</v>
      </c>
      <c r="DY82" s="22">
        <v>2850</v>
      </c>
      <c r="DZ82" s="22">
        <v>2850</v>
      </c>
      <c r="EA82" s="27">
        <v>0</v>
      </c>
      <c r="EB82" s="27">
        <v>0</v>
      </c>
      <c r="EC82" s="25">
        <f t="shared" si="36"/>
        <v>2850</v>
      </c>
      <c r="ED82" s="25">
        <f t="shared" si="36"/>
        <v>2850</v>
      </c>
      <c r="EE82" s="25">
        <f t="shared" si="37"/>
        <v>0</v>
      </c>
      <c r="EF82" s="34"/>
      <c r="EG82" s="31"/>
      <c r="EH82" s="31"/>
      <c r="EI82" s="34"/>
      <c r="EJ82" s="31"/>
      <c r="EK82" s="31"/>
      <c r="EL82" s="34"/>
      <c r="EM82" s="31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>
      <c r="A83" s="21">
        <v>74</v>
      </c>
      <c r="B83" s="1" t="s">
        <v>74</v>
      </c>
      <c r="C83" s="22">
        <v>4882.1000000000004</v>
      </c>
      <c r="D83" s="35">
        <v>633.70000000000005</v>
      </c>
      <c r="E83" s="24">
        <f t="shared" si="38"/>
        <v>51944.499999999993</v>
      </c>
      <c r="F83" s="24">
        <f t="shared" si="38"/>
        <v>51944.499999999993</v>
      </c>
      <c r="G83" s="25">
        <f t="shared" si="38"/>
        <v>45021.346999999994</v>
      </c>
      <c r="H83" s="25">
        <f t="shared" si="30"/>
        <v>86.672019174311046</v>
      </c>
      <c r="I83" s="25">
        <f t="shared" si="31"/>
        <v>86.672019174311046</v>
      </c>
      <c r="J83" s="25">
        <f t="shared" si="29"/>
        <v>24804.400000000001</v>
      </c>
      <c r="K83" s="25">
        <f t="shared" si="29"/>
        <v>24804.400000000001</v>
      </c>
      <c r="L83" s="25">
        <f t="shared" si="29"/>
        <v>17881.246999999999</v>
      </c>
      <c r="M83" s="25">
        <f t="shared" si="39"/>
        <v>72.089012433277958</v>
      </c>
      <c r="N83" s="25">
        <f t="shared" si="40"/>
        <v>72.089012433277958</v>
      </c>
      <c r="O83" s="25">
        <f t="shared" si="32"/>
        <v>3687.3</v>
      </c>
      <c r="P83" s="25">
        <f t="shared" si="32"/>
        <v>3687.3</v>
      </c>
      <c r="Q83" s="25">
        <f t="shared" si="32"/>
        <v>3226.9380000000001</v>
      </c>
      <c r="R83" s="25">
        <f t="shared" si="41"/>
        <v>87.514929623301597</v>
      </c>
      <c r="S83" s="22">
        <f t="shared" si="42"/>
        <v>87.514929623301597</v>
      </c>
      <c r="T83" s="26">
        <v>95.4</v>
      </c>
      <c r="U83" s="26">
        <v>95.4</v>
      </c>
      <c r="V83" s="27">
        <v>53.387999999999998</v>
      </c>
      <c r="W83" s="25">
        <f t="shared" si="43"/>
        <v>55.962264150943383</v>
      </c>
      <c r="X83" s="22">
        <f t="shared" si="44"/>
        <v>55.962264150943383</v>
      </c>
      <c r="Y83" s="26">
        <v>5483.5</v>
      </c>
      <c r="Z83" s="26">
        <v>5483.5</v>
      </c>
      <c r="AA83" s="25">
        <v>3878.38</v>
      </c>
      <c r="AB83" s="25">
        <f t="shared" si="45"/>
        <v>70.728184553660995</v>
      </c>
      <c r="AC83" s="22">
        <f t="shared" si="46"/>
        <v>70.728184553660995</v>
      </c>
      <c r="AD83" s="26">
        <v>3591.9</v>
      </c>
      <c r="AE83" s="26">
        <v>3591.9</v>
      </c>
      <c r="AF83" s="25">
        <v>3173.55</v>
      </c>
      <c r="AG83" s="25">
        <f t="shared" si="47"/>
        <v>88.352960828530868</v>
      </c>
      <c r="AH83" s="22">
        <f t="shared" si="48"/>
        <v>88.352960828530868</v>
      </c>
      <c r="AI83" s="26">
        <v>216</v>
      </c>
      <c r="AJ83" s="26">
        <v>216</v>
      </c>
      <c r="AK83" s="25">
        <v>29.8</v>
      </c>
      <c r="AL83" s="25">
        <f t="shared" si="49"/>
        <v>13.796296296296296</v>
      </c>
      <c r="AM83" s="22">
        <f t="shared" si="50"/>
        <v>13.796296296296296</v>
      </c>
      <c r="AN83" s="28">
        <v>0</v>
      </c>
      <c r="AO83" s="28">
        <v>0</v>
      </c>
      <c r="AP83" s="25">
        <v>0</v>
      </c>
      <c r="AQ83" s="25" t="e">
        <f t="shared" si="51"/>
        <v>#DIV/0!</v>
      </c>
      <c r="AR83" s="22" t="e">
        <f t="shared" si="52"/>
        <v>#DIV/0!</v>
      </c>
      <c r="AS83" s="28">
        <v>0</v>
      </c>
      <c r="AT83" s="28">
        <v>0</v>
      </c>
      <c r="AU83" s="22">
        <v>0</v>
      </c>
      <c r="AV83" s="22"/>
      <c r="AW83" s="22"/>
      <c r="AX83" s="22"/>
      <c r="AY83" s="22">
        <v>27140.1</v>
      </c>
      <c r="AZ83" s="22">
        <v>27140.1</v>
      </c>
      <c r="BA83" s="22">
        <v>27140.1</v>
      </c>
      <c r="BB83" s="29"/>
      <c r="BC83" s="29"/>
      <c r="BD83" s="29"/>
      <c r="BE83" s="30"/>
      <c r="BF83" s="30"/>
      <c r="BG83" s="22">
        <v>0</v>
      </c>
      <c r="BH83" s="22"/>
      <c r="BI83" s="22"/>
      <c r="BJ83" s="22"/>
      <c r="BK83" s="22"/>
      <c r="BL83" s="22"/>
      <c r="BM83" s="22"/>
      <c r="BN83" s="25">
        <f t="shared" si="33"/>
        <v>11505.2</v>
      </c>
      <c r="BO83" s="25">
        <f t="shared" si="33"/>
        <v>11505.2</v>
      </c>
      <c r="BP83" s="25">
        <f t="shared" si="33"/>
        <v>8384.2839999999997</v>
      </c>
      <c r="BQ83" s="25">
        <f t="shared" si="53"/>
        <v>72.873865730278482</v>
      </c>
      <c r="BR83" s="22">
        <f t="shared" si="54"/>
        <v>72.873865730278482</v>
      </c>
      <c r="BS83" s="26">
        <v>11505.2</v>
      </c>
      <c r="BT83" s="26">
        <v>11505.2</v>
      </c>
      <c r="BU83" s="25">
        <v>8384.2839999999997</v>
      </c>
      <c r="BV83" s="22"/>
      <c r="BW83" s="22"/>
      <c r="BX83" s="25">
        <v>0</v>
      </c>
      <c r="BY83" s="22"/>
      <c r="BZ83" s="22"/>
      <c r="CA83" s="22">
        <v>0</v>
      </c>
      <c r="CB83" s="26"/>
      <c r="CC83" s="26"/>
      <c r="CD83" s="22">
        <v>0</v>
      </c>
      <c r="CE83" s="22"/>
      <c r="CF83" s="22"/>
      <c r="CG83" s="22"/>
      <c r="CH83" s="22">
        <v>0</v>
      </c>
      <c r="CI83" s="22">
        <v>0</v>
      </c>
      <c r="CJ83" s="22">
        <v>0</v>
      </c>
      <c r="CK83" s="32">
        <v>2510.4</v>
      </c>
      <c r="CL83" s="32">
        <v>2510.4</v>
      </c>
      <c r="CM83" s="22">
        <v>1096.2</v>
      </c>
      <c r="CN83" s="26">
        <v>1402</v>
      </c>
      <c r="CO83" s="26">
        <v>1402</v>
      </c>
      <c r="CP83" s="22">
        <v>1100.645</v>
      </c>
      <c r="CQ83" s="22">
        <v>1202</v>
      </c>
      <c r="CR83" s="22">
        <v>1202</v>
      </c>
      <c r="CS83" s="22">
        <v>1100.645</v>
      </c>
      <c r="CT83" s="26"/>
      <c r="CU83" s="26"/>
      <c r="CV83" s="22">
        <v>0</v>
      </c>
      <c r="CW83" s="22">
        <v>0</v>
      </c>
      <c r="CX83" s="22">
        <v>0</v>
      </c>
      <c r="CY83" s="22">
        <v>0</v>
      </c>
      <c r="CZ83" s="22"/>
      <c r="DA83" s="22"/>
      <c r="DB83" s="22">
        <v>0</v>
      </c>
      <c r="DC83" s="22"/>
      <c r="DD83" s="22"/>
      <c r="DE83" s="27">
        <v>165</v>
      </c>
      <c r="DF83" s="27">
        <v>0</v>
      </c>
      <c r="DG83" s="25">
        <f t="shared" si="34"/>
        <v>51944.499999999993</v>
      </c>
      <c r="DH83" s="25">
        <f t="shared" si="34"/>
        <v>51944.499999999993</v>
      </c>
      <c r="DI83" s="25">
        <f t="shared" si="35"/>
        <v>45021.346999999994</v>
      </c>
      <c r="DJ83" s="22"/>
      <c r="DK83" s="22"/>
      <c r="DL83" s="22">
        <v>0</v>
      </c>
      <c r="DM83" s="22">
        <v>0</v>
      </c>
      <c r="DN83" s="22">
        <v>0</v>
      </c>
      <c r="DO83" s="22">
        <v>0</v>
      </c>
      <c r="DP83" s="22"/>
      <c r="DQ83" s="22"/>
      <c r="DR83" s="22"/>
      <c r="DS83" s="22">
        <v>0</v>
      </c>
      <c r="DT83" s="22">
        <v>0</v>
      </c>
      <c r="DU83" s="22">
        <v>0</v>
      </c>
      <c r="DV83" s="22">
        <v>0</v>
      </c>
      <c r="DW83" s="22">
        <v>0</v>
      </c>
      <c r="DX83" s="22">
        <v>0</v>
      </c>
      <c r="DY83" s="22"/>
      <c r="DZ83" s="22"/>
      <c r="EA83" s="27">
        <v>0</v>
      </c>
      <c r="EB83" s="27">
        <v>0</v>
      </c>
      <c r="EC83" s="25">
        <f t="shared" si="36"/>
        <v>0</v>
      </c>
      <c r="ED83" s="25">
        <f t="shared" si="36"/>
        <v>0</v>
      </c>
      <c r="EE83" s="25">
        <f t="shared" si="37"/>
        <v>0</v>
      </c>
      <c r="EF83" s="34"/>
      <c r="EG83" s="31"/>
      <c r="EH83" s="31"/>
      <c r="EI83" s="34"/>
      <c r="EJ83" s="31"/>
      <c r="EK83" s="31"/>
      <c r="EL83" s="34"/>
      <c r="EM83" s="31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>
      <c r="A84" s="21">
        <v>75</v>
      </c>
      <c r="B84" s="1" t="s">
        <v>75</v>
      </c>
      <c r="C84" s="22">
        <v>6125.4</v>
      </c>
      <c r="D84" s="35">
        <v>2000</v>
      </c>
      <c r="E84" s="24">
        <f t="shared" si="38"/>
        <v>59686.5</v>
      </c>
      <c r="F84" s="24">
        <f t="shared" si="38"/>
        <v>59686.5</v>
      </c>
      <c r="G84" s="25">
        <f t="shared" si="38"/>
        <v>61090.823000000004</v>
      </c>
      <c r="H84" s="25">
        <f t="shared" si="30"/>
        <v>102.35283187990585</v>
      </c>
      <c r="I84" s="25">
        <f t="shared" si="31"/>
        <v>102.35283187990585</v>
      </c>
      <c r="J84" s="25">
        <f t="shared" si="29"/>
        <v>28857.9</v>
      </c>
      <c r="K84" s="25">
        <f t="shared" si="29"/>
        <v>28857.9</v>
      </c>
      <c r="L84" s="25">
        <f t="shared" si="29"/>
        <v>30262.222999999998</v>
      </c>
      <c r="M84" s="25">
        <f t="shared" si="39"/>
        <v>104.8663381604344</v>
      </c>
      <c r="N84" s="25">
        <f t="shared" si="40"/>
        <v>104.8663381604344</v>
      </c>
      <c r="O84" s="25">
        <f t="shared" si="32"/>
        <v>11527.699999999999</v>
      </c>
      <c r="P84" s="25">
        <f t="shared" si="32"/>
        <v>11527.699999999999</v>
      </c>
      <c r="Q84" s="25">
        <f t="shared" si="32"/>
        <v>11528.787</v>
      </c>
      <c r="R84" s="25">
        <f t="shared" si="41"/>
        <v>100.00942946121083</v>
      </c>
      <c r="S84" s="22">
        <f t="shared" si="42"/>
        <v>100.00942946121083</v>
      </c>
      <c r="T84" s="26">
        <v>2817.4</v>
      </c>
      <c r="U84" s="26">
        <v>2817.4</v>
      </c>
      <c r="V84" s="27">
        <v>2817.8879999999999</v>
      </c>
      <c r="W84" s="25">
        <f t="shared" si="43"/>
        <v>100.01732093419464</v>
      </c>
      <c r="X84" s="22">
        <f t="shared" si="44"/>
        <v>100.01732093419464</v>
      </c>
      <c r="Y84" s="26">
        <v>4982.3</v>
      </c>
      <c r="Z84" s="26">
        <v>4982.3</v>
      </c>
      <c r="AA84" s="25">
        <v>5064.0479999999998</v>
      </c>
      <c r="AB84" s="25">
        <f t="shared" si="45"/>
        <v>101.64076831985227</v>
      </c>
      <c r="AC84" s="22">
        <f t="shared" si="46"/>
        <v>101.64076831985227</v>
      </c>
      <c r="AD84" s="26">
        <v>8710.2999999999993</v>
      </c>
      <c r="AE84" s="26">
        <v>8710.2999999999993</v>
      </c>
      <c r="AF84" s="25">
        <v>8710.8989999999994</v>
      </c>
      <c r="AG84" s="25">
        <f t="shared" si="47"/>
        <v>100.00687691583528</v>
      </c>
      <c r="AH84" s="22">
        <f t="shared" si="48"/>
        <v>100.00687691583528</v>
      </c>
      <c r="AI84" s="26">
        <v>1280</v>
      </c>
      <c r="AJ84" s="26">
        <v>1280</v>
      </c>
      <c r="AK84" s="25">
        <v>1281</v>
      </c>
      <c r="AL84" s="25">
        <f t="shared" si="49"/>
        <v>100.078125</v>
      </c>
      <c r="AM84" s="22">
        <f t="shared" si="50"/>
        <v>100.078125</v>
      </c>
      <c r="AN84" s="28">
        <v>0</v>
      </c>
      <c r="AO84" s="28">
        <v>0</v>
      </c>
      <c r="AP84" s="25">
        <v>0</v>
      </c>
      <c r="AQ84" s="25" t="e">
        <f t="shared" si="51"/>
        <v>#DIV/0!</v>
      </c>
      <c r="AR84" s="22" t="e">
        <f t="shared" si="52"/>
        <v>#DIV/0!</v>
      </c>
      <c r="AS84" s="28">
        <v>0</v>
      </c>
      <c r="AT84" s="28">
        <v>0</v>
      </c>
      <c r="AU84" s="22">
        <v>0</v>
      </c>
      <c r="AV84" s="22"/>
      <c r="AW84" s="22"/>
      <c r="AX84" s="22"/>
      <c r="AY84" s="22">
        <v>30828.6</v>
      </c>
      <c r="AZ84" s="22">
        <v>30828.6</v>
      </c>
      <c r="BA84" s="22">
        <v>30828.6</v>
      </c>
      <c r="BB84" s="29"/>
      <c r="BC84" s="29"/>
      <c r="BD84" s="29"/>
      <c r="BE84" s="30"/>
      <c r="BF84" s="30"/>
      <c r="BG84" s="22">
        <v>0</v>
      </c>
      <c r="BH84" s="22"/>
      <c r="BI84" s="22"/>
      <c r="BJ84" s="22"/>
      <c r="BK84" s="22"/>
      <c r="BL84" s="22"/>
      <c r="BM84" s="22"/>
      <c r="BN84" s="25">
        <f t="shared" si="33"/>
        <v>300</v>
      </c>
      <c r="BO84" s="25">
        <f t="shared" si="33"/>
        <v>300</v>
      </c>
      <c r="BP84" s="25">
        <f t="shared" si="33"/>
        <v>330.6</v>
      </c>
      <c r="BQ84" s="25">
        <f t="shared" si="53"/>
        <v>110.2</v>
      </c>
      <c r="BR84" s="22">
        <f t="shared" si="54"/>
        <v>110.2</v>
      </c>
      <c r="BS84" s="26">
        <v>0</v>
      </c>
      <c r="BT84" s="26">
        <v>0</v>
      </c>
      <c r="BU84" s="25">
        <v>0</v>
      </c>
      <c r="BV84" s="22"/>
      <c r="BW84" s="22"/>
      <c r="BX84" s="25">
        <v>0</v>
      </c>
      <c r="BY84" s="22"/>
      <c r="BZ84" s="22"/>
      <c r="CA84" s="22">
        <v>0</v>
      </c>
      <c r="CB84" s="26">
        <v>300</v>
      </c>
      <c r="CC84" s="26">
        <v>300</v>
      </c>
      <c r="CD84" s="25">
        <v>330.6</v>
      </c>
      <c r="CE84" s="22"/>
      <c r="CF84" s="22"/>
      <c r="CG84" s="22"/>
      <c r="CH84" s="22">
        <v>0</v>
      </c>
      <c r="CI84" s="22">
        <v>0</v>
      </c>
      <c r="CJ84" s="22">
        <v>0</v>
      </c>
      <c r="CK84" s="32">
        <v>0</v>
      </c>
      <c r="CL84" s="32">
        <v>0</v>
      </c>
      <c r="CM84" s="22">
        <v>0</v>
      </c>
      <c r="CN84" s="26">
        <v>6267.9</v>
      </c>
      <c r="CO84" s="26">
        <v>6267.9</v>
      </c>
      <c r="CP84" s="22">
        <v>7890.8</v>
      </c>
      <c r="CQ84" s="22">
        <v>0</v>
      </c>
      <c r="CR84" s="22">
        <v>0</v>
      </c>
      <c r="CS84" s="22">
        <v>0</v>
      </c>
      <c r="CT84" s="26">
        <v>2500</v>
      </c>
      <c r="CU84" s="26">
        <v>2500</v>
      </c>
      <c r="CV84" s="22">
        <v>2132.0880000000002</v>
      </c>
      <c r="CW84" s="22">
        <v>0</v>
      </c>
      <c r="CX84" s="22">
        <v>0</v>
      </c>
      <c r="CY84" s="22">
        <v>0</v>
      </c>
      <c r="CZ84" s="22"/>
      <c r="DA84" s="22"/>
      <c r="DB84" s="22">
        <v>0</v>
      </c>
      <c r="DC84" s="22">
        <v>2000</v>
      </c>
      <c r="DD84" s="22">
        <v>2000</v>
      </c>
      <c r="DE84" s="27">
        <v>2034.9</v>
      </c>
      <c r="DF84" s="27">
        <v>0</v>
      </c>
      <c r="DG84" s="25">
        <f t="shared" si="34"/>
        <v>59686.5</v>
      </c>
      <c r="DH84" s="25">
        <f t="shared" si="34"/>
        <v>59686.5</v>
      </c>
      <c r="DI84" s="25">
        <f t="shared" si="35"/>
        <v>61090.823000000004</v>
      </c>
      <c r="DJ84" s="22"/>
      <c r="DK84" s="22"/>
      <c r="DL84" s="22">
        <v>0</v>
      </c>
      <c r="DM84" s="22">
        <v>0</v>
      </c>
      <c r="DN84" s="22">
        <v>0</v>
      </c>
      <c r="DO84" s="22">
        <v>0</v>
      </c>
      <c r="DP84" s="22"/>
      <c r="DQ84" s="22"/>
      <c r="DR84" s="22"/>
      <c r="DS84" s="22">
        <v>0</v>
      </c>
      <c r="DT84" s="22">
        <v>0</v>
      </c>
      <c r="DU84" s="22">
        <v>0</v>
      </c>
      <c r="DV84" s="22">
        <v>0</v>
      </c>
      <c r="DW84" s="22">
        <v>0</v>
      </c>
      <c r="DX84" s="22">
        <v>0</v>
      </c>
      <c r="DY84" s="22"/>
      <c r="DZ84" s="22"/>
      <c r="EA84" s="27">
        <v>0</v>
      </c>
      <c r="EB84" s="27">
        <v>0</v>
      </c>
      <c r="EC84" s="25">
        <f t="shared" si="36"/>
        <v>0</v>
      </c>
      <c r="ED84" s="25">
        <f t="shared" si="36"/>
        <v>0</v>
      </c>
      <c r="EE84" s="25">
        <f t="shared" si="37"/>
        <v>0</v>
      </c>
      <c r="EF84" s="34"/>
      <c r="EG84" s="31"/>
      <c r="EH84" s="31"/>
      <c r="EI84" s="34"/>
      <c r="EJ84" s="31"/>
      <c r="EK84" s="31"/>
      <c r="EL84" s="34"/>
      <c r="EM84" s="31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>
      <c r="A85" s="21">
        <v>76</v>
      </c>
      <c r="B85" s="1" t="s">
        <v>76</v>
      </c>
      <c r="C85" s="22">
        <v>15109.1</v>
      </c>
      <c r="D85" s="35">
        <v>0</v>
      </c>
      <c r="E85" s="24">
        <f t="shared" si="38"/>
        <v>29818.800000000003</v>
      </c>
      <c r="F85" s="24">
        <f t="shared" si="38"/>
        <v>29818.800000000003</v>
      </c>
      <c r="G85" s="25">
        <f t="shared" si="38"/>
        <v>30244.209000000003</v>
      </c>
      <c r="H85" s="25">
        <f t="shared" si="30"/>
        <v>101.42664694756327</v>
      </c>
      <c r="I85" s="25">
        <f t="shared" si="31"/>
        <v>101.42664694756327</v>
      </c>
      <c r="J85" s="25">
        <f t="shared" si="29"/>
        <v>8848.9</v>
      </c>
      <c r="K85" s="25">
        <f t="shared" si="29"/>
        <v>8848.9</v>
      </c>
      <c r="L85" s="25">
        <f t="shared" si="29"/>
        <v>9274.3090000000011</v>
      </c>
      <c r="M85" s="25">
        <f t="shared" si="39"/>
        <v>104.80747889568195</v>
      </c>
      <c r="N85" s="25">
        <f t="shared" si="40"/>
        <v>104.80747889568195</v>
      </c>
      <c r="O85" s="25">
        <f t="shared" si="32"/>
        <v>2900</v>
      </c>
      <c r="P85" s="25">
        <f t="shared" si="32"/>
        <v>2900</v>
      </c>
      <c r="Q85" s="25">
        <f t="shared" si="32"/>
        <v>3862.569</v>
      </c>
      <c r="R85" s="25">
        <f t="shared" si="41"/>
        <v>133.19203448275863</v>
      </c>
      <c r="S85" s="22">
        <f t="shared" si="42"/>
        <v>133.19203448275863</v>
      </c>
      <c r="T85" s="26">
        <v>400</v>
      </c>
      <c r="U85" s="26">
        <v>400</v>
      </c>
      <c r="V85" s="27">
        <v>402.56900000000002</v>
      </c>
      <c r="W85" s="25">
        <f t="shared" si="43"/>
        <v>100.64225</v>
      </c>
      <c r="X85" s="22">
        <f t="shared" si="44"/>
        <v>100.64225</v>
      </c>
      <c r="Y85" s="26">
        <v>4500</v>
      </c>
      <c r="Z85" s="26">
        <v>4500</v>
      </c>
      <c r="AA85" s="25">
        <v>4123.45</v>
      </c>
      <c r="AB85" s="25">
        <f t="shared" si="45"/>
        <v>91.632222222222211</v>
      </c>
      <c r="AC85" s="22">
        <f t="shared" si="46"/>
        <v>91.632222222222211</v>
      </c>
      <c r="AD85" s="26">
        <v>2500</v>
      </c>
      <c r="AE85" s="26">
        <v>2500</v>
      </c>
      <c r="AF85" s="25">
        <v>3460</v>
      </c>
      <c r="AG85" s="25">
        <f t="shared" si="47"/>
        <v>138.39999999999998</v>
      </c>
      <c r="AH85" s="22">
        <f t="shared" si="48"/>
        <v>138.39999999999998</v>
      </c>
      <c r="AI85" s="26">
        <v>160</v>
      </c>
      <c r="AJ85" s="26">
        <v>160</v>
      </c>
      <c r="AK85" s="25">
        <v>1008.34</v>
      </c>
      <c r="AL85" s="25">
        <f t="shared" si="49"/>
        <v>630.21249999999998</v>
      </c>
      <c r="AM85" s="22">
        <f t="shared" si="50"/>
        <v>630.21249999999998</v>
      </c>
      <c r="AN85" s="28">
        <v>0</v>
      </c>
      <c r="AO85" s="28">
        <v>0</v>
      </c>
      <c r="AP85" s="25">
        <v>0</v>
      </c>
      <c r="AQ85" s="25" t="e">
        <f t="shared" si="51"/>
        <v>#DIV/0!</v>
      </c>
      <c r="AR85" s="22" t="e">
        <f t="shared" si="52"/>
        <v>#DIV/0!</v>
      </c>
      <c r="AS85" s="28">
        <v>0</v>
      </c>
      <c r="AT85" s="28">
        <v>0</v>
      </c>
      <c r="AU85" s="22">
        <v>0</v>
      </c>
      <c r="AV85" s="22"/>
      <c r="AW85" s="22"/>
      <c r="AX85" s="22"/>
      <c r="AY85" s="22">
        <v>20969.900000000001</v>
      </c>
      <c r="AZ85" s="22">
        <v>20969.900000000001</v>
      </c>
      <c r="BA85" s="22">
        <v>20969.900000000001</v>
      </c>
      <c r="BB85" s="29"/>
      <c r="BC85" s="29"/>
      <c r="BD85" s="29"/>
      <c r="BE85" s="30"/>
      <c r="BF85" s="30"/>
      <c r="BG85" s="22">
        <v>0</v>
      </c>
      <c r="BH85" s="22"/>
      <c r="BI85" s="22"/>
      <c r="BJ85" s="22"/>
      <c r="BK85" s="22"/>
      <c r="BL85" s="22"/>
      <c r="BM85" s="22"/>
      <c r="BN85" s="25">
        <f t="shared" si="33"/>
        <v>328.9</v>
      </c>
      <c r="BO85" s="25">
        <f t="shared" si="33"/>
        <v>328.9</v>
      </c>
      <c r="BP85" s="25">
        <f t="shared" si="33"/>
        <v>279.95</v>
      </c>
      <c r="BQ85" s="25">
        <f t="shared" si="53"/>
        <v>85.11705685618729</v>
      </c>
      <c r="BR85" s="22">
        <f t="shared" si="54"/>
        <v>85.11705685618729</v>
      </c>
      <c r="BS85" s="26">
        <v>328.9</v>
      </c>
      <c r="BT85" s="26">
        <v>328.9</v>
      </c>
      <c r="BU85" s="25">
        <v>279.95</v>
      </c>
      <c r="BV85" s="22"/>
      <c r="BW85" s="22"/>
      <c r="BX85" s="25">
        <v>0</v>
      </c>
      <c r="BY85" s="22"/>
      <c r="BZ85" s="22"/>
      <c r="CA85" s="22">
        <v>0</v>
      </c>
      <c r="CB85" s="26"/>
      <c r="CC85" s="26"/>
      <c r="CD85" s="22">
        <v>0</v>
      </c>
      <c r="CE85" s="22"/>
      <c r="CF85" s="22"/>
      <c r="CG85" s="22"/>
      <c r="CH85" s="22"/>
      <c r="CI85" s="22"/>
      <c r="CJ85" s="22">
        <v>0</v>
      </c>
      <c r="CK85" s="32"/>
      <c r="CL85" s="32"/>
      <c r="CM85" s="22">
        <v>0</v>
      </c>
      <c r="CN85" s="26">
        <v>960</v>
      </c>
      <c r="CO85" s="26">
        <v>960</v>
      </c>
      <c r="CP85" s="22">
        <v>0</v>
      </c>
      <c r="CQ85" s="22">
        <v>960</v>
      </c>
      <c r="CR85" s="22">
        <v>960</v>
      </c>
      <c r="CS85" s="22">
        <v>0</v>
      </c>
      <c r="CT85" s="26"/>
      <c r="CU85" s="26"/>
      <c r="CV85" s="22">
        <v>0</v>
      </c>
      <c r="CW85" s="22">
        <v>0</v>
      </c>
      <c r="CX85" s="22">
        <v>0</v>
      </c>
      <c r="CY85" s="22">
        <v>0</v>
      </c>
      <c r="CZ85" s="22"/>
      <c r="DA85" s="22"/>
      <c r="DB85" s="22">
        <v>0</v>
      </c>
      <c r="DC85" s="22"/>
      <c r="DD85" s="22"/>
      <c r="DE85" s="27">
        <v>0</v>
      </c>
      <c r="DF85" s="27">
        <v>0</v>
      </c>
      <c r="DG85" s="25">
        <f t="shared" si="34"/>
        <v>29818.800000000003</v>
      </c>
      <c r="DH85" s="25">
        <f t="shared" si="34"/>
        <v>29818.800000000003</v>
      </c>
      <c r="DI85" s="25">
        <f t="shared" si="35"/>
        <v>30244.209000000003</v>
      </c>
      <c r="DJ85" s="22"/>
      <c r="DK85" s="22"/>
      <c r="DL85" s="22">
        <v>0</v>
      </c>
      <c r="DM85" s="22">
        <v>0</v>
      </c>
      <c r="DN85" s="22">
        <v>0</v>
      </c>
      <c r="DO85" s="22">
        <v>0</v>
      </c>
      <c r="DP85" s="22"/>
      <c r="DQ85" s="22"/>
      <c r="DR85" s="22"/>
      <c r="DS85" s="22">
        <v>0</v>
      </c>
      <c r="DT85" s="22">
        <v>0</v>
      </c>
      <c r="DU85" s="22">
        <v>0</v>
      </c>
      <c r="DV85" s="22">
        <v>0</v>
      </c>
      <c r="DW85" s="22">
        <v>0</v>
      </c>
      <c r="DX85" s="22">
        <v>0</v>
      </c>
      <c r="DY85" s="22"/>
      <c r="DZ85" s="22"/>
      <c r="EA85" s="27">
        <v>0</v>
      </c>
      <c r="EB85" s="27">
        <v>0</v>
      </c>
      <c r="EC85" s="25">
        <f t="shared" si="36"/>
        <v>0</v>
      </c>
      <c r="ED85" s="25">
        <f t="shared" si="36"/>
        <v>0</v>
      </c>
      <c r="EE85" s="25">
        <f t="shared" si="37"/>
        <v>0</v>
      </c>
      <c r="EF85" s="34"/>
      <c r="EG85" s="31"/>
      <c r="EH85" s="31"/>
      <c r="EI85" s="34"/>
      <c r="EJ85" s="31"/>
      <c r="EK85" s="31"/>
      <c r="EL85" s="34"/>
      <c r="EM85" s="31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>
      <c r="A86" s="21">
        <v>77</v>
      </c>
      <c r="B86" s="1" t="s">
        <v>77</v>
      </c>
      <c r="C86" s="22">
        <v>0</v>
      </c>
      <c r="D86" s="35">
        <v>0</v>
      </c>
      <c r="E86" s="24">
        <f t="shared" si="38"/>
        <v>46143</v>
      </c>
      <c r="F86" s="24">
        <f t="shared" si="38"/>
        <v>46143</v>
      </c>
      <c r="G86" s="25">
        <f t="shared" si="38"/>
        <v>37871.853000000003</v>
      </c>
      <c r="H86" s="25">
        <f t="shared" si="30"/>
        <v>82.074969117742683</v>
      </c>
      <c r="I86" s="25">
        <f t="shared" si="31"/>
        <v>82.074969117742683</v>
      </c>
      <c r="J86" s="25">
        <f t="shared" si="29"/>
        <v>28943</v>
      </c>
      <c r="K86" s="25">
        <f t="shared" si="29"/>
        <v>28943</v>
      </c>
      <c r="L86" s="25">
        <f t="shared" si="29"/>
        <v>20591.852999999999</v>
      </c>
      <c r="M86" s="25">
        <f t="shared" si="39"/>
        <v>71.146228794527161</v>
      </c>
      <c r="N86" s="25">
        <f t="shared" si="40"/>
        <v>71.146228794527161</v>
      </c>
      <c r="O86" s="25">
        <f t="shared" si="32"/>
        <v>5156.2</v>
      </c>
      <c r="P86" s="25">
        <f t="shared" si="32"/>
        <v>5156.2</v>
      </c>
      <c r="Q86" s="25">
        <f t="shared" si="32"/>
        <v>5234.8650000000007</v>
      </c>
      <c r="R86" s="25">
        <f t="shared" si="41"/>
        <v>101.52563903649975</v>
      </c>
      <c r="S86" s="22">
        <f t="shared" si="42"/>
        <v>101.52563903649975</v>
      </c>
      <c r="T86" s="26">
        <v>202.4</v>
      </c>
      <c r="U86" s="26">
        <v>202.4</v>
      </c>
      <c r="V86" s="27">
        <v>24.765000000000001</v>
      </c>
      <c r="W86" s="25">
        <f t="shared" si="43"/>
        <v>12.235671936758893</v>
      </c>
      <c r="X86" s="22">
        <f t="shared" si="44"/>
        <v>12.235671936758893</v>
      </c>
      <c r="Y86" s="26">
        <v>21976.799999999999</v>
      </c>
      <c r="Z86" s="26">
        <v>21976.799999999999</v>
      </c>
      <c r="AA86" s="25">
        <v>13652.987999999999</v>
      </c>
      <c r="AB86" s="25">
        <f t="shared" si="45"/>
        <v>62.124549524953586</v>
      </c>
      <c r="AC86" s="22">
        <f t="shared" si="46"/>
        <v>62.124549524953586</v>
      </c>
      <c r="AD86" s="26">
        <v>4953.8</v>
      </c>
      <c r="AE86" s="26">
        <v>4953.8</v>
      </c>
      <c r="AF86" s="25">
        <v>5210.1000000000004</v>
      </c>
      <c r="AG86" s="25">
        <f t="shared" si="47"/>
        <v>105.17380596713635</v>
      </c>
      <c r="AH86" s="22">
        <f t="shared" si="48"/>
        <v>105.17380596713635</v>
      </c>
      <c r="AI86" s="26">
        <v>110</v>
      </c>
      <c r="AJ86" s="26">
        <v>110</v>
      </c>
      <c r="AK86" s="25">
        <v>0</v>
      </c>
      <c r="AL86" s="25">
        <f t="shared" si="49"/>
        <v>0</v>
      </c>
      <c r="AM86" s="22">
        <f t="shared" si="50"/>
        <v>0</v>
      </c>
      <c r="AN86" s="28">
        <v>0</v>
      </c>
      <c r="AO86" s="28">
        <v>0</v>
      </c>
      <c r="AP86" s="25">
        <v>0</v>
      </c>
      <c r="AQ86" s="25" t="e">
        <f t="shared" si="51"/>
        <v>#DIV/0!</v>
      </c>
      <c r="AR86" s="22" t="e">
        <f t="shared" si="52"/>
        <v>#DIV/0!</v>
      </c>
      <c r="AS86" s="28">
        <v>0</v>
      </c>
      <c r="AT86" s="28">
        <v>0</v>
      </c>
      <c r="AU86" s="22">
        <v>0</v>
      </c>
      <c r="AV86" s="22"/>
      <c r="AW86" s="22"/>
      <c r="AX86" s="22"/>
      <c r="AY86" s="22">
        <v>17200</v>
      </c>
      <c r="AZ86" s="22">
        <v>17200</v>
      </c>
      <c r="BA86" s="22">
        <v>17280</v>
      </c>
      <c r="BB86" s="29"/>
      <c r="BC86" s="29"/>
      <c r="BD86" s="29"/>
      <c r="BE86" s="30"/>
      <c r="BF86" s="30"/>
      <c r="BG86" s="22">
        <v>0</v>
      </c>
      <c r="BH86" s="22"/>
      <c r="BI86" s="22"/>
      <c r="BJ86" s="22"/>
      <c r="BK86" s="22"/>
      <c r="BL86" s="22"/>
      <c r="BM86" s="22"/>
      <c r="BN86" s="25">
        <f t="shared" si="33"/>
        <v>1700</v>
      </c>
      <c r="BO86" s="25">
        <f t="shared" si="33"/>
        <v>1700</v>
      </c>
      <c r="BP86" s="25">
        <f t="shared" si="33"/>
        <v>1704</v>
      </c>
      <c r="BQ86" s="25">
        <f t="shared" si="53"/>
        <v>100.23529411764707</v>
      </c>
      <c r="BR86" s="22">
        <f t="shared" si="54"/>
        <v>100.23529411764707</v>
      </c>
      <c r="BS86" s="26">
        <v>1700</v>
      </c>
      <c r="BT86" s="26">
        <v>1700</v>
      </c>
      <c r="BU86" s="25">
        <v>1704</v>
      </c>
      <c r="BV86" s="22"/>
      <c r="BW86" s="22"/>
      <c r="BX86" s="25">
        <v>0</v>
      </c>
      <c r="BY86" s="22"/>
      <c r="BZ86" s="22"/>
      <c r="CA86" s="22">
        <v>0</v>
      </c>
      <c r="CB86" s="26"/>
      <c r="CC86" s="26"/>
      <c r="CD86" s="22">
        <v>0</v>
      </c>
      <c r="CE86" s="22"/>
      <c r="CF86" s="22"/>
      <c r="CG86" s="22"/>
      <c r="CH86" s="22"/>
      <c r="CI86" s="22"/>
      <c r="CJ86" s="22">
        <v>0</v>
      </c>
      <c r="CK86" s="32"/>
      <c r="CL86" s="32"/>
      <c r="CM86" s="22">
        <v>0</v>
      </c>
      <c r="CN86" s="26">
        <v>0</v>
      </c>
      <c r="CO86" s="26">
        <v>0</v>
      </c>
      <c r="CP86" s="22">
        <v>0</v>
      </c>
      <c r="CQ86" s="22"/>
      <c r="CR86" s="22"/>
      <c r="CS86" s="22">
        <v>0</v>
      </c>
      <c r="CT86" s="26"/>
      <c r="CU86" s="26"/>
      <c r="CV86" s="22">
        <v>0</v>
      </c>
      <c r="CW86" s="22">
        <v>0</v>
      </c>
      <c r="CX86" s="22">
        <v>0</v>
      </c>
      <c r="CY86" s="22">
        <v>0</v>
      </c>
      <c r="CZ86" s="22"/>
      <c r="DA86" s="22"/>
      <c r="DB86" s="22">
        <v>0</v>
      </c>
      <c r="DC86" s="22"/>
      <c r="DD86" s="22"/>
      <c r="DE86" s="27">
        <v>0</v>
      </c>
      <c r="DF86" s="27">
        <v>0</v>
      </c>
      <c r="DG86" s="25">
        <f t="shared" si="34"/>
        <v>46143</v>
      </c>
      <c r="DH86" s="25">
        <f t="shared" si="34"/>
        <v>46143</v>
      </c>
      <c r="DI86" s="25">
        <f t="shared" si="35"/>
        <v>37871.853000000003</v>
      </c>
      <c r="DJ86" s="22"/>
      <c r="DK86" s="22"/>
      <c r="DL86" s="22">
        <v>0</v>
      </c>
      <c r="DM86" s="22">
        <v>0</v>
      </c>
      <c r="DN86" s="22">
        <v>0</v>
      </c>
      <c r="DO86" s="22">
        <v>0</v>
      </c>
      <c r="DP86" s="22"/>
      <c r="DQ86" s="22"/>
      <c r="DR86" s="22"/>
      <c r="DS86" s="22">
        <v>0</v>
      </c>
      <c r="DT86" s="22">
        <v>0</v>
      </c>
      <c r="DU86" s="22">
        <v>0</v>
      </c>
      <c r="DV86" s="22">
        <v>0</v>
      </c>
      <c r="DW86" s="22">
        <v>0</v>
      </c>
      <c r="DX86" s="22">
        <v>0</v>
      </c>
      <c r="DY86" s="22">
        <v>620</v>
      </c>
      <c r="DZ86" s="22">
        <v>620</v>
      </c>
      <c r="EA86" s="27">
        <v>620</v>
      </c>
      <c r="EB86" s="27">
        <v>0</v>
      </c>
      <c r="EC86" s="25">
        <f t="shared" si="36"/>
        <v>620</v>
      </c>
      <c r="ED86" s="25">
        <f t="shared" si="36"/>
        <v>620</v>
      </c>
      <c r="EE86" s="25">
        <f t="shared" si="37"/>
        <v>620</v>
      </c>
      <c r="EF86" s="34"/>
      <c r="EG86" s="31"/>
      <c r="EH86" s="31"/>
      <c r="EI86" s="34"/>
      <c r="EJ86" s="31"/>
      <c r="EK86" s="31"/>
      <c r="EL86" s="34"/>
      <c r="EM86" s="31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>
      <c r="A87" s="21">
        <v>78</v>
      </c>
      <c r="B87" s="1" t="s">
        <v>78</v>
      </c>
      <c r="C87" s="22">
        <v>953.7</v>
      </c>
      <c r="D87" s="35">
        <v>1022.1</v>
      </c>
      <c r="E87" s="24">
        <f t="shared" si="38"/>
        <v>75775</v>
      </c>
      <c r="F87" s="24">
        <f t="shared" si="38"/>
        <v>75775</v>
      </c>
      <c r="G87" s="25">
        <f t="shared" si="38"/>
        <v>75543.651999999987</v>
      </c>
      <c r="H87" s="25">
        <f t="shared" si="30"/>
        <v>99.694690861101932</v>
      </c>
      <c r="I87" s="25">
        <f t="shared" si="31"/>
        <v>99.694690861101932</v>
      </c>
      <c r="J87" s="25">
        <f t="shared" si="29"/>
        <v>24380.5</v>
      </c>
      <c r="K87" s="25">
        <f t="shared" si="29"/>
        <v>24380.5</v>
      </c>
      <c r="L87" s="25">
        <f t="shared" si="29"/>
        <v>24149.151999999998</v>
      </c>
      <c r="M87" s="25">
        <f t="shared" si="39"/>
        <v>99.051094112097772</v>
      </c>
      <c r="N87" s="25">
        <f t="shared" si="40"/>
        <v>99.051094112097772</v>
      </c>
      <c r="O87" s="25">
        <f t="shared" si="32"/>
        <v>8800</v>
      </c>
      <c r="P87" s="25">
        <f t="shared" si="32"/>
        <v>8800</v>
      </c>
      <c r="Q87" s="25">
        <f t="shared" si="32"/>
        <v>8817.2939999999999</v>
      </c>
      <c r="R87" s="25">
        <f t="shared" si="41"/>
        <v>100.19652272727274</v>
      </c>
      <c r="S87" s="22">
        <f t="shared" si="42"/>
        <v>100.19652272727274</v>
      </c>
      <c r="T87" s="26">
        <v>300</v>
      </c>
      <c r="U87" s="26">
        <v>300</v>
      </c>
      <c r="V87" s="27">
        <v>9.5920000000000005</v>
      </c>
      <c r="W87" s="25">
        <f t="shared" si="43"/>
        <v>3.1973333333333334</v>
      </c>
      <c r="X87" s="22">
        <f t="shared" si="44"/>
        <v>3.1973333333333334</v>
      </c>
      <c r="Y87" s="26">
        <v>10000.5</v>
      </c>
      <c r="Z87" s="26">
        <v>10000.5</v>
      </c>
      <c r="AA87" s="25">
        <v>9895.7340000000004</v>
      </c>
      <c r="AB87" s="25">
        <f t="shared" si="45"/>
        <v>98.952392380380985</v>
      </c>
      <c r="AC87" s="22">
        <f t="shared" si="46"/>
        <v>98.952392380380985</v>
      </c>
      <c r="AD87" s="26">
        <v>8500</v>
      </c>
      <c r="AE87" s="26">
        <v>8500</v>
      </c>
      <c r="AF87" s="25">
        <v>8807.7019999999993</v>
      </c>
      <c r="AG87" s="25">
        <f t="shared" si="47"/>
        <v>103.62002352941175</v>
      </c>
      <c r="AH87" s="22">
        <f t="shared" si="48"/>
        <v>103.62002352941175</v>
      </c>
      <c r="AI87" s="26">
        <v>330</v>
      </c>
      <c r="AJ87" s="26">
        <v>330</v>
      </c>
      <c r="AK87" s="25">
        <v>130</v>
      </c>
      <c r="AL87" s="25">
        <f t="shared" si="49"/>
        <v>39.393939393939391</v>
      </c>
      <c r="AM87" s="22">
        <f t="shared" si="50"/>
        <v>39.393939393939391</v>
      </c>
      <c r="AN87" s="28">
        <v>0</v>
      </c>
      <c r="AO87" s="28">
        <v>0</v>
      </c>
      <c r="AP87" s="25">
        <v>0</v>
      </c>
      <c r="AQ87" s="25" t="e">
        <f t="shared" si="51"/>
        <v>#DIV/0!</v>
      </c>
      <c r="AR87" s="22" t="e">
        <f t="shared" si="52"/>
        <v>#DIV/0!</v>
      </c>
      <c r="AS87" s="28">
        <v>0</v>
      </c>
      <c r="AT87" s="28">
        <v>0</v>
      </c>
      <c r="AU87" s="22">
        <v>0</v>
      </c>
      <c r="AV87" s="22"/>
      <c r="AW87" s="22"/>
      <c r="AX87" s="22"/>
      <c r="AY87" s="22">
        <v>51394.5</v>
      </c>
      <c r="AZ87" s="22">
        <v>51394.5</v>
      </c>
      <c r="BA87" s="22">
        <v>51394.5</v>
      </c>
      <c r="BB87" s="29"/>
      <c r="BC87" s="29"/>
      <c r="BD87" s="29"/>
      <c r="BE87" s="30"/>
      <c r="BF87" s="30"/>
      <c r="BG87" s="22">
        <v>0</v>
      </c>
      <c r="BH87" s="22"/>
      <c r="BI87" s="22"/>
      <c r="BJ87" s="22"/>
      <c r="BK87" s="22"/>
      <c r="BL87" s="22"/>
      <c r="BM87" s="22"/>
      <c r="BN87" s="25">
        <f t="shared" si="33"/>
        <v>500</v>
      </c>
      <c r="BO87" s="25">
        <f t="shared" si="33"/>
        <v>500</v>
      </c>
      <c r="BP87" s="25">
        <f t="shared" si="33"/>
        <v>502.3</v>
      </c>
      <c r="BQ87" s="25">
        <f t="shared" si="53"/>
        <v>100.46</v>
      </c>
      <c r="BR87" s="22">
        <f t="shared" si="54"/>
        <v>100.46</v>
      </c>
      <c r="BS87" s="26">
        <v>500</v>
      </c>
      <c r="BT87" s="26">
        <v>500</v>
      </c>
      <c r="BU87" s="25">
        <v>502.3</v>
      </c>
      <c r="BV87" s="22"/>
      <c r="BW87" s="22"/>
      <c r="BX87" s="25">
        <v>0</v>
      </c>
      <c r="BY87" s="22"/>
      <c r="BZ87" s="22"/>
      <c r="CA87" s="22">
        <v>0</v>
      </c>
      <c r="CB87" s="26"/>
      <c r="CC87" s="26"/>
      <c r="CD87" s="22">
        <v>0</v>
      </c>
      <c r="CE87" s="22"/>
      <c r="CF87" s="22"/>
      <c r="CG87" s="22"/>
      <c r="CH87" s="22"/>
      <c r="CI87" s="22"/>
      <c r="CJ87" s="22">
        <v>0</v>
      </c>
      <c r="CK87" s="32"/>
      <c r="CL87" s="32"/>
      <c r="CM87" s="22">
        <v>0</v>
      </c>
      <c r="CN87" s="26">
        <v>4550</v>
      </c>
      <c r="CO87" s="26">
        <v>4550</v>
      </c>
      <c r="CP87" s="22">
        <v>4803.8239999999996</v>
      </c>
      <c r="CQ87" s="22">
        <v>1000</v>
      </c>
      <c r="CR87" s="22">
        <v>1000</v>
      </c>
      <c r="CS87" s="22">
        <v>0</v>
      </c>
      <c r="CT87" s="26">
        <v>200</v>
      </c>
      <c r="CU87" s="26">
        <v>200</v>
      </c>
      <c r="CV87" s="22">
        <v>0</v>
      </c>
      <c r="CW87" s="22">
        <v>0</v>
      </c>
      <c r="CX87" s="22">
        <v>0</v>
      </c>
      <c r="CY87" s="22">
        <v>0</v>
      </c>
      <c r="CZ87" s="22"/>
      <c r="DA87" s="22"/>
      <c r="DB87" s="22">
        <v>0</v>
      </c>
      <c r="DC87" s="22"/>
      <c r="DD87" s="22"/>
      <c r="DE87" s="27">
        <v>0</v>
      </c>
      <c r="DF87" s="27">
        <v>0</v>
      </c>
      <c r="DG87" s="25">
        <f t="shared" si="34"/>
        <v>75775</v>
      </c>
      <c r="DH87" s="25">
        <f t="shared" si="34"/>
        <v>75775</v>
      </c>
      <c r="DI87" s="25">
        <f t="shared" si="35"/>
        <v>75543.651999999987</v>
      </c>
      <c r="DJ87" s="22"/>
      <c r="DK87" s="22"/>
      <c r="DL87" s="22">
        <v>0</v>
      </c>
      <c r="DM87" s="22">
        <v>0</v>
      </c>
      <c r="DN87" s="22">
        <v>0</v>
      </c>
      <c r="DO87" s="22">
        <v>0</v>
      </c>
      <c r="DP87" s="22"/>
      <c r="DQ87" s="22"/>
      <c r="DR87" s="22"/>
      <c r="DS87" s="22">
        <v>0</v>
      </c>
      <c r="DT87" s="22">
        <v>0</v>
      </c>
      <c r="DU87" s="22">
        <v>0</v>
      </c>
      <c r="DV87" s="22">
        <v>0</v>
      </c>
      <c r="DW87" s="22">
        <v>0</v>
      </c>
      <c r="DX87" s="22">
        <v>0</v>
      </c>
      <c r="DY87" s="22"/>
      <c r="DZ87" s="22"/>
      <c r="EA87" s="27">
        <v>0</v>
      </c>
      <c r="EB87" s="27">
        <v>0</v>
      </c>
      <c r="EC87" s="25">
        <f t="shared" si="36"/>
        <v>0</v>
      </c>
      <c r="ED87" s="25">
        <f t="shared" si="36"/>
        <v>0</v>
      </c>
      <c r="EE87" s="25">
        <f t="shared" si="37"/>
        <v>0</v>
      </c>
      <c r="EF87" s="34"/>
      <c r="EG87" s="31"/>
      <c r="EH87" s="31"/>
      <c r="EI87" s="34"/>
      <c r="EJ87" s="31"/>
      <c r="EK87" s="31"/>
      <c r="EL87" s="34"/>
      <c r="EM87" s="31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>
      <c r="A88" s="21">
        <v>79</v>
      </c>
      <c r="B88" s="1" t="s">
        <v>79</v>
      </c>
      <c r="C88" s="22">
        <v>0</v>
      </c>
      <c r="D88" s="35">
        <v>0</v>
      </c>
      <c r="E88" s="24">
        <f t="shared" si="38"/>
        <v>19050</v>
      </c>
      <c r="F88" s="24">
        <f t="shared" si="38"/>
        <v>19050</v>
      </c>
      <c r="G88" s="25">
        <f t="shared" si="38"/>
        <v>10193.968000000001</v>
      </c>
      <c r="H88" s="25">
        <f t="shared" si="30"/>
        <v>53.511643044619426</v>
      </c>
      <c r="I88" s="25">
        <f t="shared" si="31"/>
        <v>53.511643044619426</v>
      </c>
      <c r="J88" s="25">
        <f t="shared" si="29"/>
        <v>7995.4</v>
      </c>
      <c r="K88" s="25">
        <f t="shared" si="29"/>
        <v>7995.4</v>
      </c>
      <c r="L88" s="25">
        <f t="shared" si="29"/>
        <v>5239.5529999999999</v>
      </c>
      <c r="M88" s="25">
        <f t="shared" si="39"/>
        <v>65.532093453735897</v>
      </c>
      <c r="N88" s="25">
        <f t="shared" si="40"/>
        <v>65.532093453735897</v>
      </c>
      <c r="O88" s="25">
        <f t="shared" si="32"/>
        <v>1500</v>
      </c>
      <c r="P88" s="25">
        <f t="shared" si="32"/>
        <v>1500</v>
      </c>
      <c r="Q88" s="25">
        <f t="shared" si="32"/>
        <v>1971.116</v>
      </c>
      <c r="R88" s="25">
        <f t="shared" si="41"/>
        <v>131.40773333333334</v>
      </c>
      <c r="S88" s="22">
        <f t="shared" si="42"/>
        <v>131.40773333333334</v>
      </c>
      <c r="T88" s="26">
        <v>0</v>
      </c>
      <c r="U88" s="26">
        <v>0</v>
      </c>
      <c r="V88" s="27">
        <v>0.16600000000000001</v>
      </c>
      <c r="W88" s="25" t="e">
        <f t="shared" si="43"/>
        <v>#DIV/0!</v>
      </c>
      <c r="X88" s="22" t="e">
        <f t="shared" si="44"/>
        <v>#DIV/0!</v>
      </c>
      <c r="Y88" s="26">
        <v>5959.4</v>
      </c>
      <c r="Z88" s="26">
        <v>5959.4</v>
      </c>
      <c r="AA88" s="25">
        <v>2842.9870000000001</v>
      </c>
      <c r="AB88" s="25">
        <f t="shared" si="45"/>
        <v>47.705926771151461</v>
      </c>
      <c r="AC88" s="22">
        <f t="shared" si="46"/>
        <v>47.705926771151461</v>
      </c>
      <c r="AD88" s="26">
        <v>1500</v>
      </c>
      <c r="AE88" s="26">
        <v>1500</v>
      </c>
      <c r="AF88" s="25">
        <v>1970.95</v>
      </c>
      <c r="AG88" s="25">
        <f t="shared" si="47"/>
        <v>131.39666666666668</v>
      </c>
      <c r="AH88" s="22">
        <f t="shared" si="48"/>
        <v>131.39666666666668</v>
      </c>
      <c r="AI88" s="26">
        <v>36</v>
      </c>
      <c r="AJ88" s="26">
        <v>36</v>
      </c>
      <c r="AK88" s="25">
        <v>0</v>
      </c>
      <c r="AL88" s="25">
        <f t="shared" si="49"/>
        <v>0</v>
      </c>
      <c r="AM88" s="22">
        <f t="shared" si="50"/>
        <v>0</v>
      </c>
      <c r="AN88" s="28">
        <v>0</v>
      </c>
      <c r="AO88" s="28">
        <v>0</v>
      </c>
      <c r="AP88" s="25">
        <v>0</v>
      </c>
      <c r="AQ88" s="25" t="e">
        <f t="shared" si="51"/>
        <v>#DIV/0!</v>
      </c>
      <c r="AR88" s="22" t="e">
        <f t="shared" si="52"/>
        <v>#DIV/0!</v>
      </c>
      <c r="AS88" s="28">
        <v>0</v>
      </c>
      <c r="AT88" s="28">
        <v>0</v>
      </c>
      <c r="AU88" s="22">
        <v>0</v>
      </c>
      <c r="AV88" s="22"/>
      <c r="AW88" s="22"/>
      <c r="AX88" s="22"/>
      <c r="AY88" s="22">
        <v>11054.6</v>
      </c>
      <c r="AZ88" s="22">
        <v>11054.6</v>
      </c>
      <c r="BA88" s="22">
        <v>11144.6</v>
      </c>
      <c r="BB88" s="29"/>
      <c r="BC88" s="29"/>
      <c r="BD88" s="29"/>
      <c r="BE88" s="30"/>
      <c r="BF88" s="30"/>
      <c r="BG88" s="22">
        <v>0</v>
      </c>
      <c r="BH88" s="22"/>
      <c r="BI88" s="22"/>
      <c r="BJ88" s="22"/>
      <c r="BK88" s="22"/>
      <c r="BL88" s="22"/>
      <c r="BM88" s="22"/>
      <c r="BN88" s="25">
        <f t="shared" si="33"/>
        <v>500</v>
      </c>
      <c r="BO88" s="25">
        <f t="shared" si="33"/>
        <v>500</v>
      </c>
      <c r="BP88" s="25">
        <f t="shared" si="33"/>
        <v>329.15</v>
      </c>
      <c r="BQ88" s="25">
        <f t="shared" si="53"/>
        <v>65.83</v>
      </c>
      <c r="BR88" s="22">
        <f t="shared" si="54"/>
        <v>65.83</v>
      </c>
      <c r="BS88" s="26">
        <v>500</v>
      </c>
      <c r="BT88" s="26">
        <v>500</v>
      </c>
      <c r="BU88" s="25">
        <v>329.15</v>
      </c>
      <c r="BV88" s="22"/>
      <c r="BW88" s="22"/>
      <c r="BX88" s="25">
        <v>0</v>
      </c>
      <c r="BY88" s="22"/>
      <c r="BZ88" s="22"/>
      <c r="CA88" s="22">
        <v>0</v>
      </c>
      <c r="CB88" s="26"/>
      <c r="CC88" s="26"/>
      <c r="CD88" s="22">
        <v>0</v>
      </c>
      <c r="CE88" s="22"/>
      <c r="CF88" s="22"/>
      <c r="CG88" s="22"/>
      <c r="CH88" s="22"/>
      <c r="CI88" s="22"/>
      <c r="CJ88" s="22">
        <v>0</v>
      </c>
      <c r="CK88" s="32"/>
      <c r="CL88" s="32"/>
      <c r="CM88" s="22">
        <v>96.3</v>
      </c>
      <c r="CN88" s="26">
        <v>0</v>
      </c>
      <c r="CO88" s="26">
        <v>0</v>
      </c>
      <c r="CP88" s="22">
        <v>0</v>
      </c>
      <c r="CQ88" s="22"/>
      <c r="CR88" s="22"/>
      <c r="CS88" s="22">
        <v>0</v>
      </c>
      <c r="CT88" s="26"/>
      <c r="CU88" s="26"/>
      <c r="CV88" s="22">
        <v>0</v>
      </c>
      <c r="CW88" s="22">
        <v>0</v>
      </c>
      <c r="CX88" s="22">
        <v>0</v>
      </c>
      <c r="CY88" s="22">
        <v>0</v>
      </c>
      <c r="CZ88" s="22"/>
      <c r="DA88" s="22"/>
      <c r="DB88" s="22">
        <v>0</v>
      </c>
      <c r="DC88" s="22"/>
      <c r="DD88" s="22"/>
      <c r="DE88" s="27">
        <v>0</v>
      </c>
      <c r="DF88" s="27">
        <v>-6190.1850000000004</v>
      </c>
      <c r="DG88" s="25">
        <f t="shared" si="34"/>
        <v>19050</v>
      </c>
      <c r="DH88" s="25">
        <f t="shared" si="34"/>
        <v>19050</v>
      </c>
      <c r="DI88" s="25">
        <f t="shared" si="35"/>
        <v>10193.968000000001</v>
      </c>
      <c r="DJ88" s="22"/>
      <c r="DK88" s="22"/>
      <c r="DL88" s="22">
        <v>0</v>
      </c>
      <c r="DM88" s="22">
        <v>0</v>
      </c>
      <c r="DN88" s="22">
        <v>0</v>
      </c>
      <c r="DO88" s="22">
        <v>0</v>
      </c>
      <c r="DP88" s="22"/>
      <c r="DQ88" s="22"/>
      <c r="DR88" s="22"/>
      <c r="DS88" s="22">
        <v>0</v>
      </c>
      <c r="DT88" s="22">
        <v>0</v>
      </c>
      <c r="DU88" s="22">
        <v>0</v>
      </c>
      <c r="DV88" s="22">
        <v>0</v>
      </c>
      <c r="DW88" s="22">
        <v>0</v>
      </c>
      <c r="DX88" s="22">
        <v>0</v>
      </c>
      <c r="DY88" s="22">
        <v>2200</v>
      </c>
      <c r="DZ88" s="22">
        <v>2200</v>
      </c>
      <c r="EA88" s="27">
        <v>520.79999999999995</v>
      </c>
      <c r="EB88" s="27">
        <v>0</v>
      </c>
      <c r="EC88" s="25">
        <f t="shared" si="36"/>
        <v>2200</v>
      </c>
      <c r="ED88" s="25">
        <f t="shared" si="36"/>
        <v>2200</v>
      </c>
      <c r="EE88" s="25">
        <f t="shared" si="37"/>
        <v>520.79999999999995</v>
      </c>
      <c r="EF88" s="34"/>
      <c r="EG88" s="31"/>
      <c r="EH88" s="31"/>
      <c r="EI88" s="34"/>
      <c r="EJ88" s="31"/>
      <c r="EK88" s="31"/>
      <c r="EL88" s="34"/>
      <c r="EM88" s="31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ht="34.5">
      <c r="A89" s="21">
        <v>80</v>
      </c>
      <c r="B89" s="1" t="s">
        <v>80</v>
      </c>
      <c r="C89" s="22">
        <v>6494.9</v>
      </c>
      <c r="D89" s="35">
        <v>0</v>
      </c>
      <c r="E89" s="24">
        <f t="shared" si="38"/>
        <v>49017.5</v>
      </c>
      <c r="F89" s="24">
        <f t="shared" si="38"/>
        <v>49017.5</v>
      </c>
      <c r="G89" s="25">
        <f t="shared" si="38"/>
        <v>51696.421399999999</v>
      </c>
      <c r="H89" s="25">
        <f t="shared" si="30"/>
        <v>105.46523466109043</v>
      </c>
      <c r="I89" s="25">
        <f t="shared" si="31"/>
        <v>105.46523466109043</v>
      </c>
      <c r="J89" s="25">
        <f t="shared" si="29"/>
        <v>15349.7</v>
      </c>
      <c r="K89" s="25">
        <f t="shared" si="29"/>
        <v>15349.7</v>
      </c>
      <c r="L89" s="25">
        <f t="shared" si="29"/>
        <v>18028.6214</v>
      </c>
      <c r="M89" s="25">
        <f t="shared" si="39"/>
        <v>117.45259777064045</v>
      </c>
      <c r="N89" s="25">
        <f t="shared" si="40"/>
        <v>117.45259777064045</v>
      </c>
      <c r="O89" s="25">
        <f t="shared" si="32"/>
        <v>6460.4000000000005</v>
      </c>
      <c r="P89" s="25">
        <f t="shared" si="32"/>
        <v>6460.4000000000005</v>
      </c>
      <c r="Q89" s="25">
        <f t="shared" si="32"/>
        <v>6117.5879999999997</v>
      </c>
      <c r="R89" s="25">
        <f t="shared" si="41"/>
        <v>94.693641260603044</v>
      </c>
      <c r="S89" s="22">
        <f t="shared" si="42"/>
        <v>94.693641260603044</v>
      </c>
      <c r="T89" s="26">
        <v>210.1</v>
      </c>
      <c r="U89" s="26">
        <v>210.1</v>
      </c>
      <c r="V89" s="27">
        <v>270.68799999999999</v>
      </c>
      <c r="W89" s="25">
        <f t="shared" si="43"/>
        <v>128.83769633507853</v>
      </c>
      <c r="X89" s="22">
        <f t="shared" si="44"/>
        <v>128.83769633507853</v>
      </c>
      <c r="Y89" s="26">
        <v>6989.3</v>
      </c>
      <c r="Z89" s="26">
        <v>6989.3</v>
      </c>
      <c r="AA89" s="25">
        <v>5910.7</v>
      </c>
      <c r="AB89" s="25">
        <f t="shared" si="45"/>
        <v>84.567839411672125</v>
      </c>
      <c r="AC89" s="22">
        <f t="shared" si="46"/>
        <v>84.567839411672125</v>
      </c>
      <c r="AD89" s="26">
        <v>6250.3</v>
      </c>
      <c r="AE89" s="26">
        <v>6250.3</v>
      </c>
      <c r="AF89" s="25">
        <v>5846.9</v>
      </c>
      <c r="AG89" s="25">
        <f t="shared" si="47"/>
        <v>93.545909796329767</v>
      </c>
      <c r="AH89" s="22">
        <f t="shared" si="48"/>
        <v>93.545909796329767</v>
      </c>
      <c r="AI89" s="26">
        <v>80</v>
      </c>
      <c r="AJ89" s="26">
        <v>80</v>
      </c>
      <c r="AK89" s="25">
        <v>64</v>
      </c>
      <c r="AL89" s="25">
        <f t="shared" si="49"/>
        <v>80</v>
      </c>
      <c r="AM89" s="22">
        <f t="shared" si="50"/>
        <v>80</v>
      </c>
      <c r="AN89" s="28">
        <v>0</v>
      </c>
      <c r="AO89" s="28">
        <v>0</v>
      </c>
      <c r="AP89" s="25">
        <v>0</v>
      </c>
      <c r="AQ89" s="25" t="e">
        <f t="shared" si="51"/>
        <v>#DIV/0!</v>
      </c>
      <c r="AR89" s="22" t="e">
        <f t="shared" si="52"/>
        <v>#DIV/0!</v>
      </c>
      <c r="AS89" s="28">
        <v>0</v>
      </c>
      <c r="AT89" s="28">
        <v>0</v>
      </c>
      <c r="AU89" s="22">
        <v>0</v>
      </c>
      <c r="AV89" s="22"/>
      <c r="AW89" s="22"/>
      <c r="AX89" s="22"/>
      <c r="AY89" s="22">
        <v>32034.2</v>
      </c>
      <c r="AZ89" s="22">
        <v>32034.2</v>
      </c>
      <c r="BA89" s="22">
        <v>32034.2</v>
      </c>
      <c r="BB89" s="29"/>
      <c r="BC89" s="29"/>
      <c r="BD89" s="29"/>
      <c r="BE89" s="30">
        <v>1633.6</v>
      </c>
      <c r="BF89" s="30">
        <v>1633.6</v>
      </c>
      <c r="BG89" s="22">
        <v>1633.6</v>
      </c>
      <c r="BH89" s="22"/>
      <c r="BI89" s="22"/>
      <c r="BJ89" s="22"/>
      <c r="BK89" s="22"/>
      <c r="BL89" s="22"/>
      <c r="BM89" s="22"/>
      <c r="BN89" s="25">
        <f t="shared" si="33"/>
        <v>0</v>
      </c>
      <c r="BO89" s="25">
        <f t="shared" si="33"/>
        <v>0</v>
      </c>
      <c r="BP89" s="25">
        <f t="shared" si="33"/>
        <v>0</v>
      </c>
      <c r="BQ89" s="25" t="e">
        <f t="shared" si="53"/>
        <v>#DIV/0!</v>
      </c>
      <c r="BR89" s="22" t="e">
        <f t="shared" si="54"/>
        <v>#DIV/0!</v>
      </c>
      <c r="BS89" s="26">
        <v>0</v>
      </c>
      <c r="BT89" s="26">
        <v>0</v>
      </c>
      <c r="BU89" s="25">
        <v>0</v>
      </c>
      <c r="BV89" s="22"/>
      <c r="BW89" s="22"/>
      <c r="BX89" s="25">
        <v>0</v>
      </c>
      <c r="BY89" s="22"/>
      <c r="BZ89" s="22"/>
      <c r="CA89" s="22">
        <v>0</v>
      </c>
      <c r="CB89" s="26"/>
      <c r="CC89" s="26"/>
      <c r="CD89" s="22">
        <v>0</v>
      </c>
      <c r="CE89" s="22"/>
      <c r="CF89" s="22"/>
      <c r="CG89" s="22"/>
      <c r="CH89" s="22"/>
      <c r="CI89" s="22"/>
      <c r="CJ89" s="22">
        <v>0</v>
      </c>
      <c r="CK89" s="32">
        <v>0</v>
      </c>
      <c r="CL89" s="32">
        <v>0</v>
      </c>
      <c r="CM89" s="22">
        <v>0</v>
      </c>
      <c r="CN89" s="26">
        <v>1260</v>
      </c>
      <c r="CO89" s="26">
        <v>1260</v>
      </c>
      <c r="CP89" s="22">
        <v>5047</v>
      </c>
      <c r="CQ89" s="22"/>
      <c r="CR89" s="22"/>
      <c r="CS89" s="22">
        <v>0</v>
      </c>
      <c r="CT89" s="26"/>
      <c r="CU89" s="26"/>
      <c r="CV89" s="22">
        <v>0</v>
      </c>
      <c r="CW89" s="22">
        <v>0</v>
      </c>
      <c r="CX89" s="22">
        <v>0</v>
      </c>
      <c r="CY89" s="22">
        <v>0</v>
      </c>
      <c r="CZ89" s="22"/>
      <c r="DA89" s="22"/>
      <c r="DB89" s="22">
        <v>0</v>
      </c>
      <c r="DC89" s="22">
        <v>560</v>
      </c>
      <c r="DD89" s="22">
        <v>560</v>
      </c>
      <c r="DE89" s="27">
        <v>889.33339999999998</v>
      </c>
      <c r="DF89" s="27">
        <v>0</v>
      </c>
      <c r="DG89" s="25">
        <f t="shared" si="34"/>
        <v>49017.5</v>
      </c>
      <c r="DH89" s="25">
        <f t="shared" si="34"/>
        <v>49017.5</v>
      </c>
      <c r="DI89" s="25">
        <f t="shared" si="35"/>
        <v>51696.421399999999</v>
      </c>
      <c r="DJ89" s="22"/>
      <c r="DK89" s="22"/>
      <c r="DL89" s="22">
        <v>0</v>
      </c>
      <c r="DM89" s="22">
        <v>0</v>
      </c>
      <c r="DN89" s="22">
        <v>0</v>
      </c>
      <c r="DO89" s="22">
        <v>0</v>
      </c>
      <c r="DP89" s="22"/>
      <c r="DQ89" s="22"/>
      <c r="DR89" s="22"/>
      <c r="DS89" s="22">
        <v>0</v>
      </c>
      <c r="DT89" s="22">
        <v>0</v>
      </c>
      <c r="DU89" s="22">
        <v>0</v>
      </c>
      <c r="DV89" s="22">
        <v>0</v>
      </c>
      <c r="DW89" s="22">
        <v>0</v>
      </c>
      <c r="DX89" s="22">
        <v>0</v>
      </c>
      <c r="DY89" s="22">
        <v>780</v>
      </c>
      <c r="DZ89" s="22">
        <v>780</v>
      </c>
      <c r="EA89" s="27">
        <v>780</v>
      </c>
      <c r="EB89" s="27">
        <v>0</v>
      </c>
      <c r="EC89" s="25">
        <f t="shared" si="36"/>
        <v>780</v>
      </c>
      <c r="ED89" s="25">
        <f t="shared" si="36"/>
        <v>780</v>
      </c>
      <c r="EE89" s="25">
        <f t="shared" si="37"/>
        <v>780</v>
      </c>
      <c r="EF89" s="34"/>
      <c r="EG89" s="31"/>
      <c r="EH89" s="31"/>
      <c r="EI89" s="34"/>
      <c r="EJ89" s="31"/>
      <c r="EK89" s="31"/>
      <c r="EL89" s="34"/>
      <c r="EM89" s="31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>
      <c r="A90" s="21">
        <v>81</v>
      </c>
      <c r="B90" s="1" t="s">
        <v>81</v>
      </c>
      <c r="C90" s="22">
        <v>3625.8</v>
      </c>
      <c r="D90" s="35">
        <v>0</v>
      </c>
      <c r="E90" s="24">
        <f t="shared" si="38"/>
        <v>53003.1</v>
      </c>
      <c r="F90" s="24">
        <f t="shared" si="38"/>
        <v>53003.1</v>
      </c>
      <c r="G90" s="25">
        <f t="shared" si="38"/>
        <v>50086.496999999996</v>
      </c>
      <c r="H90" s="25">
        <f t="shared" si="30"/>
        <v>94.497297327892142</v>
      </c>
      <c r="I90" s="25">
        <f t="shared" si="31"/>
        <v>94.497297327892142</v>
      </c>
      <c r="J90" s="25">
        <f t="shared" si="29"/>
        <v>18681.900000000001</v>
      </c>
      <c r="K90" s="25">
        <f t="shared" si="29"/>
        <v>18681.900000000001</v>
      </c>
      <c r="L90" s="25">
        <f t="shared" si="29"/>
        <v>17765.297000000002</v>
      </c>
      <c r="M90" s="25">
        <f t="shared" si="39"/>
        <v>95.093630733490713</v>
      </c>
      <c r="N90" s="25">
        <f t="shared" si="40"/>
        <v>95.093630733490713</v>
      </c>
      <c r="O90" s="25">
        <f t="shared" si="32"/>
        <v>6001.9</v>
      </c>
      <c r="P90" s="25">
        <f t="shared" si="32"/>
        <v>6001.9</v>
      </c>
      <c r="Q90" s="25">
        <f t="shared" si="32"/>
        <v>6178.43</v>
      </c>
      <c r="R90" s="25">
        <f t="shared" si="41"/>
        <v>102.9412352754961</v>
      </c>
      <c r="S90" s="22">
        <f t="shared" si="42"/>
        <v>102.9412352754961</v>
      </c>
      <c r="T90" s="26">
        <v>324.5</v>
      </c>
      <c r="U90" s="26">
        <v>324.5</v>
      </c>
      <c r="V90" s="27">
        <v>210.58</v>
      </c>
      <c r="W90" s="25">
        <f t="shared" si="43"/>
        <v>64.893682588597841</v>
      </c>
      <c r="X90" s="22">
        <f t="shared" si="44"/>
        <v>64.893682588597841</v>
      </c>
      <c r="Y90" s="26">
        <v>6900</v>
      </c>
      <c r="Z90" s="26">
        <v>6900</v>
      </c>
      <c r="AA90" s="25">
        <v>6267.95</v>
      </c>
      <c r="AB90" s="25">
        <f t="shared" si="45"/>
        <v>90.839855072463777</v>
      </c>
      <c r="AC90" s="22">
        <f t="shared" si="46"/>
        <v>90.839855072463777</v>
      </c>
      <c r="AD90" s="26">
        <v>5677.4</v>
      </c>
      <c r="AE90" s="26">
        <v>5677.4</v>
      </c>
      <c r="AF90" s="25">
        <v>5967.85</v>
      </c>
      <c r="AG90" s="25">
        <f t="shared" si="47"/>
        <v>105.11589812237997</v>
      </c>
      <c r="AH90" s="22">
        <f t="shared" si="48"/>
        <v>105.11589812237997</v>
      </c>
      <c r="AI90" s="26">
        <v>430</v>
      </c>
      <c r="AJ90" s="26">
        <v>430</v>
      </c>
      <c r="AK90" s="25">
        <v>371.1</v>
      </c>
      <c r="AL90" s="25">
        <f t="shared" si="49"/>
        <v>86.302325581395351</v>
      </c>
      <c r="AM90" s="22">
        <f t="shared" si="50"/>
        <v>86.302325581395351</v>
      </c>
      <c r="AN90" s="28">
        <v>0</v>
      </c>
      <c r="AO90" s="28">
        <v>0</v>
      </c>
      <c r="AP90" s="25">
        <v>0</v>
      </c>
      <c r="AQ90" s="25" t="e">
        <f t="shared" si="51"/>
        <v>#DIV/0!</v>
      </c>
      <c r="AR90" s="22" t="e">
        <f t="shared" si="52"/>
        <v>#DIV/0!</v>
      </c>
      <c r="AS90" s="28">
        <v>0</v>
      </c>
      <c r="AT90" s="28">
        <v>0</v>
      </c>
      <c r="AU90" s="22">
        <v>0</v>
      </c>
      <c r="AV90" s="22"/>
      <c r="AW90" s="22"/>
      <c r="AX90" s="22"/>
      <c r="AY90" s="22">
        <v>31321.200000000001</v>
      </c>
      <c r="AZ90" s="22">
        <v>31321.200000000001</v>
      </c>
      <c r="BA90" s="22">
        <v>31321.200000000001</v>
      </c>
      <c r="BB90" s="29"/>
      <c r="BC90" s="29"/>
      <c r="BD90" s="29"/>
      <c r="BE90" s="30"/>
      <c r="BF90" s="30"/>
      <c r="BG90" s="22">
        <v>0</v>
      </c>
      <c r="BH90" s="22"/>
      <c r="BI90" s="22"/>
      <c r="BJ90" s="22"/>
      <c r="BK90" s="22"/>
      <c r="BL90" s="22"/>
      <c r="BM90" s="22"/>
      <c r="BN90" s="25">
        <f t="shared" si="33"/>
        <v>2000</v>
      </c>
      <c r="BO90" s="25">
        <f t="shared" si="33"/>
        <v>2000</v>
      </c>
      <c r="BP90" s="25">
        <f t="shared" si="33"/>
        <v>2445.6</v>
      </c>
      <c r="BQ90" s="25">
        <f t="shared" si="53"/>
        <v>122.27999999999999</v>
      </c>
      <c r="BR90" s="22">
        <f t="shared" si="54"/>
        <v>122.27999999999999</v>
      </c>
      <c r="BS90" s="26">
        <v>2000</v>
      </c>
      <c r="BT90" s="26">
        <v>2000</v>
      </c>
      <c r="BU90" s="25">
        <v>2445.6</v>
      </c>
      <c r="BV90" s="22"/>
      <c r="BW90" s="22"/>
      <c r="BX90" s="25">
        <v>0</v>
      </c>
      <c r="BY90" s="22"/>
      <c r="BZ90" s="22"/>
      <c r="CA90" s="22">
        <v>0</v>
      </c>
      <c r="CB90" s="26"/>
      <c r="CC90" s="26"/>
      <c r="CD90" s="22">
        <v>0</v>
      </c>
      <c r="CE90" s="22"/>
      <c r="CF90" s="22"/>
      <c r="CG90" s="22"/>
      <c r="CH90" s="22"/>
      <c r="CI90" s="22"/>
      <c r="CJ90" s="22">
        <v>0</v>
      </c>
      <c r="CK90" s="32">
        <v>1000</v>
      </c>
      <c r="CL90" s="32">
        <v>1000</v>
      </c>
      <c r="CM90" s="22">
        <v>506.5</v>
      </c>
      <c r="CN90" s="26">
        <v>850</v>
      </c>
      <c r="CO90" s="26">
        <v>850</v>
      </c>
      <c r="CP90" s="22">
        <v>248.02</v>
      </c>
      <c r="CQ90" s="22">
        <v>800</v>
      </c>
      <c r="CR90" s="22">
        <v>800</v>
      </c>
      <c r="CS90" s="22">
        <v>218.42</v>
      </c>
      <c r="CT90" s="26">
        <v>1300</v>
      </c>
      <c r="CU90" s="26">
        <v>1300</v>
      </c>
      <c r="CV90" s="22">
        <v>1548.1969999999999</v>
      </c>
      <c r="CW90" s="22">
        <v>200</v>
      </c>
      <c r="CX90" s="22">
        <v>200</v>
      </c>
      <c r="CY90" s="22">
        <v>199.5</v>
      </c>
      <c r="CZ90" s="22"/>
      <c r="DA90" s="22"/>
      <c r="DB90" s="22">
        <v>0</v>
      </c>
      <c r="DC90" s="22"/>
      <c r="DD90" s="22"/>
      <c r="DE90" s="27">
        <v>0</v>
      </c>
      <c r="DF90" s="27">
        <v>0</v>
      </c>
      <c r="DG90" s="25">
        <f t="shared" si="34"/>
        <v>50003.1</v>
      </c>
      <c r="DH90" s="25">
        <f t="shared" si="34"/>
        <v>50003.1</v>
      </c>
      <c r="DI90" s="25">
        <f t="shared" si="35"/>
        <v>49086.496999999996</v>
      </c>
      <c r="DJ90" s="22"/>
      <c r="DK90" s="22"/>
      <c r="DL90" s="22">
        <v>0</v>
      </c>
      <c r="DM90" s="22">
        <v>0</v>
      </c>
      <c r="DN90" s="22">
        <v>0</v>
      </c>
      <c r="DO90" s="22">
        <v>0</v>
      </c>
      <c r="DP90" s="22"/>
      <c r="DQ90" s="22"/>
      <c r="DR90" s="22"/>
      <c r="DS90" s="22">
        <v>3000</v>
      </c>
      <c r="DT90" s="22">
        <v>3000</v>
      </c>
      <c r="DU90" s="22">
        <v>1000</v>
      </c>
      <c r="DV90" s="22">
        <v>0</v>
      </c>
      <c r="DW90" s="22">
        <v>0</v>
      </c>
      <c r="DX90" s="22">
        <v>0</v>
      </c>
      <c r="DY90" s="22">
        <v>450</v>
      </c>
      <c r="DZ90" s="22">
        <v>450</v>
      </c>
      <c r="EA90" s="27">
        <v>450</v>
      </c>
      <c r="EB90" s="27">
        <v>0</v>
      </c>
      <c r="EC90" s="25">
        <f t="shared" si="36"/>
        <v>3450</v>
      </c>
      <c r="ED90" s="25">
        <f t="shared" si="36"/>
        <v>3450</v>
      </c>
      <c r="EE90" s="25">
        <f t="shared" si="37"/>
        <v>1450</v>
      </c>
      <c r="EF90" s="34"/>
      <c r="EG90" s="31"/>
      <c r="EH90" s="31"/>
      <c r="EI90" s="34"/>
      <c r="EJ90" s="31"/>
      <c r="EK90" s="31"/>
      <c r="EL90" s="34"/>
      <c r="EM90" s="31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>
      <c r="A91" s="21">
        <v>82</v>
      </c>
      <c r="B91" s="1" t="s">
        <v>82</v>
      </c>
      <c r="C91" s="22">
        <v>1961.6</v>
      </c>
      <c r="D91" s="35">
        <v>0</v>
      </c>
      <c r="E91" s="24">
        <f t="shared" si="38"/>
        <v>60382.400000000001</v>
      </c>
      <c r="F91" s="24">
        <f t="shared" si="38"/>
        <v>60382.400000000001</v>
      </c>
      <c r="G91" s="25">
        <f t="shared" si="38"/>
        <v>58404.113200000007</v>
      </c>
      <c r="H91" s="25">
        <f t="shared" si="30"/>
        <v>96.723736055539362</v>
      </c>
      <c r="I91" s="25">
        <f t="shared" si="31"/>
        <v>96.723736055539362</v>
      </c>
      <c r="J91" s="25">
        <f t="shared" si="29"/>
        <v>17180</v>
      </c>
      <c r="K91" s="25">
        <f t="shared" si="29"/>
        <v>17180</v>
      </c>
      <c r="L91" s="25">
        <f t="shared" si="29"/>
        <v>15201.713199999998</v>
      </c>
      <c r="M91" s="25">
        <f t="shared" si="39"/>
        <v>88.484942956926645</v>
      </c>
      <c r="N91" s="25">
        <f t="shared" si="40"/>
        <v>88.484942956926645</v>
      </c>
      <c r="O91" s="25">
        <f t="shared" si="32"/>
        <v>7080</v>
      </c>
      <c r="P91" s="25">
        <f t="shared" si="32"/>
        <v>7080</v>
      </c>
      <c r="Q91" s="25">
        <f t="shared" si="32"/>
        <v>6312.3289999999997</v>
      </c>
      <c r="R91" s="25">
        <f t="shared" si="41"/>
        <v>89.157189265536715</v>
      </c>
      <c r="S91" s="22">
        <f t="shared" si="42"/>
        <v>89.157189265536715</v>
      </c>
      <c r="T91" s="26">
        <v>510</v>
      </c>
      <c r="U91" s="26">
        <v>510</v>
      </c>
      <c r="V91" s="27">
        <v>5.3159999999999998</v>
      </c>
      <c r="W91" s="25">
        <f t="shared" si="43"/>
        <v>1.0423529411764705</v>
      </c>
      <c r="X91" s="22">
        <f t="shared" si="44"/>
        <v>1.0423529411764705</v>
      </c>
      <c r="Y91" s="26">
        <v>7250</v>
      </c>
      <c r="Z91" s="26">
        <v>7250</v>
      </c>
      <c r="AA91" s="25">
        <v>6074.5172000000002</v>
      </c>
      <c r="AB91" s="25">
        <f t="shared" si="45"/>
        <v>83.786444137931042</v>
      </c>
      <c r="AC91" s="22">
        <f t="shared" si="46"/>
        <v>83.786444137931042</v>
      </c>
      <c r="AD91" s="26">
        <v>6570</v>
      </c>
      <c r="AE91" s="26">
        <v>6570</v>
      </c>
      <c r="AF91" s="25">
        <v>6307.0129999999999</v>
      </c>
      <c r="AG91" s="25">
        <f t="shared" si="47"/>
        <v>95.997153729071542</v>
      </c>
      <c r="AH91" s="22">
        <f t="shared" si="48"/>
        <v>95.997153729071542</v>
      </c>
      <c r="AI91" s="26">
        <v>150</v>
      </c>
      <c r="AJ91" s="26">
        <v>150</v>
      </c>
      <c r="AK91" s="25">
        <v>603.947</v>
      </c>
      <c r="AL91" s="25">
        <f t="shared" si="49"/>
        <v>402.63133333333332</v>
      </c>
      <c r="AM91" s="22">
        <f t="shared" si="50"/>
        <v>402.63133333333332</v>
      </c>
      <c r="AN91" s="28">
        <v>0</v>
      </c>
      <c r="AO91" s="28">
        <v>0</v>
      </c>
      <c r="AP91" s="25">
        <v>0</v>
      </c>
      <c r="AQ91" s="25" t="e">
        <f t="shared" si="51"/>
        <v>#DIV/0!</v>
      </c>
      <c r="AR91" s="22" t="e">
        <f t="shared" si="52"/>
        <v>#DIV/0!</v>
      </c>
      <c r="AS91" s="28">
        <v>0</v>
      </c>
      <c r="AT91" s="28">
        <v>0</v>
      </c>
      <c r="AU91" s="22">
        <v>0</v>
      </c>
      <c r="AV91" s="22"/>
      <c r="AW91" s="22"/>
      <c r="AX91" s="22"/>
      <c r="AY91" s="22">
        <v>43202.400000000001</v>
      </c>
      <c r="AZ91" s="22">
        <v>43202.400000000001</v>
      </c>
      <c r="BA91" s="22">
        <v>43202.400000000001</v>
      </c>
      <c r="BB91" s="29"/>
      <c r="BC91" s="29"/>
      <c r="BD91" s="29"/>
      <c r="BE91" s="30"/>
      <c r="BF91" s="30"/>
      <c r="BG91" s="22">
        <v>0</v>
      </c>
      <c r="BH91" s="22"/>
      <c r="BI91" s="22"/>
      <c r="BJ91" s="22"/>
      <c r="BK91" s="22"/>
      <c r="BL91" s="22"/>
      <c r="BM91" s="22"/>
      <c r="BN91" s="25">
        <f t="shared" si="33"/>
        <v>100</v>
      </c>
      <c r="BO91" s="25">
        <f t="shared" si="33"/>
        <v>100</v>
      </c>
      <c r="BP91" s="25">
        <f t="shared" si="33"/>
        <v>44.4</v>
      </c>
      <c r="BQ91" s="25">
        <f t="shared" si="53"/>
        <v>44.4</v>
      </c>
      <c r="BR91" s="22">
        <f t="shared" si="54"/>
        <v>44.4</v>
      </c>
      <c r="BS91" s="26">
        <v>100</v>
      </c>
      <c r="BT91" s="26">
        <v>100</v>
      </c>
      <c r="BU91" s="25">
        <v>44.4</v>
      </c>
      <c r="BV91" s="22"/>
      <c r="BW91" s="22"/>
      <c r="BX91" s="25">
        <v>0</v>
      </c>
      <c r="BY91" s="22"/>
      <c r="BZ91" s="22"/>
      <c r="CA91" s="22">
        <v>0</v>
      </c>
      <c r="CB91" s="26"/>
      <c r="CC91" s="26"/>
      <c r="CD91" s="22">
        <v>0</v>
      </c>
      <c r="CE91" s="22"/>
      <c r="CF91" s="22"/>
      <c r="CG91" s="22"/>
      <c r="CH91" s="22"/>
      <c r="CI91" s="22"/>
      <c r="CJ91" s="22">
        <v>0</v>
      </c>
      <c r="CK91" s="32">
        <v>1000</v>
      </c>
      <c r="CL91" s="32">
        <v>1000</v>
      </c>
      <c r="CM91" s="22">
        <v>1486.72</v>
      </c>
      <c r="CN91" s="26">
        <v>1000</v>
      </c>
      <c r="CO91" s="26">
        <v>1000</v>
      </c>
      <c r="CP91" s="22">
        <v>0</v>
      </c>
      <c r="CQ91" s="22">
        <v>900</v>
      </c>
      <c r="CR91" s="22">
        <v>900</v>
      </c>
      <c r="CS91" s="22">
        <v>0</v>
      </c>
      <c r="CT91" s="26"/>
      <c r="CU91" s="26"/>
      <c r="CV91" s="22">
        <v>0</v>
      </c>
      <c r="CW91" s="22">
        <v>0</v>
      </c>
      <c r="CX91" s="22">
        <v>0</v>
      </c>
      <c r="CY91" s="22">
        <v>0</v>
      </c>
      <c r="CZ91" s="22"/>
      <c r="DA91" s="22"/>
      <c r="DB91" s="22">
        <v>0</v>
      </c>
      <c r="DC91" s="22">
        <v>600</v>
      </c>
      <c r="DD91" s="22">
        <v>600</v>
      </c>
      <c r="DE91" s="27">
        <v>679.8</v>
      </c>
      <c r="DF91" s="27">
        <v>0</v>
      </c>
      <c r="DG91" s="25">
        <f t="shared" si="34"/>
        <v>60382.400000000001</v>
      </c>
      <c r="DH91" s="25">
        <f t="shared" si="34"/>
        <v>60382.400000000001</v>
      </c>
      <c r="DI91" s="25">
        <f t="shared" si="35"/>
        <v>58404.113200000007</v>
      </c>
      <c r="DJ91" s="22"/>
      <c r="DK91" s="22"/>
      <c r="DL91" s="22">
        <v>0</v>
      </c>
      <c r="DM91" s="22">
        <v>0</v>
      </c>
      <c r="DN91" s="22">
        <v>0</v>
      </c>
      <c r="DO91" s="22">
        <v>0</v>
      </c>
      <c r="DP91" s="22"/>
      <c r="DQ91" s="22"/>
      <c r="DR91" s="22"/>
      <c r="DS91" s="22">
        <v>0</v>
      </c>
      <c r="DT91" s="22">
        <v>0</v>
      </c>
      <c r="DU91" s="22">
        <v>0</v>
      </c>
      <c r="DV91" s="22">
        <v>0</v>
      </c>
      <c r="DW91" s="22">
        <v>0</v>
      </c>
      <c r="DX91" s="22">
        <v>0</v>
      </c>
      <c r="DY91" s="22">
        <v>4200</v>
      </c>
      <c r="DZ91" s="22">
        <v>4200</v>
      </c>
      <c r="EA91" s="27">
        <v>2881.3</v>
      </c>
      <c r="EB91" s="27">
        <v>0</v>
      </c>
      <c r="EC91" s="25">
        <f t="shared" si="36"/>
        <v>4200</v>
      </c>
      <c r="ED91" s="25">
        <f t="shared" si="36"/>
        <v>4200</v>
      </c>
      <c r="EE91" s="25">
        <f t="shared" si="37"/>
        <v>2881.3</v>
      </c>
      <c r="EF91" s="34"/>
      <c r="EG91" s="31"/>
      <c r="EH91" s="31"/>
      <c r="EI91" s="34"/>
      <c r="EJ91" s="31"/>
      <c r="EK91" s="31"/>
      <c r="EL91" s="34"/>
      <c r="EM91" s="31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>
      <c r="A92" s="21">
        <v>83</v>
      </c>
      <c r="B92" s="1" t="s">
        <v>83</v>
      </c>
      <c r="C92" s="22">
        <v>8821</v>
      </c>
      <c r="D92" s="35">
        <v>128</v>
      </c>
      <c r="E92" s="24">
        <f t="shared" si="38"/>
        <v>105180.6</v>
      </c>
      <c r="F92" s="24">
        <f t="shared" si="38"/>
        <v>105180.6</v>
      </c>
      <c r="G92" s="25">
        <f t="shared" si="38"/>
        <v>107669.55780000001</v>
      </c>
      <c r="H92" s="25">
        <f t="shared" si="30"/>
        <v>102.36636585073673</v>
      </c>
      <c r="I92" s="25">
        <f t="shared" si="31"/>
        <v>102.36636585073673</v>
      </c>
      <c r="J92" s="25">
        <f t="shared" ref="J92:L106" si="55">T92+Y92+AD92+AI92+AN92+AS92+BK92+BS92+BV92+BY92+CB92+CE92+CK92+CN92+CT92+CW92+DC92</f>
        <v>22470</v>
      </c>
      <c r="K92" s="25">
        <f t="shared" si="55"/>
        <v>22470</v>
      </c>
      <c r="L92" s="25">
        <f t="shared" si="55"/>
        <v>25077.457800000004</v>
      </c>
      <c r="M92" s="25">
        <f t="shared" si="39"/>
        <v>111.60417356475303</v>
      </c>
      <c r="N92" s="25">
        <f t="shared" si="40"/>
        <v>111.60417356475303</v>
      </c>
      <c r="O92" s="25">
        <f t="shared" si="32"/>
        <v>6410</v>
      </c>
      <c r="P92" s="25">
        <f t="shared" si="32"/>
        <v>6410</v>
      </c>
      <c r="Q92" s="25">
        <f t="shared" si="32"/>
        <v>8486.7199999999993</v>
      </c>
      <c r="R92" s="25">
        <f t="shared" si="41"/>
        <v>132.398127925117</v>
      </c>
      <c r="S92" s="22">
        <f t="shared" si="42"/>
        <v>132.398127925117</v>
      </c>
      <c r="T92" s="26">
        <v>210</v>
      </c>
      <c r="U92" s="26">
        <v>210</v>
      </c>
      <c r="V92" s="27">
        <v>348.96699999999998</v>
      </c>
      <c r="W92" s="25">
        <f t="shared" si="43"/>
        <v>166.17476190476191</v>
      </c>
      <c r="X92" s="22">
        <f t="shared" si="44"/>
        <v>166.17476190476191</v>
      </c>
      <c r="Y92" s="26">
        <v>9200</v>
      </c>
      <c r="Z92" s="26">
        <v>9200</v>
      </c>
      <c r="AA92" s="25">
        <v>9689.6607000000004</v>
      </c>
      <c r="AB92" s="25">
        <f t="shared" si="45"/>
        <v>105.32239891304349</v>
      </c>
      <c r="AC92" s="22">
        <f t="shared" si="46"/>
        <v>105.32239891304349</v>
      </c>
      <c r="AD92" s="26">
        <v>6200</v>
      </c>
      <c r="AE92" s="26">
        <v>6200</v>
      </c>
      <c r="AF92" s="25">
        <v>8137.7529999999997</v>
      </c>
      <c r="AG92" s="25">
        <f t="shared" si="47"/>
        <v>131.25408064516128</v>
      </c>
      <c r="AH92" s="22">
        <f t="shared" si="48"/>
        <v>131.25408064516128</v>
      </c>
      <c r="AI92" s="26">
        <v>1000</v>
      </c>
      <c r="AJ92" s="26">
        <v>1000</v>
      </c>
      <c r="AK92" s="25">
        <v>1144.08</v>
      </c>
      <c r="AL92" s="25">
        <f t="shared" si="49"/>
        <v>114.408</v>
      </c>
      <c r="AM92" s="22">
        <f t="shared" si="50"/>
        <v>114.408</v>
      </c>
      <c r="AN92" s="28">
        <v>0</v>
      </c>
      <c r="AO92" s="28">
        <v>0</v>
      </c>
      <c r="AP92" s="25">
        <v>0</v>
      </c>
      <c r="AQ92" s="25" t="e">
        <f t="shared" si="51"/>
        <v>#DIV/0!</v>
      </c>
      <c r="AR92" s="22" t="e">
        <f t="shared" si="52"/>
        <v>#DIV/0!</v>
      </c>
      <c r="AS92" s="28">
        <v>0</v>
      </c>
      <c r="AT92" s="28">
        <v>0</v>
      </c>
      <c r="AU92" s="22">
        <v>0</v>
      </c>
      <c r="AV92" s="22"/>
      <c r="AW92" s="22"/>
      <c r="AX92" s="22"/>
      <c r="AY92" s="22">
        <v>80340.600000000006</v>
      </c>
      <c r="AZ92" s="22">
        <v>80340.600000000006</v>
      </c>
      <c r="BA92" s="22">
        <v>80340.600000000006</v>
      </c>
      <c r="BB92" s="29"/>
      <c r="BC92" s="29"/>
      <c r="BD92" s="29"/>
      <c r="BE92" s="30"/>
      <c r="BF92" s="30"/>
      <c r="BG92" s="22">
        <v>0</v>
      </c>
      <c r="BH92" s="22"/>
      <c r="BI92" s="22"/>
      <c r="BJ92" s="22"/>
      <c r="BK92" s="22"/>
      <c r="BL92" s="22"/>
      <c r="BM92" s="22"/>
      <c r="BN92" s="25">
        <f t="shared" si="33"/>
        <v>2460</v>
      </c>
      <c r="BO92" s="25">
        <f t="shared" si="33"/>
        <v>2460</v>
      </c>
      <c r="BP92" s="25">
        <f t="shared" si="33"/>
        <v>2482.8020999999999</v>
      </c>
      <c r="BQ92" s="25">
        <f t="shared" si="53"/>
        <v>100.92691463414634</v>
      </c>
      <c r="BR92" s="22">
        <f t="shared" si="54"/>
        <v>100.92691463414634</v>
      </c>
      <c r="BS92" s="26">
        <v>660</v>
      </c>
      <c r="BT92" s="26">
        <v>660</v>
      </c>
      <c r="BU92" s="25">
        <v>682.8</v>
      </c>
      <c r="BV92" s="22"/>
      <c r="BW92" s="22"/>
      <c r="BX92" s="25">
        <v>0</v>
      </c>
      <c r="BY92" s="22"/>
      <c r="BZ92" s="22"/>
      <c r="CA92" s="22">
        <v>0</v>
      </c>
      <c r="CB92" s="26">
        <v>1800</v>
      </c>
      <c r="CC92" s="26">
        <v>1800</v>
      </c>
      <c r="CD92" s="22">
        <v>1800.0020999999999</v>
      </c>
      <c r="CE92" s="22"/>
      <c r="CF92" s="22"/>
      <c r="CG92" s="22"/>
      <c r="CH92" s="22"/>
      <c r="CI92" s="22"/>
      <c r="CJ92" s="22">
        <v>0</v>
      </c>
      <c r="CK92" s="32"/>
      <c r="CL92" s="32"/>
      <c r="CM92" s="22">
        <v>0</v>
      </c>
      <c r="CN92" s="26">
        <v>3400</v>
      </c>
      <c r="CO92" s="26">
        <v>3400</v>
      </c>
      <c r="CP92" s="22">
        <v>3274.1950000000002</v>
      </c>
      <c r="CQ92" s="22">
        <v>1092</v>
      </c>
      <c r="CR92" s="22">
        <v>1092</v>
      </c>
      <c r="CS92" s="22">
        <v>901.79499999999996</v>
      </c>
      <c r="CT92" s="26"/>
      <c r="CU92" s="26"/>
      <c r="CV92" s="22">
        <v>0</v>
      </c>
      <c r="CW92" s="22">
        <v>0</v>
      </c>
      <c r="CX92" s="22">
        <v>0</v>
      </c>
      <c r="CY92" s="22">
        <v>0</v>
      </c>
      <c r="CZ92" s="22"/>
      <c r="DA92" s="22"/>
      <c r="DB92" s="22">
        <v>0</v>
      </c>
      <c r="DC92" s="22"/>
      <c r="DD92" s="22"/>
      <c r="DE92" s="27">
        <v>0</v>
      </c>
      <c r="DF92" s="27">
        <v>0</v>
      </c>
      <c r="DG92" s="25">
        <f t="shared" si="34"/>
        <v>102810.6</v>
      </c>
      <c r="DH92" s="25">
        <f t="shared" si="34"/>
        <v>102810.6</v>
      </c>
      <c r="DI92" s="25">
        <f t="shared" si="35"/>
        <v>105418.05780000001</v>
      </c>
      <c r="DJ92" s="22"/>
      <c r="DK92" s="22"/>
      <c r="DL92" s="22">
        <v>0</v>
      </c>
      <c r="DM92" s="22">
        <v>2370</v>
      </c>
      <c r="DN92" s="22">
        <v>2370</v>
      </c>
      <c r="DO92" s="22">
        <v>2251.5</v>
      </c>
      <c r="DP92" s="22"/>
      <c r="DQ92" s="22"/>
      <c r="DR92" s="22"/>
      <c r="DS92" s="22">
        <v>0</v>
      </c>
      <c r="DT92" s="22">
        <v>0</v>
      </c>
      <c r="DU92" s="22">
        <v>0</v>
      </c>
      <c r="DV92" s="22">
        <v>0</v>
      </c>
      <c r="DW92" s="22">
        <v>0</v>
      </c>
      <c r="DX92" s="22">
        <v>0</v>
      </c>
      <c r="DY92" s="22">
        <v>5000</v>
      </c>
      <c r="DZ92" s="22">
        <v>5000</v>
      </c>
      <c r="EA92" s="27">
        <v>5000</v>
      </c>
      <c r="EB92" s="27">
        <v>0</v>
      </c>
      <c r="EC92" s="25">
        <f t="shared" si="36"/>
        <v>7370</v>
      </c>
      <c r="ED92" s="25">
        <f t="shared" si="36"/>
        <v>7370</v>
      </c>
      <c r="EE92" s="25">
        <f t="shared" si="37"/>
        <v>7251.5</v>
      </c>
      <c r="EF92" s="34"/>
      <c r="EG92" s="31"/>
      <c r="EH92" s="31"/>
      <c r="EI92" s="34"/>
      <c r="EJ92" s="31"/>
      <c r="EK92" s="31"/>
      <c r="EL92" s="34"/>
      <c r="EM92" s="31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>
      <c r="A93" s="21">
        <v>84</v>
      </c>
      <c r="B93" s="1" t="s">
        <v>84</v>
      </c>
      <c r="C93" s="22">
        <v>15581.2</v>
      </c>
      <c r="D93" s="35">
        <v>0</v>
      </c>
      <c r="E93" s="24">
        <f t="shared" si="38"/>
        <v>29650</v>
      </c>
      <c r="F93" s="24">
        <f t="shared" si="38"/>
        <v>29650</v>
      </c>
      <c r="G93" s="25">
        <f t="shared" si="38"/>
        <v>33682.349000000002</v>
      </c>
      <c r="H93" s="25">
        <f t="shared" si="30"/>
        <v>113.59982799325465</v>
      </c>
      <c r="I93" s="25">
        <f t="shared" si="31"/>
        <v>113.59982799325465</v>
      </c>
      <c r="J93" s="25">
        <f t="shared" si="55"/>
        <v>9381.2000000000007</v>
      </c>
      <c r="K93" s="25">
        <f t="shared" si="55"/>
        <v>9381.2000000000007</v>
      </c>
      <c r="L93" s="25">
        <f t="shared" si="55"/>
        <v>11313.549000000001</v>
      </c>
      <c r="M93" s="25">
        <f t="shared" si="39"/>
        <v>120.59810045623161</v>
      </c>
      <c r="N93" s="25">
        <f t="shared" si="40"/>
        <v>120.59810045623161</v>
      </c>
      <c r="O93" s="25">
        <f t="shared" si="32"/>
        <v>2540</v>
      </c>
      <c r="P93" s="25">
        <f t="shared" si="32"/>
        <v>2540</v>
      </c>
      <c r="Q93" s="25">
        <f t="shared" si="32"/>
        <v>2972.9153999999999</v>
      </c>
      <c r="R93" s="25">
        <f t="shared" si="41"/>
        <v>117.04391338582676</v>
      </c>
      <c r="S93" s="22">
        <f t="shared" si="42"/>
        <v>117.04391338582676</v>
      </c>
      <c r="T93" s="26">
        <v>140</v>
      </c>
      <c r="U93" s="26">
        <v>140</v>
      </c>
      <c r="V93" s="27">
        <v>155.47540000000001</v>
      </c>
      <c r="W93" s="25">
        <f t="shared" si="43"/>
        <v>111.05385714285714</v>
      </c>
      <c r="X93" s="22">
        <f t="shared" si="44"/>
        <v>111.05385714285714</v>
      </c>
      <c r="Y93" s="26">
        <v>4050</v>
      </c>
      <c r="Z93" s="26">
        <v>4050</v>
      </c>
      <c r="AA93" s="25">
        <v>4410.6306000000004</v>
      </c>
      <c r="AB93" s="25">
        <f t="shared" si="45"/>
        <v>108.90445925925927</v>
      </c>
      <c r="AC93" s="22">
        <f t="shared" si="46"/>
        <v>108.90445925925927</v>
      </c>
      <c r="AD93" s="26">
        <v>2400</v>
      </c>
      <c r="AE93" s="26">
        <v>2400</v>
      </c>
      <c r="AF93" s="25">
        <v>2817.44</v>
      </c>
      <c r="AG93" s="25">
        <f t="shared" si="47"/>
        <v>117.39333333333333</v>
      </c>
      <c r="AH93" s="22">
        <f t="shared" si="48"/>
        <v>117.39333333333333</v>
      </c>
      <c r="AI93" s="26">
        <v>60</v>
      </c>
      <c r="AJ93" s="26">
        <v>60</v>
      </c>
      <c r="AK93" s="25">
        <v>173.55</v>
      </c>
      <c r="AL93" s="25">
        <f t="shared" si="49"/>
        <v>289.25</v>
      </c>
      <c r="AM93" s="22">
        <f t="shared" si="50"/>
        <v>289.25</v>
      </c>
      <c r="AN93" s="28">
        <v>1431.2</v>
      </c>
      <c r="AO93" s="28">
        <v>1431.2</v>
      </c>
      <c r="AP93" s="25">
        <v>2309.9</v>
      </c>
      <c r="AQ93" s="25">
        <f t="shared" si="51"/>
        <v>161.3960313024036</v>
      </c>
      <c r="AR93" s="22">
        <f t="shared" si="52"/>
        <v>161.3960313024036</v>
      </c>
      <c r="AS93" s="28">
        <v>0</v>
      </c>
      <c r="AT93" s="28">
        <v>0</v>
      </c>
      <c r="AU93" s="22">
        <v>0</v>
      </c>
      <c r="AV93" s="22"/>
      <c r="AW93" s="22"/>
      <c r="AX93" s="22"/>
      <c r="AY93" s="22">
        <v>20268.8</v>
      </c>
      <c r="AZ93" s="22">
        <v>20268.8</v>
      </c>
      <c r="BA93" s="22">
        <v>20268.8</v>
      </c>
      <c r="BB93" s="29"/>
      <c r="BC93" s="29"/>
      <c r="BD93" s="29"/>
      <c r="BE93" s="30"/>
      <c r="BF93" s="30"/>
      <c r="BG93" s="22">
        <v>0</v>
      </c>
      <c r="BH93" s="22"/>
      <c r="BI93" s="22"/>
      <c r="BJ93" s="22"/>
      <c r="BK93" s="22"/>
      <c r="BL93" s="22"/>
      <c r="BM93" s="22"/>
      <c r="BN93" s="25">
        <f t="shared" si="33"/>
        <v>1060</v>
      </c>
      <c r="BO93" s="25">
        <f t="shared" si="33"/>
        <v>1060</v>
      </c>
      <c r="BP93" s="25">
        <f t="shared" si="33"/>
        <v>1086.8779999999999</v>
      </c>
      <c r="BQ93" s="25">
        <f t="shared" si="53"/>
        <v>102.53566037735848</v>
      </c>
      <c r="BR93" s="22">
        <f t="shared" si="54"/>
        <v>102.53566037735848</v>
      </c>
      <c r="BS93" s="26">
        <v>1060</v>
      </c>
      <c r="BT93" s="26">
        <v>1060</v>
      </c>
      <c r="BU93" s="25">
        <v>1086.8779999999999</v>
      </c>
      <c r="BV93" s="22"/>
      <c r="BW93" s="22"/>
      <c r="BX93" s="25">
        <v>0</v>
      </c>
      <c r="BY93" s="22"/>
      <c r="BZ93" s="22"/>
      <c r="CA93" s="22">
        <v>0</v>
      </c>
      <c r="CB93" s="26"/>
      <c r="CC93" s="26"/>
      <c r="CD93" s="22">
        <v>0</v>
      </c>
      <c r="CE93" s="22"/>
      <c r="CF93" s="22"/>
      <c r="CG93" s="22"/>
      <c r="CH93" s="22"/>
      <c r="CI93" s="22"/>
      <c r="CJ93" s="22">
        <v>0</v>
      </c>
      <c r="CK93" s="32">
        <v>0</v>
      </c>
      <c r="CL93" s="32">
        <v>0</v>
      </c>
      <c r="CM93" s="22">
        <v>0</v>
      </c>
      <c r="CN93" s="26">
        <v>240</v>
      </c>
      <c r="CO93" s="26">
        <v>240</v>
      </c>
      <c r="CP93" s="22">
        <v>359.67500000000001</v>
      </c>
      <c r="CQ93" s="22">
        <v>150</v>
      </c>
      <c r="CR93" s="22">
        <v>150</v>
      </c>
      <c r="CS93" s="22">
        <v>225.67500000000001</v>
      </c>
      <c r="CT93" s="26"/>
      <c r="CU93" s="26"/>
      <c r="CV93" s="22">
        <v>0</v>
      </c>
      <c r="CW93" s="22">
        <v>0</v>
      </c>
      <c r="CX93" s="22">
        <v>0</v>
      </c>
      <c r="CY93" s="22">
        <v>0</v>
      </c>
      <c r="CZ93" s="22"/>
      <c r="DA93" s="22"/>
      <c r="DB93" s="22">
        <v>0</v>
      </c>
      <c r="DC93" s="22"/>
      <c r="DD93" s="22"/>
      <c r="DE93" s="27">
        <v>0</v>
      </c>
      <c r="DF93" s="27">
        <v>0</v>
      </c>
      <c r="DG93" s="25">
        <f t="shared" si="34"/>
        <v>29650</v>
      </c>
      <c r="DH93" s="25">
        <f t="shared" si="34"/>
        <v>29650</v>
      </c>
      <c r="DI93" s="25">
        <f t="shared" si="35"/>
        <v>31582.349000000002</v>
      </c>
      <c r="DJ93" s="22"/>
      <c r="DK93" s="22"/>
      <c r="DL93" s="22">
        <v>0</v>
      </c>
      <c r="DM93" s="22">
        <v>0</v>
      </c>
      <c r="DN93" s="22">
        <v>0</v>
      </c>
      <c r="DO93" s="22">
        <v>2100</v>
      </c>
      <c r="DP93" s="22"/>
      <c r="DQ93" s="22"/>
      <c r="DR93" s="22"/>
      <c r="DS93" s="22">
        <v>0</v>
      </c>
      <c r="DT93" s="22">
        <v>0</v>
      </c>
      <c r="DU93" s="22">
        <v>0</v>
      </c>
      <c r="DV93" s="22">
        <v>0</v>
      </c>
      <c r="DW93" s="22">
        <v>0</v>
      </c>
      <c r="DX93" s="22">
        <v>0</v>
      </c>
      <c r="DY93" s="22"/>
      <c r="DZ93" s="22"/>
      <c r="EA93" s="27">
        <v>0</v>
      </c>
      <c r="EB93" s="27">
        <v>0</v>
      </c>
      <c r="EC93" s="25">
        <f t="shared" si="36"/>
        <v>0</v>
      </c>
      <c r="ED93" s="25">
        <f t="shared" si="36"/>
        <v>0</v>
      </c>
      <c r="EE93" s="25">
        <f t="shared" si="37"/>
        <v>2100</v>
      </c>
      <c r="EF93" s="34"/>
      <c r="EG93" s="31"/>
      <c r="EH93" s="31"/>
      <c r="EI93" s="34"/>
      <c r="EJ93" s="31"/>
      <c r="EK93" s="31"/>
      <c r="EL93" s="34"/>
      <c r="EM93" s="31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56">
      <c r="A94" s="21">
        <v>85</v>
      </c>
      <c r="B94" s="1" t="s">
        <v>85</v>
      </c>
      <c r="C94" s="22">
        <v>1875.6</v>
      </c>
      <c r="D94" s="35">
        <v>0</v>
      </c>
      <c r="E94" s="24">
        <f t="shared" si="38"/>
        <v>114758.9</v>
      </c>
      <c r="F94" s="24">
        <f t="shared" si="38"/>
        <v>114758.9</v>
      </c>
      <c r="G94" s="25">
        <f t="shared" si="38"/>
        <v>105408.23849999999</v>
      </c>
      <c r="H94" s="25">
        <f t="shared" si="30"/>
        <v>91.851907346619726</v>
      </c>
      <c r="I94" s="25">
        <f t="shared" si="31"/>
        <v>91.851907346619726</v>
      </c>
      <c r="J94" s="25">
        <f t="shared" si="55"/>
        <v>25334.3</v>
      </c>
      <c r="K94" s="25">
        <f t="shared" si="55"/>
        <v>25334.3</v>
      </c>
      <c r="L94" s="25">
        <f t="shared" si="55"/>
        <v>25808.638500000001</v>
      </c>
      <c r="M94" s="25">
        <f t="shared" si="39"/>
        <v>101.87231737210027</v>
      </c>
      <c r="N94" s="25">
        <f t="shared" si="40"/>
        <v>101.87231737210027</v>
      </c>
      <c r="O94" s="25">
        <f t="shared" si="32"/>
        <v>11681.5</v>
      </c>
      <c r="P94" s="25">
        <f t="shared" si="32"/>
        <v>11681.5</v>
      </c>
      <c r="Q94" s="25">
        <f t="shared" si="32"/>
        <v>11706.348400000001</v>
      </c>
      <c r="R94" s="25">
        <f t="shared" si="41"/>
        <v>100.21271583272697</v>
      </c>
      <c r="S94" s="22">
        <f t="shared" si="42"/>
        <v>100.21271583272697</v>
      </c>
      <c r="T94" s="26">
        <v>0.6</v>
      </c>
      <c r="U94" s="26">
        <v>0.6</v>
      </c>
      <c r="V94" s="27">
        <v>22.26</v>
      </c>
      <c r="W94" s="25">
        <f t="shared" si="43"/>
        <v>3710</v>
      </c>
      <c r="X94" s="22">
        <f t="shared" si="44"/>
        <v>3710</v>
      </c>
      <c r="Y94" s="26">
        <v>8020.5</v>
      </c>
      <c r="Z94" s="26">
        <v>8020.5</v>
      </c>
      <c r="AA94" s="25">
        <v>8348.3490999999995</v>
      </c>
      <c r="AB94" s="25">
        <f t="shared" si="45"/>
        <v>104.08763917461503</v>
      </c>
      <c r="AC94" s="22">
        <f t="shared" si="46"/>
        <v>104.08763917461503</v>
      </c>
      <c r="AD94" s="26">
        <v>11680.9</v>
      </c>
      <c r="AE94" s="26">
        <v>11680.9</v>
      </c>
      <c r="AF94" s="25">
        <v>11684.088400000001</v>
      </c>
      <c r="AG94" s="25">
        <f t="shared" si="47"/>
        <v>100.02729584193</v>
      </c>
      <c r="AH94" s="22">
        <f t="shared" si="48"/>
        <v>100.02729584193</v>
      </c>
      <c r="AI94" s="26">
        <v>656</v>
      </c>
      <c r="AJ94" s="26">
        <v>656</v>
      </c>
      <c r="AK94" s="25">
        <v>666.85</v>
      </c>
      <c r="AL94" s="25">
        <f t="shared" si="49"/>
        <v>101.65396341463415</v>
      </c>
      <c r="AM94" s="22">
        <f t="shared" si="50"/>
        <v>101.65396341463415</v>
      </c>
      <c r="AN94" s="28">
        <v>0</v>
      </c>
      <c r="AO94" s="28">
        <v>0</v>
      </c>
      <c r="AP94" s="25">
        <v>0</v>
      </c>
      <c r="AQ94" s="25" t="e">
        <f t="shared" si="51"/>
        <v>#DIV/0!</v>
      </c>
      <c r="AR94" s="22" t="e">
        <f t="shared" si="52"/>
        <v>#DIV/0!</v>
      </c>
      <c r="AS94" s="28">
        <v>0</v>
      </c>
      <c r="AT94" s="28">
        <v>0</v>
      </c>
      <c r="AU94" s="22">
        <v>0</v>
      </c>
      <c r="AV94" s="22"/>
      <c r="AW94" s="22"/>
      <c r="AX94" s="22"/>
      <c r="AY94" s="22">
        <v>79132.899999999994</v>
      </c>
      <c r="AZ94" s="22">
        <v>79132.899999999994</v>
      </c>
      <c r="BA94" s="22">
        <v>79132.899999999994</v>
      </c>
      <c r="BB94" s="29"/>
      <c r="BC94" s="29"/>
      <c r="BD94" s="29"/>
      <c r="BE94" s="30">
        <v>466.7</v>
      </c>
      <c r="BF94" s="30">
        <v>466.7</v>
      </c>
      <c r="BG94" s="22">
        <v>466.7</v>
      </c>
      <c r="BH94" s="22"/>
      <c r="BI94" s="22"/>
      <c r="BJ94" s="22"/>
      <c r="BK94" s="22"/>
      <c r="BL94" s="22"/>
      <c r="BM94" s="22"/>
      <c r="BN94" s="25">
        <f t="shared" si="33"/>
        <v>162</v>
      </c>
      <c r="BO94" s="25">
        <f t="shared" si="33"/>
        <v>162</v>
      </c>
      <c r="BP94" s="25">
        <f t="shared" si="33"/>
        <v>182.73400000000001</v>
      </c>
      <c r="BQ94" s="25">
        <f t="shared" si="53"/>
        <v>112.79876543209878</v>
      </c>
      <c r="BR94" s="22">
        <f t="shared" si="54"/>
        <v>112.79876543209878</v>
      </c>
      <c r="BS94" s="26">
        <v>162</v>
      </c>
      <c r="BT94" s="26">
        <v>162</v>
      </c>
      <c r="BU94" s="25">
        <v>182.73400000000001</v>
      </c>
      <c r="BV94" s="22"/>
      <c r="BW94" s="22"/>
      <c r="BX94" s="25">
        <v>0</v>
      </c>
      <c r="BY94" s="22"/>
      <c r="BZ94" s="22"/>
      <c r="CA94" s="22">
        <v>0</v>
      </c>
      <c r="CB94" s="26"/>
      <c r="CC94" s="26"/>
      <c r="CD94" s="22">
        <v>0</v>
      </c>
      <c r="CE94" s="22"/>
      <c r="CF94" s="22"/>
      <c r="CG94" s="22"/>
      <c r="CH94" s="22"/>
      <c r="CI94" s="22"/>
      <c r="CJ94" s="22">
        <v>0</v>
      </c>
      <c r="CK94" s="32"/>
      <c r="CL94" s="32"/>
      <c r="CM94" s="22">
        <v>0</v>
      </c>
      <c r="CN94" s="26">
        <v>4544.2</v>
      </c>
      <c r="CO94" s="26">
        <v>4544.2</v>
      </c>
      <c r="CP94" s="22">
        <v>4634.25</v>
      </c>
      <c r="CQ94" s="22">
        <v>900</v>
      </c>
      <c r="CR94" s="22">
        <v>900</v>
      </c>
      <c r="CS94" s="22">
        <v>963.94</v>
      </c>
      <c r="CT94" s="26">
        <v>270.10000000000002</v>
      </c>
      <c r="CU94" s="26">
        <v>270.10000000000002</v>
      </c>
      <c r="CV94" s="22">
        <v>270.10700000000003</v>
      </c>
      <c r="CW94" s="22">
        <v>0</v>
      </c>
      <c r="CX94" s="22">
        <v>0</v>
      </c>
      <c r="CY94" s="22">
        <v>0</v>
      </c>
      <c r="CZ94" s="22"/>
      <c r="DA94" s="22"/>
      <c r="DB94" s="22">
        <v>0</v>
      </c>
      <c r="DC94" s="22"/>
      <c r="DD94" s="22"/>
      <c r="DE94" s="27">
        <v>0</v>
      </c>
      <c r="DF94" s="27">
        <v>0</v>
      </c>
      <c r="DG94" s="25">
        <f t="shared" si="34"/>
        <v>104933.9</v>
      </c>
      <c r="DH94" s="25">
        <f t="shared" si="34"/>
        <v>104933.9</v>
      </c>
      <c r="DI94" s="25">
        <f t="shared" si="35"/>
        <v>105408.23849999999</v>
      </c>
      <c r="DJ94" s="22"/>
      <c r="DK94" s="22"/>
      <c r="DL94" s="22">
        <v>0</v>
      </c>
      <c r="DM94" s="22">
        <v>9825</v>
      </c>
      <c r="DN94" s="22">
        <v>9825</v>
      </c>
      <c r="DO94" s="22">
        <v>0</v>
      </c>
      <c r="DP94" s="22"/>
      <c r="DQ94" s="22"/>
      <c r="DR94" s="22"/>
      <c r="DS94" s="22">
        <v>0</v>
      </c>
      <c r="DT94" s="22">
        <v>0</v>
      </c>
      <c r="DU94" s="22">
        <v>0</v>
      </c>
      <c r="DV94" s="22">
        <v>0</v>
      </c>
      <c r="DW94" s="22">
        <v>0</v>
      </c>
      <c r="DX94" s="22">
        <v>0</v>
      </c>
      <c r="DY94" s="22">
        <v>16520</v>
      </c>
      <c r="DZ94" s="22">
        <v>16520</v>
      </c>
      <c r="EA94" s="27">
        <v>13882.657999999999</v>
      </c>
      <c r="EB94" s="27">
        <v>0</v>
      </c>
      <c r="EC94" s="25">
        <f t="shared" si="36"/>
        <v>26345</v>
      </c>
      <c r="ED94" s="25">
        <f t="shared" si="36"/>
        <v>26345</v>
      </c>
      <c r="EE94" s="25">
        <f t="shared" si="37"/>
        <v>13882.657999999999</v>
      </c>
      <c r="EF94" s="34"/>
      <c r="EG94" s="31"/>
      <c r="EH94" s="31"/>
      <c r="EI94" s="34"/>
      <c r="EJ94" s="31"/>
      <c r="EK94" s="31"/>
      <c r="EL94" s="34"/>
      <c r="EM94" s="31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1:256">
      <c r="A95" s="21">
        <v>86</v>
      </c>
      <c r="B95" s="1" t="s">
        <v>86</v>
      </c>
      <c r="C95" s="22">
        <v>2132.3000000000002</v>
      </c>
      <c r="D95" s="35">
        <v>0</v>
      </c>
      <c r="E95" s="24">
        <f t="shared" si="38"/>
        <v>26902</v>
      </c>
      <c r="F95" s="24">
        <f t="shared" si="38"/>
        <v>26902</v>
      </c>
      <c r="G95" s="25">
        <f t="shared" si="38"/>
        <v>22222.585999999996</v>
      </c>
      <c r="H95" s="25">
        <f t="shared" si="30"/>
        <v>82.605702178276701</v>
      </c>
      <c r="I95" s="25">
        <f t="shared" si="31"/>
        <v>82.605702178276701</v>
      </c>
      <c r="J95" s="25">
        <f t="shared" si="55"/>
        <v>16003</v>
      </c>
      <c r="K95" s="25">
        <f t="shared" si="55"/>
        <v>16003</v>
      </c>
      <c r="L95" s="25">
        <f t="shared" si="55"/>
        <v>11323.586000000001</v>
      </c>
      <c r="M95" s="25">
        <f t="shared" si="39"/>
        <v>70.759145160282458</v>
      </c>
      <c r="N95" s="25">
        <f t="shared" si="40"/>
        <v>70.759145160282458</v>
      </c>
      <c r="O95" s="25">
        <f t="shared" si="32"/>
        <v>2400</v>
      </c>
      <c r="P95" s="25">
        <f t="shared" si="32"/>
        <v>2400</v>
      </c>
      <c r="Q95" s="25">
        <f t="shared" si="32"/>
        <v>2661.1889999999999</v>
      </c>
      <c r="R95" s="25">
        <f t="shared" si="41"/>
        <v>110.882875</v>
      </c>
      <c r="S95" s="22">
        <f t="shared" si="42"/>
        <v>110.882875</v>
      </c>
      <c r="T95" s="26">
        <v>200</v>
      </c>
      <c r="U95" s="26">
        <v>200</v>
      </c>
      <c r="V95" s="27">
        <v>423.428</v>
      </c>
      <c r="W95" s="25">
        <f t="shared" si="43"/>
        <v>211.714</v>
      </c>
      <c r="X95" s="22">
        <f t="shared" si="44"/>
        <v>211.714</v>
      </c>
      <c r="Y95" s="26">
        <v>11253</v>
      </c>
      <c r="Z95" s="26">
        <v>11253</v>
      </c>
      <c r="AA95" s="25">
        <v>6022.2380000000003</v>
      </c>
      <c r="AB95" s="25">
        <f t="shared" si="45"/>
        <v>53.516733315560295</v>
      </c>
      <c r="AC95" s="22">
        <f t="shared" si="46"/>
        <v>53.516733315560295</v>
      </c>
      <c r="AD95" s="26">
        <v>2200</v>
      </c>
      <c r="AE95" s="26">
        <v>2200</v>
      </c>
      <c r="AF95" s="25">
        <v>2237.761</v>
      </c>
      <c r="AG95" s="25">
        <f t="shared" si="47"/>
        <v>101.71640909090908</v>
      </c>
      <c r="AH95" s="22">
        <f t="shared" si="48"/>
        <v>101.71640909090908</v>
      </c>
      <c r="AI95" s="26">
        <v>50</v>
      </c>
      <c r="AJ95" s="26">
        <v>50</v>
      </c>
      <c r="AK95" s="25">
        <v>20</v>
      </c>
      <c r="AL95" s="25">
        <f t="shared" si="49"/>
        <v>40</v>
      </c>
      <c r="AM95" s="22">
        <f t="shared" si="50"/>
        <v>40</v>
      </c>
      <c r="AN95" s="28">
        <v>0</v>
      </c>
      <c r="AO95" s="28">
        <v>0</v>
      </c>
      <c r="AP95" s="25">
        <v>0</v>
      </c>
      <c r="AQ95" s="25" t="e">
        <f t="shared" si="51"/>
        <v>#DIV/0!</v>
      </c>
      <c r="AR95" s="22" t="e">
        <f t="shared" si="52"/>
        <v>#DIV/0!</v>
      </c>
      <c r="AS95" s="28">
        <v>0</v>
      </c>
      <c r="AT95" s="28">
        <v>0</v>
      </c>
      <c r="AU95" s="22">
        <v>0</v>
      </c>
      <c r="AV95" s="22"/>
      <c r="AW95" s="22"/>
      <c r="AX95" s="22"/>
      <c r="AY95" s="22">
        <v>10899</v>
      </c>
      <c r="AZ95" s="22">
        <v>10899</v>
      </c>
      <c r="BA95" s="22">
        <v>10899</v>
      </c>
      <c r="BB95" s="29"/>
      <c r="BC95" s="29"/>
      <c r="BD95" s="29"/>
      <c r="BE95" s="30"/>
      <c r="BF95" s="30"/>
      <c r="BG95" s="22">
        <v>0</v>
      </c>
      <c r="BH95" s="22"/>
      <c r="BI95" s="22"/>
      <c r="BJ95" s="22"/>
      <c r="BK95" s="22"/>
      <c r="BL95" s="22"/>
      <c r="BM95" s="22"/>
      <c r="BN95" s="25">
        <f t="shared" si="33"/>
        <v>1200</v>
      </c>
      <c r="BO95" s="25">
        <f t="shared" si="33"/>
        <v>1200</v>
      </c>
      <c r="BP95" s="25">
        <f t="shared" si="33"/>
        <v>1380.26</v>
      </c>
      <c r="BQ95" s="25">
        <f t="shared" si="53"/>
        <v>115.02166666666666</v>
      </c>
      <c r="BR95" s="22">
        <f t="shared" si="54"/>
        <v>115.02166666666666</v>
      </c>
      <c r="BS95" s="26">
        <v>1200</v>
      </c>
      <c r="BT95" s="26">
        <v>1200</v>
      </c>
      <c r="BU95" s="25">
        <v>1380.26</v>
      </c>
      <c r="BV95" s="22"/>
      <c r="BW95" s="22"/>
      <c r="BX95" s="25">
        <v>0</v>
      </c>
      <c r="BY95" s="22"/>
      <c r="BZ95" s="22"/>
      <c r="CA95" s="22">
        <v>0</v>
      </c>
      <c r="CB95" s="26"/>
      <c r="CC95" s="26"/>
      <c r="CD95" s="22">
        <v>0</v>
      </c>
      <c r="CE95" s="22"/>
      <c r="CF95" s="22"/>
      <c r="CG95" s="22"/>
      <c r="CH95" s="22"/>
      <c r="CI95" s="22"/>
      <c r="CJ95" s="22">
        <v>0</v>
      </c>
      <c r="CK95" s="32"/>
      <c r="CL95" s="32"/>
      <c r="CM95" s="22">
        <v>0</v>
      </c>
      <c r="CN95" s="26">
        <v>1100</v>
      </c>
      <c r="CO95" s="26">
        <v>1100</v>
      </c>
      <c r="CP95" s="22">
        <v>1147.9749999999999</v>
      </c>
      <c r="CQ95" s="22">
        <v>200</v>
      </c>
      <c r="CR95" s="22">
        <v>200</v>
      </c>
      <c r="CS95" s="22">
        <v>103.875</v>
      </c>
      <c r="CT95" s="26"/>
      <c r="CU95" s="26"/>
      <c r="CV95" s="22">
        <v>91.924000000000007</v>
      </c>
      <c r="CW95" s="22">
        <v>0</v>
      </c>
      <c r="CX95" s="22">
        <v>0</v>
      </c>
      <c r="CY95" s="22">
        <v>0</v>
      </c>
      <c r="CZ95" s="22"/>
      <c r="DA95" s="22"/>
      <c r="DB95" s="22">
        <v>0</v>
      </c>
      <c r="DC95" s="22"/>
      <c r="DD95" s="22"/>
      <c r="DE95" s="27">
        <v>0</v>
      </c>
      <c r="DF95" s="27">
        <v>0</v>
      </c>
      <c r="DG95" s="25">
        <f t="shared" si="34"/>
        <v>26902</v>
      </c>
      <c r="DH95" s="25">
        <f t="shared" si="34"/>
        <v>26902</v>
      </c>
      <c r="DI95" s="25">
        <f t="shared" si="35"/>
        <v>22222.585999999996</v>
      </c>
      <c r="DJ95" s="22"/>
      <c r="DK95" s="22"/>
      <c r="DL95" s="22">
        <v>0</v>
      </c>
      <c r="DM95" s="22">
        <v>0</v>
      </c>
      <c r="DN95" s="22">
        <v>0</v>
      </c>
      <c r="DO95" s="22">
        <v>0</v>
      </c>
      <c r="DP95" s="22"/>
      <c r="DQ95" s="22"/>
      <c r="DR95" s="22"/>
      <c r="DS95" s="22">
        <v>0</v>
      </c>
      <c r="DT95" s="22">
        <v>0</v>
      </c>
      <c r="DU95" s="22">
        <v>0</v>
      </c>
      <c r="DV95" s="22">
        <v>0</v>
      </c>
      <c r="DW95" s="22">
        <v>0</v>
      </c>
      <c r="DX95" s="22">
        <v>0</v>
      </c>
      <c r="DY95" s="22"/>
      <c r="DZ95" s="22"/>
      <c r="EA95" s="27">
        <v>0</v>
      </c>
      <c r="EB95" s="27">
        <v>0</v>
      </c>
      <c r="EC95" s="25">
        <f t="shared" si="36"/>
        <v>0</v>
      </c>
      <c r="ED95" s="25">
        <f t="shared" si="36"/>
        <v>0</v>
      </c>
      <c r="EE95" s="25">
        <f t="shared" si="37"/>
        <v>0</v>
      </c>
      <c r="EF95" s="34"/>
      <c r="EG95" s="31"/>
      <c r="EH95" s="31"/>
      <c r="EI95" s="34"/>
      <c r="EJ95" s="31"/>
      <c r="EK95" s="31"/>
      <c r="EL95" s="34"/>
      <c r="EM95" s="31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>
      <c r="A96" s="21">
        <v>87</v>
      </c>
      <c r="B96" s="1" t="s">
        <v>87</v>
      </c>
      <c r="C96" s="22">
        <v>6020.2</v>
      </c>
      <c r="D96" s="35">
        <v>0</v>
      </c>
      <c r="E96" s="24">
        <f t="shared" si="38"/>
        <v>27323</v>
      </c>
      <c r="F96" s="24">
        <f t="shared" si="38"/>
        <v>27323</v>
      </c>
      <c r="G96" s="25">
        <f t="shared" si="38"/>
        <v>27358.050999999999</v>
      </c>
      <c r="H96" s="25">
        <f t="shared" si="30"/>
        <v>100.12828386341177</v>
      </c>
      <c r="I96" s="25">
        <f t="shared" si="31"/>
        <v>100.12828386341177</v>
      </c>
      <c r="J96" s="25">
        <f t="shared" si="55"/>
        <v>12707.199999999999</v>
      </c>
      <c r="K96" s="25">
        <f t="shared" si="55"/>
        <v>12707.199999999999</v>
      </c>
      <c r="L96" s="25">
        <f t="shared" si="55"/>
        <v>12742.251</v>
      </c>
      <c r="M96" s="25">
        <f t="shared" si="39"/>
        <v>100.27583574666332</v>
      </c>
      <c r="N96" s="25">
        <f t="shared" si="40"/>
        <v>100.27583574666332</v>
      </c>
      <c r="O96" s="25">
        <f t="shared" si="32"/>
        <v>3130.8</v>
      </c>
      <c r="P96" s="25">
        <f t="shared" si="32"/>
        <v>3130.8</v>
      </c>
      <c r="Q96" s="25">
        <f t="shared" si="32"/>
        <v>3303.3679999999999</v>
      </c>
      <c r="R96" s="25">
        <f t="shared" si="41"/>
        <v>105.51194582854222</v>
      </c>
      <c r="S96" s="22">
        <f t="shared" si="42"/>
        <v>105.51194582854222</v>
      </c>
      <c r="T96" s="26">
        <v>14.8</v>
      </c>
      <c r="U96" s="26">
        <v>14.8</v>
      </c>
      <c r="V96" s="27">
        <v>14.848000000000001</v>
      </c>
      <c r="W96" s="25">
        <f t="shared" si="43"/>
        <v>100.32432432432432</v>
      </c>
      <c r="X96" s="22">
        <f t="shared" si="44"/>
        <v>100.32432432432432</v>
      </c>
      <c r="Y96" s="26">
        <v>6400</v>
      </c>
      <c r="Z96" s="26">
        <v>6400</v>
      </c>
      <c r="AA96" s="25">
        <v>6531.25</v>
      </c>
      <c r="AB96" s="25">
        <f t="shared" si="45"/>
        <v>102.05078125</v>
      </c>
      <c r="AC96" s="22">
        <f t="shared" si="46"/>
        <v>102.05078125</v>
      </c>
      <c r="AD96" s="26">
        <v>3116</v>
      </c>
      <c r="AE96" s="26">
        <v>3116</v>
      </c>
      <c r="AF96" s="25">
        <v>3288.52</v>
      </c>
      <c r="AG96" s="25">
        <f t="shared" si="47"/>
        <v>105.53658536585367</v>
      </c>
      <c r="AH96" s="22">
        <f t="shared" si="48"/>
        <v>105.53658536585367</v>
      </c>
      <c r="AI96" s="26">
        <v>16</v>
      </c>
      <c r="AJ96" s="26">
        <v>16</v>
      </c>
      <c r="AK96" s="25">
        <v>16</v>
      </c>
      <c r="AL96" s="25">
        <f t="shared" si="49"/>
        <v>100</v>
      </c>
      <c r="AM96" s="22">
        <f t="shared" si="50"/>
        <v>100</v>
      </c>
      <c r="AN96" s="28">
        <v>0</v>
      </c>
      <c r="AO96" s="28">
        <v>0</v>
      </c>
      <c r="AP96" s="25">
        <v>0</v>
      </c>
      <c r="AQ96" s="25" t="e">
        <f t="shared" si="51"/>
        <v>#DIV/0!</v>
      </c>
      <c r="AR96" s="22" t="e">
        <f t="shared" si="52"/>
        <v>#DIV/0!</v>
      </c>
      <c r="AS96" s="28">
        <v>0</v>
      </c>
      <c r="AT96" s="28">
        <v>0</v>
      </c>
      <c r="AU96" s="22">
        <v>0</v>
      </c>
      <c r="AV96" s="22"/>
      <c r="AW96" s="22"/>
      <c r="AX96" s="22"/>
      <c r="AY96" s="22">
        <v>11615.8</v>
      </c>
      <c r="AZ96" s="22">
        <v>11615.8</v>
      </c>
      <c r="BA96" s="22">
        <v>11615.8</v>
      </c>
      <c r="BB96" s="29"/>
      <c r="BC96" s="29"/>
      <c r="BD96" s="29"/>
      <c r="BE96" s="30">
        <v>3000</v>
      </c>
      <c r="BF96" s="30">
        <v>3000</v>
      </c>
      <c r="BG96" s="22">
        <v>3000</v>
      </c>
      <c r="BH96" s="22"/>
      <c r="BI96" s="22"/>
      <c r="BJ96" s="22"/>
      <c r="BK96" s="22"/>
      <c r="BL96" s="22"/>
      <c r="BM96" s="22"/>
      <c r="BN96" s="25">
        <f t="shared" si="33"/>
        <v>1015</v>
      </c>
      <c r="BO96" s="25">
        <f t="shared" si="33"/>
        <v>1015</v>
      </c>
      <c r="BP96" s="25">
        <f t="shared" si="33"/>
        <v>600</v>
      </c>
      <c r="BQ96" s="25">
        <f t="shared" si="53"/>
        <v>59.11330049261084</v>
      </c>
      <c r="BR96" s="22">
        <f t="shared" si="54"/>
        <v>59.11330049261084</v>
      </c>
      <c r="BS96" s="26">
        <v>535</v>
      </c>
      <c r="BT96" s="26">
        <v>535</v>
      </c>
      <c r="BU96" s="25">
        <v>120</v>
      </c>
      <c r="BV96" s="22"/>
      <c r="BW96" s="22"/>
      <c r="BX96" s="25">
        <v>0</v>
      </c>
      <c r="BY96" s="22"/>
      <c r="BZ96" s="22"/>
      <c r="CA96" s="22">
        <v>0</v>
      </c>
      <c r="CB96" s="26">
        <v>480</v>
      </c>
      <c r="CC96" s="26">
        <v>480</v>
      </c>
      <c r="CD96" s="22">
        <v>480</v>
      </c>
      <c r="CE96" s="22"/>
      <c r="CF96" s="22"/>
      <c r="CG96" s="22"/>
      <c r="CH96" s="22"/>
      <c r="CI96" s="22"/>
      <c r="CJ96" s="22">
        <v>0</v>
      </c>
      <c r="CK96" s="32">
        <v>850.4</v>
      </c>
      <c r="CL96" s="32">
        <v>850.4</v>
      </c>
      <c r="CM96" s="22">
        <v>851</v>
      </c>
      <c r="CN96" s="26">
        <v>300</v>
      </c>
      <c r="CO96" s="26">
        <v>300</v>
      </c>
      <c r="CP96" s="22">
        <v>422</v>
      </c>
      <c r="CQ96" s="22">
        <v>300</v>
      </c>
      <c r="CR96" s="22">
        <v>300</v>
      </c>
      <c r="CS96" s="22">
        <v>422</v>
      </c>
      <c r="CT96" s="26">
        <v>995</v>
      </c>
      <c r="CU96" s="26">
        <v>995</v>
      </c>
      <c r="CV96" s="22">
        <v>1018.633</v>
      </c>
      <c r="CW96" s="22">
        <v>0</v>
      </c>
      <c r="CX96" s="22">
        <v>0</v>
      </c>
      <c r="CY96" s="22">
        <v>0</v>
      </c>
      <c r="CZ96" s="22"/>
      <c r="DA96" s="22"/>
      <c r="DB96" s="22">
        <v>0</v>
      </c>
      <c r="DC96" s="22"/>
      <c r="DD96" s="22"/>
      <c r="DE96" s="27">
        <v>0</v>
      </c>
      <c r="DF96" s="27">
        <v>0</v>
      </c>
      <c r="DG96" s="25">
        <f t="shared" si="34"/>
        <v>27323</v>
      </c>
      <c r="DH96" s="25">
        <f t="shared" si="34"/>
        <v>27323</v>
      </c>
      <c r="DI96" s="25">
        <f t="shared" si="35"/>
        <v>27358.050999999999</v>
      </c>
      <c r="DJ96" s="22"/>
      <c r="DK96" s="22"/>
      <c r="DL96" s="22">
        <v>0</v>
      </c>
      <c r="DM96" s="22">
        <v>0</v>
      </c>
      <c r="DN96" s="22">
        <v>0</v>
      </c>
      <c r="DO96" s="22">
        <v>0</v>
      </c>
      <c r="DP96" s="22"/>
      <c r="DQ96" s="22"/>
      <c r="DR96" s="22"/>
      <c r="DS96" s="22">
        <v>0</v>
      </c>
      <c r="DT96" s="22">
        <v>0</v>
      </c>
      <c r="DU96" s="22">
        <v>0</v>
      </c>
      <c r="DV96" s="22">
        <v>0</v>
      </c>
      <c r="DW96" s="22">
        <v>0</v>
      </c>
      <c r="DX96" s="22">
        <v>0</v>
      </c>
      <c r="DY96" s="22"/>
      <c r="DZ96" s="22"/>
      <c r="EA96" s="27">
        <v>0</v>
      </c>
      <c r="EB96" s="27">
        <v>0</v>
      </c>
      <c r="EC96" s="25">
        <f t="shared" si="36"/>
        <v>0</v>
      </c>
      <c r="ED96" s="25">
        <f t="shared" si="36"/>
        <v>0</v>
      </c>
      <c r="EE96" s="25">
        <f t="shared" si="37"/>
        <v>0</v>
      </c>
      <c r="EF96" s="34"/>
      <c r="EG96" s="31"/>
      <c r="EH96" s="31"/>
      <c r="EI96" s="34"/>
      <c r="EJ96" s="31"/>
      <c r="EK96" s="31"/>
      <c r="EL96" s="34"/>
      <c r="EM96" s="31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>
      <c r="A97" s="21">
        <v>88</v>
      </c>
      <c r="B97" s="1" t="s">
        <v>88</v>
      </c>
      <c r="C97" s="22">
        <v>4538.8</v>
      </c>
      <c r="D97" s="35">
        <v>0</v>
      </c>
      <c r="E97" s="24">
        <f t="shared" si="38"/>
        <v>65727.600000000006</v>
      </c>
      <c r="F97" s="24">
        <f t="shared" si="38"/>
        <v>65727.600000000006</v>
      </c>
      <c r="G97" s="25">
        <f t="shared" si="38"/>
        <v>67271.597200000004</v>
      </c>
      <c r="H97" s="25">
        <f t="shared" si="30"/>
        <v>102.34908501147157</v>
      </c>
      <c r="I97" s="25">
        <f t="shared" si="31"/>
        <v>102.34908501147157</v>
      </c>
      <c r="J97" s="25">
        <f t="shared" si="55"/>
        <v>16511.5</v>
      </c>
      <c r="K97" s="25">
        <f t="shared" si="55"/>
        <v>16511.5</v>
      </c>
      <c r="L97" s="25">
        <f t="shared" si="55"/>
        <v>16555.497200000002</v>
      </c>
      <c r="M97" s="25">
        <f t="shared" si="39"/>
        <v>100.26646397965055</v>
      </c>
      <c r="N97" s="25">
        <f t="shared" si="40"/>
        <v>100.26646397965055</v>
      </c>
      <c r="O97" s="25">
        <f t="shared" si="32"/>
        <v>8599.1</v>
      </c>
      <c r="P97" s="25">
        <f t="shared" si="32"/>
        <v>8599.1</v>
      </c>
      <c r="Q97" s="25">
        <f t="shared" si="32"/>
        <v>9419.5020000000004</v>
      </c>
      <c r="R97" s="25">
        <f t="shared" si="41"/>
        <v>109.54055656987359</v>
      </c>
      <c r="S97" s="22">
        <f t="shared" si="42"/>
        <v>109.54055656987359</v>
      </c>
      <c r="T97" s="26">
        <v>4088.8</v>
      </c>
      <c r="U97" s="26">
        <v>4088.8</v>
      </c>
      <c r="V97" s="27">
        <v>4447.6620000000003</v>
      </c>
      <c r="W97" s="25">
        <f t="shared" si="43"/>
        <v>108.77670710232832</v>
      </c>
      <c r="X97" s="22">
        <f t="shared" si="44"/>
        <v>108.77670710232832</v>
      </c>
      <c r="Y97" s="26">
        <v>1738.5</v>
      </c>
      <c r="Z97" s="26">
        <v>1738.5</v>
      </c>
      <c r="AA97" s="25">
        <v>2113.7651999999998</v>
      </c>
      <c r="AB97" s="25">
        <f t="shared" si="45"/>
        <v>121.58557377049179</v>
      </c>
      <c r="AC97" s="22">
        <f t="shared" si="46"/>
        <v>121.58557377049179</v>
      </c>
      <c r="AD97" s="26">
        <v>4510.3</v>
      </c>
      <c r="AE97" s="26">
        <v>4510.3</v>
      </c>
      <c r="AF97" s="25">
        <v>4971.84</v>
      </c>
      <c r="AG97" s="25">
        <f t="shared" si="47"/>
        <v>110.23302219364565</v>
      </c>
      <c r="AH97" s="22">
        <f t="shared" si="48"/>
        <v>110.23302219364565</v>
      </c>
      <c r="AI97" s="26">
        <v>100</v>
      </c>
      <c r="AJ97" s="26">
        <v>100</v>
      </c>
      <c r="AK97" s="25">
        <v>100</v>
      </c>
      <c r="AL97" s="25">
        <f t="shared" si="49"/>
        <v>100</v>
      </c>
      <c r="AM97" s="22">
        <f t="shared" si="50"/>
        <v>100</v>
      </c>
      <c r="AN97" s="28">
        <v>0</v>
      </c>
      <c r="AO97" s="28">
        <v>0</v>
      </c>
      <c r="AP97" s="25">
        <v>0</v>
      </c>
      <c r="AQ97" s="25" t="e">
        <f t="shared" si="51"/>
        <v>#DIV/0!</v>
      </c>
      <c r="AR97" s="22" t="e">
        <f t="shared" si="52"/>
        <v>#DIV/0!</v>
      </c>
      <c r="AS97" s="28">
        <v>0</v>
      </c>
      <c r="AT97" s="28">
        <v>0</v>
      </c>
      <c r="AU97" s="22">
        <v>0</v>
      </c>
      <c r="AV97" s="22"/>
      <c r="AW97" s="22"/>
      <c r="AX97" s="22"/>
      <c r="AY97" s="22">
        <v>48282.6</v>
      </c>
      <c r="AZ97" s="22">
        <v>48282.6</v>
      </c>
      <c r="BA97" s="22">
        <v>48282.6</v>
      </c>
      <c r="BB97" s="29"/>
      <c r="BC97" s="29"/>
      <c r="BD97" s="29"/>
      <c r="BE97" s="30">
        <v>933.5</v>
      </c>
      <c r="BF97" s="30">
        <v>933.5</v>
      </c>
      <c r="BG97" s="22">
        <v>2433.5</v>
      </c>
      <c r="BH97" s="22"/>
      <c r="BI97" s="22"/>
      <c r="BJ97" s="22"/>
      <c r="BK97" s="22"/>
      <c r="BL97" s="22"/>
      <c r="BM97" s="22"/>
      <c r="BN97" s="25">
        <f t="shared" si="33"/>
        <v>202.9</v>
      </c>
      <c r="BO97" s="25">
        <f t="shared" si="33"/>
        <v>202.9</v>
      </c>
      <c r="BP97" s="25">
        <f t="shared" si="33"/>
        <v>202.9</v>
      </c>
      <c r="BQ97" s="25">
        <f t="shared" si="53"/>
        <v>100</v>
      </c>
      <c r="BR97" s="22">
        <f t="shared" si="54"/>
        <v>100</v>
      </c>
      <c r="BS97" s="26">
        <v>202.9</v>
      </c>
      <c r="BT97" s="26">
        <v>202.9</v>
      </c>
      <c r="BU97" s="25">
        <v>202.9</v>
      </c>
      <c r="BV97" s="22"/>
      <c r="BW97" s="22"/>
      <c r="BX97" s="25">
        <v>0</v>
      </c>
      <c r="BY97" s="22"/>
      <c r="BZ97" s="22"/>
      <c r="CA97" s="22">
        <v>0</v>
      </c>
      <c r="CB97" s="26"/>
      <c r="CC97" s="26"/>
      <c r="CD97" s="22">
        <v>0</v>
      </c>
      <c r="CE97" s="22"/>
      <c r="CF97" s="22"/>
      <c r="CG97" s="22"/>
      <c r="CH97" s="22"/>
      <c r="CI97" s="22"/>
      <c r="CJ97" s="22">
        <v>0</v>
      </c>
      <c r="CK97" s="32">
        <v>1500</v>
      </c>
      <c r="CL97" s="32">
        <v>1500</v>
      </c>
      <c r="CM97" s="22">
        <v>0</v>
      </c>
      <c r="CN97" s="26">
        <v>3621</v>
      </c>
      <c r="CO97" s="26">
        <v>3621</v>
      </c>
      <c r="CP97" s="22">
        <v>3701.13</v>
      </c>
      <c r="CQ97" s="22">
        <v>300</v>
      </c>
      <c r="CR97" s="22">
        <v>300</v>
      </c>
      <c r="CS97" s="22">
        <v>360.71</v>
      </c>
      <c r="CT97" s="26"/>
      <c r="CU97" s="26"/>
      <c r="CV97" s="22">
        <v>0</v>
      </c>
      <c r="CW97" s="22">
        <v>0</v>
      </c>
      <c r="CX97" s="22">
        <v>0</v>
      </c>
      <c r="CY97" s="22">
        <v>0</v>
      </c>
      <c r="CZ97" s="22"/>
      <c r="DA97" s="22"/>
      <c r="DB97" s="22">
        <v>0</v>
      </c>
      <c r="DC97" s="22">
        <v>750</v>
      </c>
      <c r="DD97" s="22">
        <v>750</v>
      </c>
      <c r="DE97" s="27">
        <v>1018.2</v>
      </c>
      <c r="DF97" s="27">
        <v>0</v>
      </c>
      <c r="DG97" s="25">
        <f t="shared" si="34"/>
        <v>65727.600000000006</v>
      </c>
      <c r="DH97" s="25">
        <f t="shared" si="34"/>
        <v>65727.600000000006</v>
      </c>
      <c r="DI97" s="25">
        <f t="shared" si="35"/>
        <v>67271.597200000004</v>
      </c>
      <c r="DJ97" s="22"/>
      <c r="DK97" s="22"/>
      <c r="DL97" s="22">
        <v>0</v>
      </c>
      <c r="DM97" s="22">
        <v>0</v>
      </c>
      <c r="DN97" s="22">
        <v>0</v>
      </c>
      <c r="DO97" s="22">
        <v>0</v>
      </c>
      <c r="DP97" s="22"/>
      <c r="DQ97" s="22"/>
      <c r="DR97" s="22"/>
      <c r="DS97" s="22">
        <v>0</v>
      </c>
      <c r="DT97" s="22">
        <v>0</v>
      </c>
      <c r="DU97" s="22">
        <v>0</v>
      </c>
      <c r="DV97" s="22">
        <v>0</v>
      </c>
      <c r="DW97" s="22">
        <v>0</v>
      </c>
      <c r="DX97" s="22">
        <v>0</v>
      </c>
      <c r="DY97" s="22"/>
      <c r="DZ97" s="22"/>
      <c r="EA97" s="27">
        <v>0</v>
      </c>
      <c r="EB97" s="27">
        <v>0</v>
      </c>
      <c r="EC97" s="25">
        <f t="shared" si="36"/>
        <v>0</v>
      </c>
      <c r="ED97" s="25">
        <f t="shared" si="36"/>
        <v>0</v>
      </c>
      <c r="EE97" s="25">
        <f t="shared" si="37"/>
        <v>0</v>
      </c>
      <c r="EF97" s="34"/>
      <c r="EG97" s="31"/>
      <c r="EH97" s="31"/>
      <c r="EI97" s="34"/>
      <c r="EJ97" s="31"/>
      <c r="EK97" s="31"/>
      <c r="EL97" s="34"/>
      <c r="EM97" s="31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>
      <c r="A98" s="21">
        <v>89</v>
      </c>
      <c r="B98" s="1" t="s">
        <v>89</v>
      </c>
      <c r="C98" s="22">
        <v>29669.3</v>
      </c>
      <c r="D98" s="35">
        <v>0</v>
      </c>
      <c r="E98" s="24">
        <f t="shared" si="38"/>
        <v>119235</v>
      </c>
      <c r="F98" s="24">
        <f t="shared" si="38"/>
        <v>119235</v>
      </c>
      <c r="G98" s="25">
        <f t="shared" si="38"/>
        <v>121930.79329999999</v>
      </c>
      <c r="H98" s="25">
        <f t="shared" si="30"/>
        <v>102.26090770327502</v>
      </c>
      <c r="I98" s="25">
        <f t="shared" si="31"/>
        <v>102.26090770327502</v>
      </c>
      <c r="J98" s="25">
        <f t="shared" si="55"/>
        <v>19184.5</v>
      </c>
      <c r="K98" s="25">
        <f t="shared" si="55"/>
        <v>19184.5</v>
      </c>
      <c r="L98" s="25">
        <f t="shared" si="55"/>
        <v>21880.293299999998</v>
      </c>
      <c r="M98" s="25">
        <f t="shared" si="39"/>
        <v>114.051934113477</v>
      </c>
      <c r="N98" s="25">
        <f t="shared" si="40"/>
        <v>114.051934113477</v>
      </c>
      <c r="O98" s="25">
        <f t="shared" si="32"/>
        <v>6300</v>
      </c>
      <c r="P98" s="25">
        <f t="shared" si="32"/>
        <v>6300</v>
      </c>
      <c r="Q98" s="25">
        <f t="shared" si="32"/>
        <v>7829.4919</v>
      </c>
      <c r="R98" s="25">
        <f t="shared" si="41"/>
        <v>124.27764920634921</v>
      </c>
      <c r="S98" s="22">
        <f t="shared" si="42"/>
        <v>124.27764920634921</v>
      </c>
      <c r="T98" s="26">
        <v>155</v>
      </c>
      <c r="U98" s="26">
        <v>155</v>
      </c>
      <c r="V98" s="27">
        <v>466.10899999999998</v>
      </c>
      <c r="W98" s="25">
        <f t="shared" si="43"/>
        <v>300.71548387096772</v>
      </c>
      <c r="X98" s="22">
        <f t="shared" si="44"/>
        <v>300.71548387096772</v>
      </c>
      <c r="Y98" s="26">
        <v>7724.5</v>
      </c>
      <c r="Z98" s="26">
        <v>7724.5</v>
      </c>
      <c r="AA98" s="25">
        <v>8325.4159999999993</v>
      </c>
      <c r="AB98" s="25">
        <f t="shared" si="45"/>
        <v>107.77935141433102</v>
      </c>
      <c r="AC98" s="22">
        <f t="shared" si="46"/>
        <v>107.77935141433102</v>
      </c>
      <c r="AD98" s="26">
        <v>6145</v>
      </c>
      <c r="AE98" s="26">
        <v>6145</v>
      </c>
      <c r="AF98" s="25">
        <v>7363.3828999999996</v>
      </c>
      <c r="AG98" s="25">
        <f t="shared" si="47"/>
        <v>119.82722375915378</v>
      </c>
      <c r="AH98" s="22">
        <f t="shared" si="48"/>
        <v>119.82722375915378</v>
      </c>
      <c r="AI98" s="26">
        <v>620</v>
      </c>
      <c r="AJ98" s="26">
        <v>620</v>
      </c>
      <c r="AK98" s="25">
        <v>829.26</v>
      </c>
      <c r="AL98" s="25">
        <f t="shared" si="49"/>
        <v>133.7516129032258</v>
      </c>
      <c r="AM98" s="22">
        <f t="shared" si="50"/>
        <v>133.7516129032258</v>
      </c>
      <c r="AN98" s="28">
        <v>0</v>
      </c>
      <c r="AO98" s="28">
        <v>0</v>
      </c>
      <c r="AP98" s="25">
        <v>0</v>
      </c>
      <c r="AQ98" s="25" t="e">
        <f t="shared" si="51"/>
        <v>#DIV/0!</v>
      </c>
      <c r="AR98" s="22" t="e">
        <f t="shared" si="52"/>
        <v>#DIV/0!</v>
      </c>
      <c r="AS98" s="28">
        <v>0</v>
      </c>
      <c r="AT98" s="28">
        <v>0</v>
      </c>
      <c r="AU98" s="22">
        <v>0</v>
      </c>
      <c r="AV98" s="22"/>
      <c r="AW98" s="22"/>
      <c r="AX98" s="22"/>
      <c r="AY98" s="22">
        <v>92680.2</v>
      </c>
      <c r="AZ98" s="22">
        <v>92680.2</v>
      </c>
      <c r="BA98" s="22">
        <v>92680.2</v>
      </c>
      <c r="BB98" s="29"/>
      <c r="BC98" s="29"/>
      <c r="BD98" s="29"/>
      <c r="BE98" s="30"/>
      <c r="BF98" s="30"/>
      <c r="BG98" s="22">
        <v>0</v>
      </c>
      <c r="BH98" s="22"/>
      <c r="BI98" s="22"/>
      <c r="BJ98" s="22"/>
      <c r="BK98" s="22"/>
      <c r="BL98" s="22"/>
      <c r="BM98" s="22"/>
      <c r="BN98" s="25">
        <f t="shared" si="33"/>
        <v>640</v>
      </c>
      <c r="BO98" s="25">
        <f t="shared" si="33"/>
        <v>640</v>
      </c>
      <c r="BP98" s="25">
        <f t="shared" si="33"/>
        <v>692.13</v>
      </c>
      <c r="BQ98" s="25">
        <f t="shared" si="53"/>
        <v>108.14531249999999</v>
      </c>
      <c r="BR98" s="22">
        <f t="shared" si="54"/>
        <v>108.14531249999999</v>
      </c>
      <c r="BS98" s="26">
        <v>640</v>
      </c>
      <c r="BT98" s="26">
        <v>640</v>
      </c>
      <c r="BU98" s="25">
        <v>692.13</v>
      </c>
      <c r="BV98" s="22"/>
      <c r="BW98" s="22"/>
      <c r="BX98" s="25">
        <v>0</v>
      </c>
      <c r="BY98" s="22"/>
      <c r="BZ98" s="22"/>
      <c r="CA98" s="22">
        <v>0</v>
      </c>
      <c r="CB98" s="26"/>
      <c r="CC98" s="26"/>
      <c r="CD98" s="22">
        <v>0</v>
      </c>
      <c r="CE98" s="22"/>
      <c r="CF98" s="22"/>
      <c r="CG98" s="22"/>
      <c r="CH98" s="22"/>
      <c r="CI98" s="22"/>
      <c r="CJ98" s="22">
        <v>0</v>
      </c>
      <c r="CK98" s="32"/>
      <c r="CL98" s="32"/>
      <c r="CM98" s="22">
        <v>0</v>
      </c>
      <c r="CN98" s="26">
        <v>3900</v>
      </c>
      <c r="CO98" s="26">
        <v>3900</v>
      </c>
      <c r="CP98" s="22">
        <v>4203.9953999999998</v>
      </c>
      <c r="CQ98" s="22">
        <v>1500</v>
      </c>
      <c r="CR98" s="22">
        <v>1500</v>
      </c>
      <c r="CS98" s="22">
        <v>1817.54</v>
      </c>
      <c r="CT98" s="26"/>
      <c r="CU98" s="26"/>
      <c r="CV98" s="22">
        <v>0</v>
      </c>
      <c r="CW98" s="22">
        <v>0</v>
      </c>
      <c r="CX98" s="22">
        <v>0</v>
      </c>
      <c r="CY98" s="22">
        <v>0</v>
      </c>
      <c r="CZ98" s="22"/>
      <c r="DA98" s="22"/>
      <c r="DB98" s="22">
        <v>0</v>
      </c>
      <c r="DC98" s="22"/>
      <c r="DD98" s="22"/>
      <c r="DE98" s="27">
        <v>0</v>
      </c>
      <c r="DF98" s="27">
        <v>0</v>
      </c>
      <c r="DG98" s="25">
        <f t="shared" si="34"/>
        <v>111864.7</v>
      </c>
      <c r="DH98" s="25">
        <f t="shared" si="34"/>
        <v>111864.7</v>
      </c>
      <c r="DI98" s="25">
        <f t="shared" si="35"/>
        <v>114560.4933</v>
      </c>
      <c r="DJ98" s="22"/>
      <c r="DK98" s="22"/>
      <c r="DL98" s="22">
        <v>0</v>
      </c>
      <c r="DM98" s="22">
        <v>7370.3</v>
      </c>
      <c r="DN98" s="22">
        <v>7370.3</v>
      </c>
      <c r="DO98" s="22">
        <v>7370.3</v>
      </c>
      <c r="DP98" s="22"/>
      <c r="DQ98" s="22"/>
      <c r="DR98" s="22"/>
      <c r="DS98" s="22">
        <v>0</v>
      </c>
      <c r="DT98" s="22">
        <v>0</v>
      </c>
      <c r="DU98" s="22">
        <v>0</v>
      </c>
      <c r="DV98" s="22">
        <v>0</v>
      </c>
      <c r="DW98" s="22">
        <v>0</v>
      </c>
      <c r="DX98" s="22">
        <v>0</v>
      </c>
      <c r="DY98" s="22">
        <v>14000</v>
      </c>
      <c r="DZ98" s="22">
        <v>14000</v>
      </c>
      <c r="EA98" s="27">
        <v>12000</v>
      </c>
      <c r="EB98" s="27">
        <v>0</v>
      </c>
      <c r="EC98" s="25">
        <f t="shared" si="36"/>
        <v>21370.3</v>
      </c>
      <c r="ED98" s="25">
        <f t="shared" si="36"/>
        <v>21370.3</v>
      </c>
      <c r="EE98" s="25">
        <f t="shared" si="37"/>
        <v>19370.3</v>
      </c>
      <c r="EF98" s="34"/>
      <c r="EG98" s="31"/>
      <c r="EH98" s="31"/>
      <c r="EI98" s="34"/>
      <c r="EJ98" s="31"/>
      <c r="EK98" s="31"/>
      <c r="EL98" s="34"/>
      <c r="EM98" s="31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>
      <c r="A99" s="21">
        <v>90</v>
      </c>
      <c r="B99" s="1" t="s">
        <v>90</v>
      </c>
      <c r="C99" s="22">
        <v>49.7</v>
      </c>
      <c r="D99" s="35">
        <v>0</v>
      </c>
      <c r="E99" s="24">
        <f t="shared" si="38"/>
        <v>17520</v>
      </c>
      <c r="F99" s="24">
        <f t="shared" si="38"/>
        <v>17520</v>
      </c>
      <c r="G99" s="25">
        <f t="shared" si="38"/>
        <v>13972.167000000001</v>
      </c>
      <c r="H99" s="25">
        <f t="shared" si="30"/>
        <v>79.749811643835628</v>
      </c>
      <c r="I99" s="25">
        <f t="shared" si="31"/>
        <v>79.749811643835628</v>
      </c>
      <c r="J99" s="25">
        <f t="shared" si="55"/>
        <v>12160.7</v>
      </c>
      <c r="K99" s="25">
        <f t="shared" si="55"/>
        <v>12160.7</v>
      </c>
      <c r="L99" s="25">
        <f t="shared" si="55"/>
        <v>8618.8670000000002</v>
      </c>
      <c r="M99" s="25">
        <f t="shared" si="39"/>
        <v>70.874760498984429</v>
      </c>
      <c r="N99" s="25">
        <f t="shared" si="40"/>
        <v>70.874760498984429</v>
      </c>
      <c r="O99" s="25">
        <f t="shared" si="32"/>
        <v>1478</v>
      </c>
      <c r="P99" s="25">
        <f t="shared" si="32"/>
        <v>1478</v>
      </c>
      <c r="Q99" s="25">
        <f t="shared" si="32"/>
        <v>1734.1280000000002</v>
      </c>
      <c r="R99" s="25">
        <f t="shared" si="41"/>
        <v>117.32936400541274</v>
      </c>
      <c r="S99" s="22">
        <f t="shared" si="42"/>
        <v>117.32936400541274</v>
      </c>
      <c r="T99" s="26">
        <v>78</v>
      </c>
      <c r="U99" s="26">
        <v>78</v>
      </c>
      <c r="V99" s="27">
        <v>0.17799999999999999</v>
      </c>
      <c r="W99" s="25">
        <f t="shared" si="43"/>
        <v>0.22820512820512817</v>
      </c>
      <c r="X99" s="22">
        <f t="shared" si="44"/>
        <v>0.22820512820512817</v>
      </c>
      <c r="Y99" s="26">
        <v>9076.7000000000007</v>
      </c>
      <c r="Z99" s="26">
        <v>9076.7000000000007</v>
      </c>
      <c r="AA99" s="25">
        <v>6114.2150000000001</v>
      </c>
      <c r="AB99" s="25">
        <f t="shared" si="45"/>
        <v>67.361651260920823</v>
      </c>
      <c r="AC99" s="22">
        <f t="shared" si="46"/>
        <v>67.361651260920823</v>
      </c>
      <c r="AD99" s="26">
        <v>1400</v>
      </c>
      <c r="AE99" s="26">
        <v>1400</v>
      </c>
      <c r="AF99" s="25">
        <v>1733.95</v>
      </c>
      <c r="AG99" s="25">
        <f t="shared" si="47"/>
        <v>123.85357142857143</v>
      </c>
      <c r="AH99" s="22">
        <f t="shared" si="48"/>
        <v>123.85357142857143</v>
      </c>
      <c r="AI99" s="26">
        <v>36</v>
      </c>
      <c r="AJ99" s="26">
        <v>36</v>
      </c>
      <c r="AK99" s="25">
        <v>39.1</v>
      </c>
      <c r="AL99" s="25">
        <f t="shared" si="49"/>
        <v>108.61111111111113</v>
      </c>
      <c r="AM99" s="22">
        <f t="shared" si="50"/>
        <v>108.61111111111113</v>
      </c>
      <c r="AN99" s="28">
        <v>0</v>
      </c>
      <c r="AO99" s="28">
        <v>0</v>
      </c>
      <c r="AP99" s="25">
        <v>0</v>
      </c>
      <c r="AQ99" s="25" t="e">
        <f t="shared" si="51"/>
        <v>#DIV/0!</v>
      </c>
      <c r="AR99" s="22" t="e">
        <f t="shared" si="52"/>
        <v>#DIV/0!</v>
      </c>
      <c r="AS99" s="28">
        <v>0</v>
      </c>
      <c r="AT99" s="28">
        <v>0</v>
      </c>
      <c r="AU99" s="22">
        <v>0</v>
      </c>
      <c r="AV99" s="22"/>
      <c r="AW99" s="22"/>
      <c r="AX99" s="22"/>
      <c r="AY99" s="22">
        <v>5359.3</v>
      </c>
      <c r="AZ99" s="22">
        <v>5359.3</v>
      </c>
      <c r="BA99" s="22">
        <v>5353.3</v>
      </c>
      <c r="BB99" s="29"/>
      <c r="BC99" s="29"/>
      <c r="BD99" s="29"/>
      <c r="BE99" s="30"/>
      <c r="BF99" s="30"/>
      <c r="BG99" s="22">
        <v>0</v>
      </c>
      <c r="BH99" s="22"/>
      <c r="BI99" s="22"/>
      <c r="BJ99" s="22"/>
      <c r="BK99" s="22"/>
      <c r="BL99" s="22"/>
      <c r="BM99" s="22"/>
      <c r="BN99" s="25">
        <f t="shared" si="33"/>
        <v>800</v>
      </c>
      <c r="BO99" s="25">
        <f t="shared" si="33"/>
        <v>800</v>
      </c>
      <c r="BP99" s="25">
        <f t="shared" si="33"/>
        <v>319.92399999999998</v>
      </c>
      <c r="BQ99" s="25">
        <f t="shared" si="53"/>
        <v>39.990499999999997</v>
      </c>
      <c r="BR99" s="22">
        <f t="shared" si="54"/>
        <v>39.990499999999997</v>
      </c>
      <c r="BS99" s="26">
        <v>800</v>
      </c>
      <c r="BT99" s="26">
        <v>800</v>
      </c>
      <c r="BU99" s="25">
        <v>319.92399999999998</v>
      </c>
      <c r="BV99" s="22"/>
      <c r="BW99" s="22"/>
      <c r="BX99" s="25">
        <v>0</v>
      </c>
      <c r="BY99" s="22"/>
      <c r="BZ99" s="22"/>
      <c r="CA99" s="22">
        <v>0</v>
      </c>
      <c r="CB99" s="26"/>
      <c r="CC99" s="26"/>
      <c r="CD99" s="22">
        <v>0</v>
      </c>
      <c r="CE99" s="22"/>
      <c r="CF99" s="22"/>
      <c r="CG99" s="22"/>
      <c r="CH99" s="22"/>
      <c r="CI99" s="22"/>
      <c r="CJ99" s="22">
        <v>0</v>
      </c>
      <c r="CK99" s="32"/>
      <c r="CL99" s="32"/>
      <c r="CM99" s="22">
        <v>0</v>
      </c>
      <c r="CN99" s="26">
        <v>770</v>
      </c>
      <c r="CO99" s="26">
        <v>770</v>
      </c>
      <c r="CP99" s="22">
        <v>411.5</v>
      </c>
      <c r="CQ99" s="22">
        <v>600</v>
      </c>
      <c r="CR99" s="22">
        <v>600</v>
      </c>
      <c r="CS99" s="22">
        <v>0</v>
      </c>
      <c r="CT99" s="26"/>
      <c r="CU99" s="26"/>
      <c r="CV99" s="22">
        <v>0</v>
      </c>
      <c r="CW99" s="22">
        <v>0</v>
      </c>
      <c r="CX99" s="22">
        <v>0</v>
      </c>
      <c r="CY99" s="22">
        <v>0</v>
      </c>
      <c r="CZ99" s="22"/>
      <c r="DA99" s="22"/>
      <c r="DB99" s="22">
        <v>0</v>
      </c>
      <c r="DC99" s="22"/>
      <c r="DD99" s="22"/>
      <c r="DE99" s="27">
        <v>0</v>
      </c>
      <c r="DF99" s="27">
        <v>0</v>
      </c>
      <c r="DG99" s="25">
        <f t="shared" si="34"/>
        <v>17520</v>
      </c>
      <c r="DH99" s="25">
        <f t="shared" si="34"/>
        <v>17520</v>
      </c>
      <c r="DI99" s="25">
        <f t="shared" si="35"/>
        <v>13972.167000000001</v>
      </c>
      <c r="DJ99" s="22"/>
      <c r="DK99" s="22"/>
      <c r="DL99" s="22">
        <v>0</v>
      </c>
      <c r="DM99" s="22">
        <v>0</v>
      </c>
      <c r="DN99" s="22">
        <v>0</v>
      </c>
      <c r="DO99" s="22">
        <v>0</v>
      </c>
      <c r="DP99" s="22"/>
      <c r="DQ99" s="22"/>
      <c r="DR99" s="22"/>
      <c r="DS99" s="22">
        <v>0</v>
      </c>
      <c r="DT99" s="22">
        <v>0</v>
      </c>
      <c r="DU99" s="22">
        <v>0</v>
      </c>
      <c r="DV99" s="22">
        <v>0</v>
      </c>
      <c r="DW99" s="22">
        <v>0</v>
      </c>
      <c r="DX99" s="22">
        <v>0</v>
      </c>
      <c r="DY99" s="22"/>
      <c r="DZ99" s="22"/>
      <c r="EA99" s="27">
        <v>0</v>
      </c>
      <c r="EB99" s="27">
        <v>0</v>
      </c>
      <c r="EC99" s="25">
        <f t="shared" si="36"/>
        <v>0</v>
      </c>
      <c r="ED99" s="25">
        <f t="shared" si="36"/>
        <v>0</v>
      </c>
      <c r="EE99" s="25">
        <f t="shared" si="37"/>
        <v>0</v>
      </c>
      <c r="EF99" s="34"/>
      <c r="EG99" s="31"/>
      <c r="EH99" s="31"/>
      <c r="EI99" s="34"/>
      <c r="EJ99" s="31"/>
      <c r="EK99" s="31"/>
      <c r="EL99" s="34"/>
      <c r="EM99" s="31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>
      <c r="A100" s="21">
        <v>91</v>
      </c>
      <c r="B100" s="1" t="s">
        <v>91</v>
      </c>
      <c r="C100" s="22">
        <v>11208.9</v>
      </c>
      <c r="D100" s="35">
        <v>289.5</v>
      </c>
      <c r="E100" s="24">
        <f t="shared" si="38"/>
        <v>27180.7</v>
      </c>
      <c r="F100" s="24">
        <f t="shared" si="38"/>
        <v>27180.7</v>
      </c>
      <c r="G100" s="25">
        <f t="shared" si="38"/>
        <v>44140.549299999999</v>
      </c>
      <c r="H100" s="25">
        <f t="shared" si="30"/>
        <v>162.3966612338902</v>
      </c>
      <c r="I100" s="25">
        <f t="shared" si="31"/>
        <v>162.3966612338902</v>
      </c>
      <c r="J100" s="25">
        <f t="shared" si="55"/>
        <v>18797.800000000003</v>
      </c>
      <c r="K100" s="25">
        <f t="shared" si="55"/>
        <v>18797.800000000003</v>
      </c>
      <c r="L100" s="25">
        <f t="shared" si="55"/>
        <v>17973.649300000001</v>
      </c>
      <c r="M100" s="25">
        <f t="shared" si="39"/>
        <v>95.615706625243362</v>
      </c>
      <c r="N100" s="25">
        <f t="shared" si="40"/>
        <v>95.615706625243362</v>
      </c>
      <c r="O100" s="25">
        <f t="shared" si="32"/>
        <v>2551.4</v>
      </c>
      <c r="P100" s="25">
        <f t="shared" si="32"/>
        <v>2551.4</v>
      </c>
      <c r="Q100" s="25">
        <f t="shared" si="32"/>
        <v>2031.61</v>
      </c>
      <c r="R100" s="25">
        <f t="shared" si="41"/>
        <v>79.62726346319667</v>
      </c>
      <c r="S100" s="22">
        <f t="shared" si="42"/>
        <v>79.62726346319667</v>
      </c>
      <c r="T100" s="26">
        <v>51.4</v>
      </c>
      <c r="U100" s="26">
        <v>51.4</v>
      </c>
      <c r="V100" s="27">
        <v>54.1</v>
      </c>
      <c r="W100" s="25">
        <f t="shared" si="43"/>
        <v>105.25291828793775</v>
      </c>
      <c r="X100" s="22">
        <f t="shared" si="44"/>
        <v>105.25291828793775</v>
      </c>
      <c r="Y100" s="26">
        <v>11934</v>
      </c>
      <c r="Z100" s="26">
        <v>11934</v>
      </c>
      <c r="AA100" s="25">
        <v>13281.129300000001</v>
      </c>
      <c r="AB100" s="25">
        <f t="shared" si="45"/>
        <v>111.28816239316239</v>
      </c>
      <c r="AC100" s="22">
        <f t="shared" si="46"/>
        <v>111.28816239316239</v>
      </c>
      <c r="AD100" s="26">
        <v>2500</v>
      </c>
      <c r="AE100" s="26">
        <v>2500</v>
      </c>
      <c r="AF100" s="25">
        <v>1977.51</v>
      </c>
      <c r="AG100" s="25">
        <f t="shared" si="47"/>
        <v>79.100400000000008</v>
      </c>
      <c r="AH100" s="22">
        <f t="shared" si="48"/>
        <v>79.100400000000008</v>
      </c>
      <c r="AI100" s="26">
        <v>146</v>
      </c>
      <c r="AJ100" s="26">
        <v>146</v>
      </c>
      <c r="AK100" s="25">
        <v>134.13</v>
      </c>
      <c r="AL100" s="25">
        <f t="shared" si="49"/>
        <v>91.869863013698634</v>
      </c>
      <c r="AM100" s="22">
        <f t="shared" si="50"/>
        <v>91.869863013698634</v>
      </c>
      <c r="AN100" s="28">
        <v>0</v>
      </c>
      <c r="AO100" s="28">
        <v>0</v>
      </c>
      <c r="AP100" s="25">
        <v>0</v>
      </c>
      <c r="AQ100" s="25" t="e">
        <f t="shared" si="51"/>
        <v>#DIV/0!</v>
      </c>
      <c r="AR100" s="22" t="e">
        <f t="shared" si="52"/>
        <v>#DIV/0!</v>
      </c>
      <c r="AS100" s="28">
        <v>0</v>
      </c>
      <c r="AT100" s="28">
        <v>0</v>
      </c>
      <c r="AU100" s="22">
        <v>0</v>
      </c>
      <c r="AV100" s="22"/>
      <c r="AW100" s="22"/>
      <c r="AX100" s="22"/>
      <c r="AY100" s="22">
        <v>8382.9</v>
      </c>
      <c r="AZ100" s="22">
        <v>8382.9</v>
      </c>
      <c r="BA100" s="22">
        <v>8382.9</v>
      </c>
      <c r="BB100" s="29"/>
      <c r="BC100" s="29"/>
      <c r="BD100" s="29"/>
      <c r="BE100" s="30"/>
      <c r="BF100" s="30"/>
      <c r="BG100" s="22">
        <v>0</v>
      </c>
      <c r="BH100" s="22"/>
      <c r="BI100" s="22"/>
      <c r="BJ100" s="22"/>
      <c r="BK100" s="22"/>
      <c r="BL100" s="22"/>
      <c r="BM100" s="22"/>
      <c r="BN100" s="25">
        <f t="shared" si="33"/>
        <v>631.5</v>
      </c>
      <c r="BO100" s="25">
        <f t="shared" si="33"/>
        <v>631.5</v>
      </c>
      <c r="BP100" s="25">
        <f t="shared" si="33"/>
        <v>384.88</v>
      </c>
      <c r="BQ100" s="25">
        <f t="shared" si="53"/>
        <v>60.946951702296118</v>
      </c>
      <c r="BR100" s="22">
        <f t="shared" si="54"/>
        <v>60.946951702296118</v>
      </c>
      <c r="BS100" s="26">
        <v>631.5</v>
      </c>
      <c r="BT100" s="26">
        <v>631.5</v>
      </c>
      <c r="BU100" s="25">
        <v>384.88</v>
      </c>
      <c r="BV100" s="22"/>
      <c r="BW100" s="22"/>
      <c r="BX100" s="25">
        <v>0</v>
      </c>
      <c r="BY100" s="22"/>
      <c r="BZ100" s="22"/>
      <c r="CA100" s="22">
        <v>0</v>
      </c>
      <c r="CB100" s="26"/>
      <c r="CC100" s="26"/>
      <c r="CD100" s="22">
        <v>0</v>
      </c>
      <c r="CE100" s="22"/>
      <c r="CF100" s="22"/>
      <c r="CG100" s="22"/>
      <c r="CH100" s="22"/>
      <c r="CI100" s="22"/>
      <c r="CJ100" s="22">
        <v>0</v>
      </c>
      <c r="CK100" s="32">
        <v>1300</v>
      </c>
      <c r="CL100" s="32">
        <v>1300</v>
      </c>
      <c r="CM100" s="22">
        <v>1165.18</v>
      </c>
      <c r="CN100" s="26">
        <v>1536</v>
      </c>
      <c r="CO100" s="26">
        <v>1536</v>
      </c>
      <c r="CP100" s="22">
        <v>152.07</v>
      </c>
      <c r="CQ100" s="22">
        <v>1596</v>
      </c>
      <c r="CR100" s="22">
        <v>1596</v>
      </c>
      <c r="CS100" s="22">
        <v>0</v>
      </c>
      <c r="CT100" s="26"/>
      <c r="CU100" s="26"/>
      <c r="CV100" s="22">
        <v>0</v>
      </c>
      <c r="CW100" s="22">
        <v>0</v>
      </c>
      <c r="CX100" s="22">
        <v>0</v>
      </c>
      <c r="CY100" s="22">
        <v>0</v>
      </c>
      <c r="CZ100" s="22"/>
      <c r="DA100" s="22"/>
      <c r="DB100" s="22">
        <v>0</v>
      </c>
      <c r="DC100" s="22">
        <v>698.9</v>
      </c>
      <c r="DD100" s="22">
        <v>698.9</v>
      </c>
      <c r="DE100" s="27">
        <v>824.65</v>
      </c>
      <c r="DF100" s="27">
        <v>0</v>
      </c>
      <c r="DG100" s="25">
        <f t="shared" si="34"/>
        <v>27180.7</v>
      </c>
      <c r="DH100" s="25">
        <f t="shared" si="34"/>
        <v>27180.7</v>
      </c>
      <c r="DI100" s="25">
        <f t="shared" si="35"/>
        <v>26356.549300000002</v>
      </c>
      <c r="DJ100" s="22"/>
      <c r="DK100" s="22"/>
      <c r="DL100" s="22">
        <v>0</v>
      </c>
      <c r="DM100" s="22">
        <v>0</v>
      </c>
      <c r="DN100" s="22">
        <v>0</v>
      </c>
      <c r="DO100" s="22">
        <v>17784</v>
      </c>
      <c r="DP100" s="22"/>
      <c r="DQ100" s="22"/>
      <c r="DR100" s="22"/>
      <c r="DS100" s="22">
        <v>0</v>
      </c>
      <c r="DT100" s="22">
        <v>0</v>
      </c>
      <c r="DU100" s="22">
        <v>0</v>
      </c>
      <c r="DV100" s="22">
        <v>0</v>
      </c>
      <c r="DW100" s="22">
        <v>0</v>
      </c>
      <c r="DX100" s="22">
        <v>0</v>
      </c>
      <c r="DY100" s="22"/>
      <c r="DZ100" s="22"/>
      <c r="EA100" s="27">
        <v>0</v>
      </c>
      <c r="EB100" s="27">
        <v>0</v>
      </c>
      <c r="EC100" s="25">
        <f t="shared" si="36"/>
        <v>0</v>
      </c>
      <c r="ED100" s="25">
        <f t="shared" si="36"/>
        <v>0</v>
      </c>
      <c r="EE100" s="25">
        <f t="shared" si="37"/>
        <v>17784</v>
      </c>
      <c r="EF100" s="34"/>
      <c r="EG100" s="31"/>
      <c r="EH100" s="31"/>
      <c r="EI100" s="34"/>
      <c r="EJ100" s="31"/>
      <c r="EK100" s="31"/>
      <c r="EL100" s="34"/>
      <c r="EM100" s="31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>
      <c r="A101" s="21">
        <v>92</v>
      </c>
      <c r="B101" s="1" t="s">
        <v>92</v>
      </c>
      <c r="C101" s="22">
        <v>120609</v>
      </c>
      <c r="D101" s="35">
        <v>0</v>
      </c>
      <c r="E101" s="24">
        <f t="shared" si="38"/>
        <v>8842</v>
      </c>
      <c r="F101" s="24">
        <f t="shared" si="38"/>
        <v>8842</v>
      </c>
      <c r="G101" s="25">
        <f t="shared" si="38"/>
        <v>47307.081000000006</v>
      </c>
      <c r="H101" s="25">
        <f t="shared" si="30"/>
        <v>535.0269282967655</v>
      </c>
      <c r="I101" s="25">
        <f t="shared" si="31"/>
        <v>535.0269282967655</v>
      </c>
      <c r="J101" s="25">
        <f t="shared" si="55"/>
        <v>5342</v>
      </c>
      <c r="K101" s="25">
        <f t="shared" si="55"/>
        <v>5342</v>
      </c>
      <c r="L101" s="25">
        <f t="shared" si="55"/>
        <v>5293.9670000000006</v>
      </c>
      <c r="M101" s="25">
        <f t="shared" si="39"/>
        <v>99.100842381130676</v>
      </c>
      <c r="N101" s="25">
        <f t="shared" si="40"/>
        <v>99.100842381130676</v>
      </c>
      <c r="O101" s="25">
        <f t="shared" si="32"/>
        <v>205</v>
      </c>
      <c r="P101" s="25">
        <f t="shared" si="32"/>
        <v>205</v>
      </c>
      <c r="Q101" s="25">
        <f t="shared" si="32"/>
        <v>212.09099999999998</v>
      </c>
      <c r="R101" s="25">
        <f t="shared" si="41"/>
        <v>103.4590243902439</v>
      </c>
      <c r="S101" s="22">
        <f t="shared" si="42"/>
        <v>103.4590243902439</v>
      </c>
      <c r="T101" s="26">
        <v>0</v>
      </c>
      <c r="U101" s="26">
        <v>0</v>
      </c>
      <c r="V101" s="27">
        <v>8.1000000000000003E-2</v>
      </c>
      <c r="W101" s="25" t="e">
        <f t="shared" si="43"/>
        <v>#DIV/0!</v>
      </c>
      <c r="X101" s="22" t="e">
        <f t="shared" si="44"/>
        <v>#DIV/0!</v>
      </c>
      <c r="Y101" s="26">
        <v>4494</v>
      </c>
      <c r="Z101" s="26">
        <v>4494</v>
      </c>
      <c r="AA101" s="25">
        <v>4653.4260000000004</v>
      </c>
      <c r="AB101" s="25">
        <f t="shared" si="45"/>
        <v>103.54753004005342</v>
      </c>
      <c r="AC101" s="22">
        <f t="shared" si="46"/>
        <v>103.54753004005342</v>
      </c>
      <c r="AD101" s="26">
        <v>205</v>
      </c>
      <c r="AE101" s="26">
        <v>205</v>
      </c>
      <c r="AF101" s="25">
        <v>212.01</v>
      </c>
      <c r="AG101" s="25">
        <f t="shared" si="47"/>
        <v>103.41951219512195</v>
      </c>
      <c r="AH101" s="22">
        <f t="shared" si="48"/>
        <v>103.41951219512195</v>
      </c>
      <c r="AI101" s="26">
        <v>0</v>
      </c>
      <c r="AJ101" s="26">
        <v>0</v>
      </c>
      <c r="AK101" s="25">
        <v>0</v>
      </c>
      <c r="AL101" s="25" t="e">
        <f t="shared" si="49"/>
        <v>#DIV/0!</v>
      </c>
      <c r="AM101" s="22" t="e">
        <f t="shared" si="50"/>
        <v>#DIV/0!</v>
      </c>
      <c r="AN101" s="28">
        <v>0</v>
      </c>
      <c r="AO101" s="28">
        <v>0</v>
      </c>
      <c r="AP101" s="25">
        <v>0</v>
      </c>
      <c r="AQ101" s="25" t="e">
        <f t="shared" si="51"/>
        <v>#DIV/0!</v>
      </c>
      <c r="AR101" s="22" t="e">
        <f t="shared" si="52"/>
        <v>#DIV/0!</v>
      </c>
      <c r="AS101" s="28">
        <v>0</v>
      </c>
      <c r="AT101" s="28">
        <v>0</v>
      </c>
      <c r="AU101" s="22">
        <v>0</v>
      </c>
      <c r="AV101" s="22"/>
      <c r="AW101" s="22"/>
      <c r="AX101" s="22"/>
      <c r="AY101" s="22">
        <v>3500</v>
      </c>
      <c r="AZ101" s="22">
        <v>3500</v>
      </c>
      <c r="BA101" s="22">
        <v>3500</v>
      </c>
      <c r="BB101" s="29"/>
      <c r="BC101" s="29"/>
      <c r="BD101" s="29"/>
      <c r="BE101" s="30"/>
      <c r="BF101" s="30"/>
      <c r="BG101" s="22">
        <v>0</v>
      </c>
      <c r="BH101" s="22"/>
      <c r="BI101" s="22"/>
      <c r="BJ101" s="22"/>
      <c r="BK101" s="22"/>
      <c r="BL101" s="22"/>
      <c r="BM101" s="22"/>
      <c r="BN101" s="25">
        <f t="shared" si="33"/>
        <v>601</v>
      </c>
      <c r="BO101" s="25">
        <f t="shared" si="33"/>
        <v>601</v>
      </c>
      <c r="BP101" s="25">
        <f t="shared" si="33"/>
        <v>386.45</v>
      </c>
      <c r="BQ101" s="25">
        <f t="shared" si="53"/>
        <v>64.301164725457568</v>
      </c>
      <c r="BR101" s="22">
        <f t="shared" si="54"/>
        <v>64.301164725457568</v>
      </c>
      <c r="BS101" s="26">
        <v>401</v>
      </c>
      <c r="BT101" s="26">
        <v>401</v>
      </c>
      <c r="BU101" s="25">
        <v>386.45</v>
      </c>
      <c r="BV101" s="22"/>
      <c r="BW101" s="22"/>
      <c r="BX101" s="25">
        <v>0</v>
      </c>
      <c r="BY101" s="22"/>
      <c r="BZ101" s="22"/>
      <c r="CA101" s="22">
        <v>0</v>
      </c>
      <c r="CB101" s="26">
        <v>200</v>
      </c>
      <c r="CC101" s="26">
        <v>200</v>
      </c>
      <c r="CD101" s="22">
        <v>0</v>
      </c>
      <c r="CE101" s="22"/>
      <c r="CF101" s="22"/>
      <c r="CG101" s="22"/>
      <c r="CH101" s="22"/>
      <c r="CI101" s="22"/>
      <c r="CJ101" s="22">
        <v>0</v>
      </c>
      <c r="CK101" s="32"/>
      <c r="CL101" s="32"/>
      <c r="CM101" s="22">
        <v>0</v>
      </c>
      <c r="CN101" s="26">
        <v>42</v>
      </c>
      <c r="CO101" s="26">
        <v>42</v>
      </c>
      <c r="CP101" s="22">
        <v>42</v>
      </c>
      <c r="CQ101" s="22"/>
      <c r="CR101" s="22"/>
      <c r="CS101" s="22">
        <v>0</v>
      </c>
      <c r="CT101" s="26"/>
      <c r="CU101" s="26"/>
      <c r="CV101" s="22">
        <v>0</v>
      </c>
      <c r="CW101" s="22">
        <v>0</v>
      </c>
      <c r="CX101" s="22">
        <v>0</v>
      </c>
      <c r="CY101" s="22">
        <v>0</v>
      </c>
      <c r="CZ101" s="22"/>
      <c r="DA101" s="22"/>
      <c r="DB101" s="22">
        <v>0</v>
      </c>
      <c r="DC101" s="22"/>
      <c r="DD101" s="22"/>
      <c r="DE101" s="27">
        <v>0</v>
      </c>
      <c r="DF101" s="27">
        <v>0</v>
      </c>
      <c r="DG101" s="25">
        <f t="shared" si="34"/>
        <v>8842</v>
      </c>
      <c r="DH101" s="25">
        <f t="shared" si="34"/>
        <v>8842</v>
      </c>
      <c r="DI101" s="25">
        <f t="shared" si="35"/>
        <v>8793.9670000000006</v>
      </c>
      <c r="DJ101" s="22"/>
      <c r="DK101" s="22"/>
      <c r="DL101" s="22">
        <v>0</v>
      </c>
      <c r="DM101" s="22">
        <v>0</v>
      </c>
      <c r="DN101" s="22">
        <v>0</v>
      </c>
      <c r="DO101" s="22">
        <v>38513.114000000001</v>
      </c>
      <c r="DP101" s="22"/>
      <c r="DQ101" s="22"/>
      <c r="DR101" s="22"/>
      <c r="DS101" s="22">
        <v>0</v>
      </c>
      <c r="DT101" s="22">
        <v>0</v>
      </c>
      <c r="DU101" s="22">
        <v>0</v>
      </c>
      <c r="DV101" s="22">
        <v>0</v>
      </c>
      <c r="DW101" s="22">
        <v>0</v>
      </c>
      <c r="DX101" s="22">
        <v>0</v>
      </c>
      <c r="DY101" s="22"/>
      <c r="DZ101" s="22"/>
      <c r="EA101" s="27">
        <v>0</v>
      </c>
      <c r="EB101" s="27">
        <v>0</v>
      </c>
      <c r="EC101" s="25">
        <f t="shared" si="36"/>
        <v>0</v>
      </c>
      <c r="ED101" s="25">
        <f t="shared" si="36"/>
        <v>0</v>
      </c>
      <c r="EE101" s="25">
        <f t="shared" si="37"/>
        <v>38513.114000000001</v>
      </c>
      <c r="EF101" s="34"/>
      <c r="EG101" s="31"/>
      <c r="EH101" s="31"/>
      <c r="EI101" s="34"/>
      <c r="EJ101" s="31"/>
      <c r="EK101" s="31"/>
      <c r="EL101" s="34"/>
      <c r="EM101" s="31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>
      <c r="A102" s="21">
        <v>93</v>
      </c>
      <c r="B102" s="1" t="s">
        <v>93</v>
      </c>
      <c r="C102" s="22">
        <v>11640.6</v>
      </c>
      <c r="D102" s="35">
        <v>0</v>
      </c>
      <c r="E102" s="24">
        <f t="shared" si="38"/>
        <v>16272.1</v>
      </c>
      <c r="F102" s="24">
        <f t="shared" si="38"/>
        <v>16272.1</v>
      </c>
      <c r="G102" s="25">
        <f t="shared" si="38"/>
        <v>16441.636400000003</v>
      </c>
      <c r="H102" s="25">
        <f t="shared" si="30"/>
        <v>101.04188396089013</v>
      </c>
      <c r="I102" s="25">
        <f t="shared" si="31"/>
        <v>101.04188396089013</v>
      </c>
      <c r="J102" s="25">
        <f t="shared" si="55"/>
        <v>6250</v>
      </c>
      <c r="K102" s="25">
        <f t="shared" si="55"/>
        <v>6250</v>
      </c>
      <c r="L102" s="25">
        <f t="shared" si="55"/>
        <v>6419.5364000000009</v>
      </c>
      <c r="M102" s="25">
        <f t="shared" si="39"/>
        <v>102.7125824</v>
      </c>
      <c r="N102" s="25">
        <f t="shared" si="40"/>
        <v>102.7125824</v>
      </c>
      <c r="O102" s="25">
        <f t="shared" si="32"/>
        <v>1100</v>
      </c>
      <c r="P102" s="25">
        <f t="shared" si="32"/>
        <v>1100</v>
      </c>
      <c r="Q102" s="25">
        <f t="shared" si="32"/>
        <v>1877.2264</v>
      </c>
      <c r="R102" s="25">
        <f t="shared" si="41"/>
        <v>170.65694545454545</v>
      </c>
      <c r="S102" s="22">
        <f t="shared" si="42"/>
        <v>170.65694545454545</v>
      </c>
      <c r="T102" s="26">
        <v>2.4</v>
      </c>
      <c r="U102" s="26">
        <v>2.4</v>
      </c>
      <c r="V102" s="27">
        <v>0.40200000000000002</v>
      </c>
      <c r="W102" s="25">
        <f t="shared" si="43"/>
        <v>16.75</v>
      </c>
      <c r="X102" s="22">
        <f t="shared" si="44"/>
        <v>16.75</v>
      </c>
      <c r="Y102" s="26">
        <v>4400</v>
      </c>
      <c r="Z102" s="26">
        <v>4400</v>
      </c>
      <c r="AA102" s="25">
        <v>4477.8100000000004</v>
      </c>
      <c r="AB102" s="25">
        <f t="shared" si="45"/>
        <v>101.7684090909091</v>
      </c>
      <c r="AC102" s="22">
        <f t="shared" si="46"/>
        <v>101.7684090909091</v>
      </c>
      <c r="AD102" s="26">
        <v>1097.5999999999999</v>
      </c>
      <c r="AE102" s="26">
        <v>1097.5999999999999</v>
      </c>
      <c r="AF102" s="25">
        <v>1876.8244</v>
      </c>
      <c r="AG102" s="25">
        <f t="shared" si="47"/>
        <v>170.99347667638486</v>
      </c>
      <c r="AH102" s="22">
        <f t="shared" si="48"/>
        <v>170.99347667638486</v>
      </c>
      <c r="AI102" s="26">
        <v>50</v>
      </c>
      <c r="AJ102" s="26">
        <v>50</v>
      </c>
      <c r="AK102" s="25">
        <v>0</v>
      </c>
      <c r="AL102" s="25">
        <f t="shared" si="49"/>
        <v>0</v>
      </c>
      <c r="AM102" s="22">
        <f t="shared" si="50"/>
        <v>0</v>
      </c>
      <c r="AN102" s="28">
        <v>0</v>
      </c>
      <c r="AO102" s="28">
        <v>0</v>
      </c>
      <c r="AP102" s="25">
        <v>0</v>
      </c>
      <c r="AQ102" s="25" t="e">
        <f t="shared" si="51"/>
        <v>#DIV/0!</v>
      </c>
      <c r="AR102" s="22" t="e">
        <f t="shared" si="52"/>
        <v>#DIV/0!</v>
      </c>
      <c r="AS102" s="28">
        <v>0</v>
      </c>
      <c r="AT102" s="28">
        <v>0</v>
      </c>
      <c r="AU102" s="22">
        <v>0</v>
      </c>
      <c r="AV102" s="22"/>
      <c r="AW102" s="22"/>
      <c r="AX102" s="22"/>
      <c r="AY102" s="22">
        <v>10022.1</v>
      </c>
      <c r="AZ102" s="22">
        <v>10022.1</v>
      </c>
      <c r="BA102" s="22">
        <v>10022.1</v>
      </c>
      <c r="BB102" s="29"/>
      <c r="BC102" s="29"/>
      <c r="BD102" s="29"/>
      <c r="BE102" s="30"/>
      <c r="BF102" s="30"/>
      <c r="BG102" s="22">
        <v>0</v>
      </c>
      <c r="BH102" s="22"/>
      <c r="BI102" s="22"/>
      <c r="BJ102" s="22"/>
      <c r="BK102" s="22"/>
      <c r="BL102" s="22"/>
      <c r="BM102" s="22"/>
      <c r="BN102" s="25">
        <f t="shared" si="33"/>
        <v>300</v>
      </c>
      <c r="BO102" s="25">
        <f t="shared" si="33"/>
        <v>300</v>
      </c>
      <c r="BP102" s="25">
        <f t="shared" si="33"/>
        <v>64.5</v>
      </c>
      <c r="BQ102" s="25">
        <f t="shared" si="53"/>
        <v>21.5</v>
      </c>
      <c r="BR102" s="22">
        <f t="shared" si="54"/>
        <v>21.5</v>
      </c>
      <c r="BS102" s="26">
        <v>300</v>
      </c>
      <c r="BT102" s="26">
        <v>300</v>
      </c>
      <c r="BU102" s="25">
        <v>64.5</v>
      </c>
      <c r="BV102" s="22"/>
      <c r="BW102" s="22"/>
      <c r="BX102" s="25">
        <v>0</v>
      </c>
      <c r="BY102" s="22"/>
      <c r="BZ102" s="22"/>
      <c r="CA102" s="22">
        <v>0</v>
      </c>
      <c r="CB102" s="26"/>
      <c r="CC102" s="26"/>
      <c r="CD102" s="22">
        <v>0</v>
      </c>
      <c r="CE102" s="22"/>
      <c r="CF102" s="22"/>
      <c r="CG102" s="22"/>
      <c r="CH102" s="22"/>
      <c r="CI102" s="22"/>
      <c r="CJ102" s="22">
        <v>0</v>
      </c>
      <c r="CK102" s="32"/>
      <c r="CL102" s="32"/>
      <c r="CM102" s="22">
        <v>0</v>
      </c>
      <c r="CN102" s="26">
        <v>400</v>
      </c>
      <c r="CO102" s="26">
        <v>400</v>
      </c>
      <c r="CP102" s="22">
        <v>0</v>
      </c>
      <c r="CQ102" s="22">
        <v>400</v>
      </c>
      <c r="CR102" s="22">
        <v>400</v>
      </c>
      <c r="CS102" s="22">
        <v>0</v>
      </c>
      <c r="CT102" s="26"/>
      <c r="CU102" s="26"/>
      <c r="CV102" s="22">
        <v>0</v>
      </c>
      <c r="CW102" s="22">
        <v>0</v>
      </c>
      <c r="CX102" s="22">
        <v>0</v>
      </c>
      <c r="CY102" s="22">
        <v>0</v>
      </c>
      <c r="CZ102" s="22"/>
      <c r="DA102" s="22"/>
      <c r="DB102" s="22">
        <v>0</v>
      </c>
      <c r="DC102" s="22"/>
      <c r="DD102" s="22"/>
      <c r="DE102" s="27">
        <v>0</v>
      </c>
      <c r="DF102" s="27">
        <v>0</v>
      </c>
      <c r="DG102" s="25">
        <f t="shared" si="34"/>
        <v>16272.1</v>
      </c>
      <c r="DH102" s="25">
        <f t="shared" si="34"/>
        <v>16272.1</v>
      </c>
      <c r="DI102" s="25">
        <f t="shared" si="35"/>
        <v>16441.636400000003</v>
      </c>
      <c r="DJ102" s="22"/>
      <c r="DK102" s="22"/>
      <c r="DL102" s="22">
        <v>0</v>
      </c>
      <c r="DM102" s="22">
        <v>0</v>
      </c>
      <c r="DN102" s="22">
        <v>0</v>
      </c>
      <c r="DO102" s="22">
        <v>0</v>
      </c>
      <c r="DP102" s="22"/>
      <c r="DQ102" s="22"/>
      <c r="DR102" s="22"/>
      <c r="DS102" s="22">
        <v>0</v>
      </c>
      <c r="DT102" s="22">
        <v>0</v>
      </c>
      <c r="DU102" s="22">
        <v>0</v>
      </c>
      <c r="DV102" s="22">
        <v>0</v>
      </c>
      <c r="DW102" s="22">
        <v>0</v>
      </c>
      <c r="DX102" s="22">
        <v>0</v>
      </c>
      <c r="DY102" s="22"/>
      <c r="DZ102" s="22"/>
      <c r="EA102" s="27">
        <v>0</v>
      </c>
      <c r="EB102" s="27">
        <v>0</v>
      </c>
      <c r="EC102" s="25">
        <f t="shared" si="36"/>
        <v>0</v>
      </c>
      <c r="ED102" s="25">
        <f t="shared" si="36"/>
        <v>0</v>
      </c>
      <c r="EE102" s="25">
        <f t="shared" si="37"/>
        <v>0</v>
      </c>
      <c r="EF102" s="34"/>
      <c r="EG102" s="31"/>
      <c r="EH102" s="31"/>
      <c r="EI102" s="34"/>
      <c r="EJ102" s="31"/>
      <c r="EK102" s="31"/>
      <c r="EL102" s="34"/>
      <c r="EM102" s="31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>
      <c r="A103" s="21">
        <v>94</v>
      </c>
      <c r="B103" s="1" t="s">
        <v>94</v>
      </c>
      <c r="C103" s="22">
        <v>383</v>
      </c>
      <c r="D103" s="35">
        <v>413</v>
      </c>
      <c r="E103" s="24">
        <f t="shared" si="38"/>
        <v>16570</v>
      </c>
      <c r="F103" s="24">
        <f t="shared" si="38"/>
        <v>16570</v>
      </c>
      <c r="G103" s="25">
        <f t="shared" si="38"/>
        <v>14629.614299999999</v>
      </c>
      <c r="H103" s="25">
        <f t="shared" si="30"/>
        <v>88.289766445383222</v>
      </c>
      <c r="I103" s="25">
        <f t="shared" si="31"/>
        <v>88.289766445383222</v>
      </c>
      <c r="J103" s="25">
        <f t="shared" si="55"/>
        <v>13070</v>
      </c>
      <c r="K103" s="25">
        <f t="shared" si="55"/>
        <v>13070</v>
      </c>
      <c r="L103" s="25">
        <f t="shared" si="55"/>
        <v>11257.0543</v>
      </c>
      <c r="M103" s="25">
        <f t="shared" si="39"/>
        <v>86.128954093343538</v>
      </c>
      <c r="N103" s="25">
        <f t="shared" si="40"/>
        <v>86.128954093343538</v>
      </c>
      <c r="O103" s="25">
        <f t="shared" si="32"/>
        <v>600</v>
      </c>
      <c r="P103" s="25">
        <f t="shared" si="32"/>
        <v>600</v>
      </c>
      <c r="Q103" s="25">
        <f t="shared" si="32"/>
        <v>634.19400000000007</v>
      </c>
      <c r="R103" s="25">
        <f t="shared" si="41"/>
        <v>105.69900000000001</v>
      </c>
      <c r="S103" s="22">
        <f t="shared" si="42"/>
        <v>105.69900000000001</v>
      </c>
      <c r="T103" s="26">
        <v>0</v>
      </c>
      <c r="U103" s="26">
        <v>0</v>
      </c>
      <c r="V103" s="27">
        <v>0.104</v>
      </c>
      <c r="W103" s="25" t="e">
        <f t="shared" si="43"/>
        <v>#DIV/0!</v>
      </c>
      <c r="X103" s="22" t="e">
        <f t="shared" si="44"/>
        <v>#DIV/0!</v>
      </c>
      <c r="Y103" s="26">
        <v>11070</v>
      </c>
      <c r="Z103" s="26">
        <v>11070</v>
      </c>
      <c r="AA103" s="25">
        <v>9908.1502999999993</v>
      </c>
      <c r="AB103" s="25">
        <f t="shared" si="45"/>
        <v>89.504519421860891</v>
      </c>
      <c r="AC103" s="22">
        <f t="shared" si="46"/>
        <v>89.504519421860891</v>
      </c>
      <c r="AD103" s="26">
        <v>600</v>
      </c>
      <c r="AE103" s="26">
        <v>600</v>
      </c>
      <c r="AF103" s="25">
        <v>634.09</v>
      </c>
      <c r="AG103" s="25">
        <f t="shared" si="47"/>
        <v>105.68166666666667</v>
      </c>
      <c r="AH103" s="22">
        <f t="shared" si="48"/>
        <v>105.68166666666667</v>
      </c>
      <c r="AI103" s="26">
        <v>0</v>
      </c>
      <c r="AJ103" s="26">
        <v>0</v>
      </c>
      <c r="AK103" s="25">
        <v>0</v>
      </c>
      <c r="AL103" s="25" t="e">
        <f t="shared" si="49"/>
        <v>#DIV/0!</v>
      </c>
      <c r="AM103" s="22" t="e">
        <f t="shared" si="50"/>
        <v>#DIV/0!</v>
      </c>
      <c r="AN103" s="28">
        <v>0</v>
      </c>
      <c r="AO103" s="28">
        <v>0</v>
      </c>
      <c r="AP103" s="25">
        <v>0</v>
      </c>
      <c r="AQ103" s="25" t="e">
        <f t="shared" si="51"/>
        <v>#DIV/0!</v>
      </c>
      <c r="AR103" s="22" t="e">
        <f t="shared" si="52"/>
        <v>#DIV/0!</v>
      </c>
      <c r="AS103" s="28">
        <v>0</v>
      </c>
      <c r="AT103" s="28">
        <v>0</v>
      </c>
      <c r="AU103" s="22">
        <v>0</v>
      </c>
      <c r="AV103" s="22"/>
      <c r="AW103" s="22"/>
      <c r="AX103" s="22"/>
      <c r="AY103" s="22">
        <v>3500</v>
      </c>
      <c r="AZ103" s="22">
        <v>3500</v>
      </c>
      <c r="BA103" s="22">
        <v>3500</v>
      </c>
      <c r="BB103" s="29"/>
      <c r="BC103" s="29"/>
      <c r="BD103" s="29"/>
      <c r="BE103" s="30"/>
      <c r="BF103" s="30"/>
      <c r="BG103" s="22">
        <v>0</v>
      </c>
      <c r="BH103" s="22"/>
      <c r="BI103" s="22"/>
      <c r="BJ103" s="22"/>
      <c r="BK103" s="22"/>
      <c r="BL103" s="22"/>
      <c r="BM103" s="22"/>
      <c r="BN103" s="25">
        <f t="shared" si="33"/>
        <v>500</v>
      </c>
      <c r="BO103" s="25">
        <f t="shared" si="33"/>
        <v>500</v>
      </c>
      <c r="BP103" s="25">
        <f t="shared" si="33"/>
        <v>357.1</v>
      </c>
      <c r="BQ103" s="25">
        <f t="shared" si="53"/>
        <v>71.42</v>
      </c>
      <c r="BR103" s="22">
        <f t="shared" si="54"/>
        <v>71.42</v>
      </c>
      <c r="BS103" s="26">
        <v>500</v>
      </c>
      <c r="BT103" s="26">
        <v>500</v>
      </c>
      <c r="BU103" s="25">
        <v>357.1</v>
      </c>
      <c r="BV103" s="22"/>
      <c r="BW103" s="22"/>
      <c r="BX103" s="25">
        <v>0</v>
      </c>
      <c r="BY103" s="22"/>
      <c r="BZ103" s="22"/>
      <c r="CA103" s="22">
        <v>0</v>
      </c>
      <c r="CB103" s="26"/>
      <c r="CC103" s="26"/>
      <c r="CD103" s="22">
        <v>0</v>
      </c>
      <c r="CE103" s="22"/>
      <c r="CF103" s="22"/>
      <c r="CG103" s="22"/>
      <c r="CH103" s="22"/>
      <c r="CI103" s="22"/>
      <c r="CJ103" s="22">
        <v>0</v>
      </c>
      <c r="CK103" s="32">
        <v>400</v>
      </c>
      <c r="CL103" s="32">
        <v>400</v>
      </c>
      <c r="CM103" s="22">
        <v>254.61</v>
      </c>
      <c r="CN103" s="26"/>
      <c r="CO103" s="26"/>
      <c r="CP103" s="22">
        <v>0</v>
      </c>
      <c r="CQ103" s="22"/>
      <c r="CR103" s="22"/>
      <c r="CS103" s="22">
        <v>0</v>
      </c>
      <c r="CT103" s="26">
        <v>500</v>
      </c>
      <c r="CU103" s="26">
        <v>500</v>
      </c>
      <c r="CV103" s="22">
        <v>103</v>
      </c>
      <c r="CW103" s="22">
        <v>0</v>
      </c>
      <c r="CX103" s="22">
        <v>0</v>
      </c>
      <c r="CY103" s="22">
        <v>0</v>
      </c>
      <c r="CZ103" s="22"/>
      <c r="DA103" s="22"/>
      <c r="DB103" s="22">
        <v>0</v>
      </c>
      <c r="DC103" s="22"/>
      <c r="DD103" s="22"/>
      <c r="DE103" s="27">
        <v>0</v>
      </c>
      <c r="DF103" s="27">
        <v>-127.44</v>
      </c>
      <c r="DG103" s="25">
        <f t="shared" si="34"/>
        <v>16570</v>
      </c>
      <c r="DH103" s="25">
        <f t="shared" si="34"/>
        <v>16570</v>
      </c>
      <c r="DI103" s="25">
        <f t="shared" si="35"/>
        <v>14629.614299999999</v>
      </c>
      <c r="DJ103" s="22"/>
      <c r="DK103" s="22"/>
      <c r="DL103" s="22">
        <v>0</v>
      </c>
      <c r="DM103" s="22">
        <v>0</v>
      </c>
      <c r="DN103" s="22">
        <v>0</v>
      </c>
      <c r="DO103" s="22">
        <v>0</v>
      </c>
      <c r="DP103" s="22"/>
      <c r="DQ103" s="22"/>
      <c r="DR103" s="22"/>
      <c r="DS103" s="22">
        <v>0</v>
      </c>
      <c r="DT103" s="22">
        <v>0</v>
      </c>
      <c r="DU103" s="22">
        <v>0</v>
      </c>
      <c r="DV103" s="22">
        <v>0</v>
      </c>
      <c r="DW103" s="22">
        <v>0</v>
      </c>
      <c r="DX103" s="22">
        <v>0</v>
      </c>
      <c r="DY103" s="22"/>
      <c r="DZ103" s="22"/>
      <c r="EA103" s="27">
        <v>0</v>
      </c>
      <c r="EB103" s="27">
        <v>0</v>
      </c>
      <c r="EC103" s="25">
        <f t="shared" si="36"/>
        <v>0</v>
      </c>
      <c r="ED103" s="25">
        <f t="shared" si="36"/>
        <v>0</v>
      </c>
      <c r="EE103" s="25">
        <f t="shared" si="37"/>
        <v>0</v>
      </c>
      <c r="EF103" s="34"/>
      <c r="EG103" s="31"/>
      <c r="EH103" s="31"/>
      <c r="EI103" s="34"/>
      <c r="EJ103" s="31"/>
      <c r="EK103" s="31"/>
      <c r="EL103" s="34"/>
      <c r="EM103" s="31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>
      <c r="A104" s="21">
        <v>95</v>
      </c>
      <c r="B104" s="1" t="s">
        <v>95</v>
      </c>
      <c r="C104" s="22">
        <v>1334.3</v>
      </c>
      <c r="D104" s="35">
        <v>98.6</v>
      </c>
      <c r="E104" s="24">
        <f t="shared" si="38"/>
        <v>17697.8</v>
      </c>
      <c r="F104" s="24">
        <f t="shared" si="38"/>
        <v>17697.8</v>
      </c>
      <c r="G104" s="25">
        <f t="shared" si="38"/>
        <v>17654.817999999999</v>
      </c>
      <c r="H104" s="25">
        <f t="shared" si="30"/>
        <v>99.757133655030572</v>
      </c>
      <c r="I104" s="25">
        <f t="shared" si="31"/>
        <v>99.757133655030572</v>
      </c>
      <c r="J104" s="25">
        <f t="shared" si="55"/>
        <v>12697.8</v>
      </c>
      <c r="K104" s="25">
        <f t="shared" si="55"/>
        <v>12697.8</v>
      </c>
      <c r="L104" s="25">
        <f t="shared" si="55"/>
        <v>12655.817999999999</v>
      </c>
      <c r="M104" s="25">
        <f t="shared" si="39"/>
        <v>99.669375797382216</v>
      </c>
      <c r="N104" s="25">
        <f t="shared" si="40"/>
        <v>99.669375797382216</v>
      </c>
      <c r="O104" s="25">
        <f t="shared" si="32"/>
        <v>210</v>
      </c>
      <c r="P104" s="25">
        <f t="shared" si="32"/>
        <v>210</v>
      </c>
      <c r="Q104" s="25">
        <f t="shared" si="32"/>
        <v>373.512</v>
      </c>
      <c r="R104" s="25">
        <f t="shared" si="41"/>
        <v>177.86285714285714</v>
      </c>
      <c r="S104" s="22">
        <f t="shared" si="42"/>
        <v>177.86285714285714</v>
      </c>
      <c r="T104" s="26">
        <v>10</v>
      </c>
      <c r="U104" s="26">
        <v>10</v>
      </c>
      <c r="V104" s="27">
        <v>25</v>
      </c>
      <c r="W104" s="25">
        <f t="shared" si="43"/>
        <v>250</v>
      </c>
      <c r="X104" s="22">
        <f t="shared" si="44"/>
        <v>250</v>
      </c>
      <c r="Y104" s="26">
        <v>12000</v>
      </c>
      <c r="Z104" s="26">
        <v>12000</v>
      </c>
      <c r="AA104" s="25">
        <v>11919.364</v>
      </c>
      <c r="AB104" s="25">
        <f t="shared" si="45"/>
        <v>99.328033333333337</v>
      </c>
      <c r="AC104" s="22">
        <f t="shared" si="46"/>
        <v>99.328033333333337</v>
      </c>
      <c r="AD104" s="26">
        <v>200</v>
      </c>
      <c r="AE104" s="26">
        <v>200</v>
      </c>
      <c r="AF104" s="25">
        <v>348.512</v>
      </c>
      <c r="AG104" s="25">
        <f t="shared" si="47"/>
        <v>174.256</v>
      </c>
      <c r="AH104" s="22">
        <f t="shared" si="48"/>
        <v>174.256</v>
      </c>
      <c r="AI104" s="26">
        <v>0</v>
      </c>
      <c r="AJ104" s="26">
        <v>0</v>
      </c>
      <c r="AK104" s="25">
        <v>0</v>
      </c>
      <c r="AL104" s="25" t="e">
        <f t="shared" si="49"/>
        <v>#DIV/0!</v>
      </c>
      <c r="AM104" s="22" t="e">
        <f t="shared" si="50"/>
        <v>#DIV/0!</v>
      </c>
      <c r="AN104" s="28">
        <v>0</v>
      </c>
      <c r="AO104" s="28">
        <v>0</v>
      </c>
      <c r="AP104" s="25">
        <v>0</v>
      </c>
      <c r="AQ104" s="25" t="e">
        <f t="shared" si="51"/>
        <v>#DIV/0!</v>
      </c>
      <c r="AR104" s="22" t="e">
        <f t="shared" si="52"/>
        <v>#DIV/0!</v>
      </c>
      <c r="AS104" s="28">
        <v>0</v>
      </c>
      <c r="AT104" s="28">
        <v>0</v>
      </c>
      <c r="AU104" s="22">
        <v>0</v>
      </c>
      <c r="AV104" s="22"/>
      <c r="AW104" s="22"/>
      <c r="AX104" s="22"/>
      <c r="AY104" s="22">
        <v>3500</v>
      </c>
      <c r="AZ104" s="22">
        <v>3500</v>
      </c>
      <c r="BA104" s="22">
        <v>3500</v>
      </c>
      <c r="BB104" s="29"/>
      <c r="BC104" s="29"/>
      <c r="BD104" s="29"/>
      <c r="BE104" s="30">
        <v>1500</v>
      </c>
      <c r="BF104" s="30">
        <v>1500</v>
      </c>
      <c r="BG104" s="22">
        <v>1499</v>
      </c>
      <c r="BH104" s="22"/>
      <c r="BI104" s="22"/>
      <c r="BJ104" s="22"/>
      <c r="BK104" s="22"/>
      <c r="BL104" s="22"/>
      <c r="BM104" s="22"/>
      <c r="BN104" s="25">
        <f t="shared" si="33"/>
        <v>387.8</v>
      </c>
      <c r="BO104" s="25">
        <f t="shared" si="33"/>
        <v>387.8</v>
      </c>
      <c r="BP104" s="25">
        <f t="shared" si="33"/>
        <v>362.94200000000001</v>
      </c>
      <c r="BQ104" s="25">
        <f t="shared" si="53"/>
        <v>93.589994842702424</v>
      </c>
      <c r="BR104" s="22">
        <f t="shared" si="54"/>
        <v>93.589994842702424</v>
      </c>
      <c r="BS104" s="26">
        <v>387.8</v>
      </c>
      <c r="BT104" s="26">
        <v>387.8</v>
      </c>
      <c r="BU104" s="25">
        <v>362.94200000000001</v>
      </c>
      <c r="BV104" s="22"/>
      <c r="BW104" s="22"/>
      <c r="BX104" s="25">
        <v>0</v>
      </c>
      <c r="BY104" s="22"/>
      <c r="BZ104" s="22"/>
      <c r="CA104" s="22">
        <v>0</v>
      </c>
      <c r="CB104" s="26"/>
      <c r="CC104" s="26"/>
      <c r="CD104" s="22">
        <v>0</v>
      </c>
      <c r="CE104" s="22"/>
      <c r="CF104" s="22"/>
      <c r="CG104" s="22"/>
      <c r="CH104" s="22"/>
      <c r="CI104" s="22"/>
      <c r="CJ104" s="22">
        <v>0</v>
      </c>
      <c r="CK104" s="32"/>
      <c r="CL104" s="32"/>
      <c r="CM104" s="22">
        <v>0</v>
      </c>
      <c r="CN104" s="26">
        <v>100</v>
      </c>
      <c r="CO104" s="26">
        <v>100</v>
      </c>
      <c r="CP104" s="22">
        <v>0</v>
      </c>
      <c r="CQ104" s="22">
        <v>100</v>
      </c>
      <c r="CR104" s="22">
        <v>100</v>
      </c>
      <c r="CS104" s="22">
        <v>0</v>
      </c>
      <c r="CT104" s="26"/>
      <c r="CU104" s="26"/>
      <c r="CV104" s="22">
        <v>0</v>
      </c>
      <c r="CW104" s="22">
        <v>0</v>
      </c>
      <c r="CX104" s="22">
        <v>0</v>
      </c>
      <c r="CY104" s="22">
        <v>0</v>
      </c>
      <c r="CZ104" s="22"/>
      <c r="DA104" s="22"/>
      <c r="DB104" s="22">
        <v>0</v>
      </c>
      <c r="DC104" s="22"/>
      <c r="DD104" s="22"/>
      <c r="DE104" s="27">
        <v>0</v>
      </c>
      <c r="DF104" s="27">
        <v>0</v>
      </c>
      <c r="DG104" s="25">
        <f t="shared" si="34"/>
        <v>17697.8</v>
      </c>
      <c r="DH104" s="25">
        <f t="shared" si="34"/>
        <v>17697.8</v>
      </c>
      <c r="DI104" s="25">
        <f t="shared" si="35"/>
        <v>17654.817999999999</v>
      </c>
      <c r="DJ104" s="22"/>
      <c r="DK104" s="22"/>
      <c r="DL104" s="22">
        <v>0</v>
      </c>
      <c r="DM104" s="22">
        <v>0</v>
      </c>
      <c r="DN104" s="22">
        <v>0</v>
      </c>
      <c r="DO104" s="22">
        <v>0</v>
      </c>
      <c r="DP104" s="22"/>
      <c r="DQ104" s="22"/>
      <c r="DR104" s="22"/>
      <c r="DS104" s="22">
        <v>0</v>
      </c>
      <c r="DT104" s="22">
        <v>0</v>
      </c>
      <c r="DU104" s="22">
        <v>0</v>
      </c>
      <c r="DV104" s="22">
        <v>0</v>
      </c>
      <c r="DW104" s="22">
        <v>0</v>
      </c>
      <c r="DX104" s="22">
        <v>0</v>
      </c>
      <c r="DY104" s="22"/>
      <c r="DZ104" s="22"/>
      <c r="EA104" s="27">
        <v>0</v>
      </c>
      <c r="EB104" s="27">
        <v>0</v>
      </c>
      <c r="EC104" s="25">
        <f t="shared" si="36"/>
        <v>0</v>
      </c>
      <c r="ED104" s="25">
        <f t="shared" si="36"/>
        <v>0</v>
      </c>
      <c r="EE104" s="25">
        <f t="shared" si="37"/>
        <v>0</v>
      </c>
      <c r="EF104" s="34"/>
      <c r="EG104" s="31"/>
      <c r="EH104" s="31"/>
      <c r="EI104" s="34"/>
      <c r="EJ104" s="31"/>
      <c r="EK104" s="31"/>
      <c r="EL104" s="34"/>
      <c r="EM104" s="31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</row>
    <row r="105" spans="1:256">
      <c r="A105" s="21">
        <v>96</v>
      </c>
      <c r="B105" s="1" t="s">
        <v>96</v>
      </c>
      <c r="C105" s="22">
        <v>0.1</v>
      </c>
      <c r="D105" s="35">
        <v>217.2</v>
      </c>
      <c r="E105" s="24">
        <f t="shared" si="38"/>
        <v>24412.2</v>
      </c>
      <c r="F105" s="24">
        <f t="shared" si="38"/>
        <v>24412.2</v>
      </c>
      <c r="G105" s="25">
        <f t="shared" si="38"/>
        <v>24536.678599999999</v>
      </c>
      <c r="H105" s="25">
        <f t="shared" si="30"/>
        <v>100.50990324509877</v>
      </c>
      <c r="I105" s="25">
        <f t="shared" si="31"/>
        <v>100.50990324509877</v>
      </c>
      <c r="J105" s="25">
        <f t="shared" si="55"/>
        <v>12068</v>
      </c>
      <c r="K105" s="25">
        <f t="shared" si="55"/>
        <v>12068</v>
      </c>
      <c r="L105" s="25">
        <f t="shared" si="55"/>
        <v>12192.4786</v>
      </c>
      <c r="M105" s="25">
        <f t="shared" si="39"/>
        <v>101.03147663241631</v>
      </c>
      <c r="N105" s="25">
        <f t="shared" si="40"/>
        <v>101.03147663241631</v>
      </c>
      <c r="O105" s="25">
        <f t="shared" si="32"/>
        <v>2780</v>
      </c>
      <c r="P105" s="25">
        <f t="shared" si="32"/>
        <v>2780</v>
      </c>
      <c r="Q105" s="25">
        <f t="shared" si="32"/>
        <v>3836.5720000000001</v>
      </c>
      <c r="R105" s="25">
        <f t="shared" si="41"/>
        <v>138.00618705035973</v>
      </c>
      <c r="S105" s="22">
        <f t="shared" si="42"/>
        <v>138.00618705035973</v>
      </c>
      <c r="T105" s="26">
        <v>480</v>
      </c>
      <c r="U105" s="26">
        <v>480</v>
      </c>
      <c r="V105" s="27">
        <v>480.44600000000003</v>
      </c>
      <c r="W105" s="25">
        <f t="shared" si="43"/>
        <v>100.09291666666667</v>
      </c>
      <c r="X105" s="22">
        <f t="shared" si="44"/>
        <v>100.09291666666667</v>
      </c>
      <c r="Y105" s="26">
        <v>6348</v>
      </c>
      <c r="Z105" s="26">
        <v>6348</v>
      </c>
      <c r="AA105" s="25">
        <v>6176.2035999999998</v>
      </c>
      <c r="AB105" s="25">
        <f t="shared" si="45"/>
        <v>97.293692501575308</v>
      </c>
      <c r="AC105" s="22">
        <f t="shared" si="46"/>
        <v>97.293692501575308</v>
      </c>
      <c r="AD105" s="26">
        <v>2300</v>
      </c>
      <c r="AE105" s="26">
        <v>2300</v>
      </c>
      <c r="AF105" s="25">
        <v>3356.1260000000002</v>
      </c>
      <c r="AG105" s="25">
        <f t="shared" si="47"/>
        <v>145.91852173913045</v>
      </c>
      <c r="AH105" s="22">
        <f t="shared" si="48"/>
        <v>145.91852173913045</v>
      </c>
      <c r="AI105" s="26">
        <v>260</v>
      </c>
      <c r="AJ105" s="26">
        <v>260</v>
      </c>
      <c r="AK105" s="25">
        <v>251.35300000000001</v>
      </c>
      <c r="AL105" s="25">
        <f t="shared" si="49"/>
        <v>96.674230769230775</v>
      </c>
      <c r="AM105" s="22">
        <f t="shared" si="50"/>
        <v>96.674230769230775</v>
      </c>
      <c r="AN105" s="28">
        <v>0</v>
      </c>
      <c r="AO105" s="28">
        <v>0</v>
      </c>
      <c r="AP105" s="25">
        <v>0</v>
      </c>
      <c r="AQ105" s="25" t="e">
        <f t="shared" si="51"/>
        <v>#DIV/0!</v>
      </c>
      <c r="AR105" s="22" t="e">
        <f t="shared" si="52"/>
        <v>#DIV/0!</v>
      </c>
      <c r="AS105" s="28">
        <v>0</v>
      </c>
      <c r="AT105" s="28">
        <v>0</v>
      </c>
      <c r="AU105" s="22">
        <v>0</v>
      </c>
      <c r="AV105" s="22"/>
      <c r="AW105" s="22"/>
      <c r="AX105" s="22"/>
      <c r="AY105" s="22">
        <v>12344.2</v>
      </c>
      <c r="AZ105" s="22">
        <v>12344.2</v>
      </c>
      <c r="BA105" s="22">
        <v>12344.2</v>
      </c>
      <c r="BB105" s="29"/>
      <c r="BC105" s="29"/>
      <c r="BD105" s="29"/>
      <c r="BE105" s="30"/>
      <c r="BF105" s="30"/>
      <c r="BG105" s="22">
        <v>0</v>
      </c>
      <c r="BH105" s="22"/>
      <c r="BI105" s="22"/>
      <c r="BJ105" s="22"/>
      <c r="BK105" s="22"/>
      <c r="BL105" s="22"/>
      <c r="BM105" s="22"/>
      <c r="BN105" s="25">
        <f t="shared" si="33"/>
        <v>400</v>
      </c>
      <c r="BO105" s="25">
        <f t="shared" si="33"/>
        <v>400</v>
      </c>
      <c r="BP105" s="25">
        <f t="shared" si="33"/>
        <v>744.91</v>
      </c>
      <c r="BQ105" s="25">
        <f t="shared" si="53"/>
        <v>186.22749999999999</v>
      </c>
      <c r="BR105" s="22">
        <f t="shared" si="54"/>
        <v>186.22749999999999</v>
      </c>
      <c r="BS105" s="26">
        <v>400</v>
      </c>
      <c r="BT105" s="26">
        <v>400</v>
      </c>
      <c r="BU105" s="25">
        <v>744.91</v>
      </c>
      <c r="BV105" s="22"/>
      <c r="BW105" s="22"/>
      <c r="BX105" s="25">
        <v>0</v>
      </c>
      <c r="BY105" s="22"/>
      <c r="BZ105" s="22"/>
      <c r="CA105" s="22">
        <v>0</v>
      </c>
      <c r="CB105" s="26"/>
      <c r="CC105" s="26"/>
      <c r="CD105" s="22">
        <v>0</v>
      </c>
      <c r="CE105" s="22"/>
      <c r="CF105" s="22"/>
      <c r="CG105" s="22"/>
      <c r="CH105" s="22"/>
      <c r="CI105" s="22"/>
      <c r="CJ105" s="22">
        <v>0</v>
      </c>
      <c r="CK105" s="32">
        <v>1500</v>
      </c>
      <c r="CL105" s="32">
        <v>1500</v>
      </c>
      <c r="CM105" s="22">
        <v>1178.58</v>
      </c>
      <c r="CN105" s="26">
        <v>780</v>
      </c>
      <c r="CO105" s="26">
        <v>780</v>
      </c>
      <c r="CP105" s="22">
        <v>4.8600000000000003</v>
      </c>
      <c r="CQ105" s="22">
        <v>780</v>
      </c>
      <c r="CR105" s="22">
        <v>780</v>
      </c>
      <c r="CS105" s="22">
        <v>0</v>
      </c>
      <c r="CT105" s="26"/>
      <c r="CU105" s="26"/>
      <c r="CV105" s="22">
        <v>0</v>
      </c>
      <c r="CW105" s="22">
        <v>0</v>
      </c>
      <c r="CX105" s="22">
        <v>0</v>
      </c>
      <c r="CY105" s="22">
        <v>0</v>
      </c>
      <c r="CZ105" s="22"/>
      <c r="DA105" s="22"/>
      <c r="DB105" s="22">
        <v>0</v>
      </c>
      <c r="DC105" s="22"/>
      <c r="DD105" s="22"/>
      <c r="DE105" s="27">
        <v>0</v>
      </c>
      <c r="DF105" s="27">
        <v>0</v>
      </c>
      <c r="DG105" s="25">
        <f t="shared" si="34"/>
        <v>24412.2</v>
      </c>
      <c r="DH105" s="25">
        <f t="shared" si="34"/>
        <v>24412.2</v>
      </c>
      <c r="DI105" s="25">
        <f t="shared" si="35"/>
        <v>24536.678599999999</v>
      </c>
      <c r="DJ105" s="22"/>
      <c r="DK105" s="22"/>
      <c r="DL105" s="22">
        <v>0</v>
      </c>
      <c r="DM105" s="22">
        <v>0</v>
      </c>
      <c r="DN105" s="22">
        <v>0</v>
      </c>
      <c r="DO105" s="22">
        <v>0</v>
      </c>
      <c r="DP105" s="22"/>
      <c r="DQ105" s="22"/>
      <c r="DR105" s="22"/>
      <c r="DS105" s="22">
        <v>0</v>
      </c>
      <c r="DT105" s="22">
        <v>0</v>
      </c>
      <c r="DU105" s="22">
        <v>0</v>
      </c>
      <c r="DV105" s="22">
        <v>0</v>
      </c>
      <c r="DW105" s="22">
        <v>0</v>
      </c>
      <c r="DX105" s="22">
        <v>0</v>
      </c>
      <c r="DY105" s="22"/>
      <c r="DZ105" s="22"/>
      <c r="EA105" s="27">
        <v>0</v>
      </c>
      <c r="EB105" s="27">
        <v>0</v>
      </c>
      <c r="EC105" s="25">
        <f t="shared" si="36"/>
        <v>0</v>
      </c>
      <c r="ED105" s="25">
        <f t="shared" si="36"/>
        <v>0</v>
      </c>
      <c r="EE105" s="25">
        <f t="shared" si="37"/>
        <v>0</v>
      </c>
      <c r="EF105" s="34"/>
      <c r="EG105" s="31"/>
      <c r="EH105" s="31"/>
      <c r="EI105" s="34"/>
      <c r="EJ105" s="31"/>
      <c r="EK105" s="31"/>
      <c r="EL105" s="34"/>
      <c r="EM105" s="31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</row>
    <row r="106" spans="1:256" ht="20.25" customHeight="1">
      <c r="A106" s="21">
        <v>97</v>
      </c>
      <c r="B106" s="1" t="s">
        <v>97</v>
      </c>
      <c r="C106" s="22">
        <v>623.70000000000005</v>
      </c>
      <c r="D106" s="35">
        <v>0</v>
      </c>
      <c r="E106" s="24">
        <f t="shared" si="38"/>
        <v>16214.1</v>
      </c>
      <c r="F106" s="24">
        <f t="shared" si="38"/>
        <v>16214.1</v>
      </c>
      <c r="G106" s="25">
        <f t="shared" si="38"/>
        <v>12044.39</v>
      </c>
      <c r="H106" s="25">
        <f>G106/F106*100</f>
        <v>74.283432321251254</v>
      </c>
      <c r="I106" s="25">
        <f t="shared" si="31"/>
        <v>74.283432321251254</v>
      </c>
      <c r="J106" s="25">
        <f t="shared" si="55"/>
        <v>12360</v>
      </c>
      <c r="K106" s="25">
        <f t="shared" si="55"/>
        <v>12360</v>
      </c>
      <c r="L106" s="25">
        <f t="shared" si="55"/>
        <v>8190.2900000000009</v>
      </c>
      <c r="M106" s="25">
        <f t="shared" si="39"/>
        <v>66.264482200647251</v>
      </c>
      <c r="N106" s="25">
        <f t="shared" si="40"/>
        <v>66.264482200647251</v>
      </c>
      <c r="O106" s="25">
        <f t="shared" si="32"/>
        <v>1200</v>
      </c>
      <c r="P106" s="25">
        <f t="shared" si="32"/>
        <v>1200</v>
      </c>
      <c r="Q106" s="25">
        <f t="shared" si="32"/>
        <v>1496.0280000000002</v>
      </c>
      <c r="R106" s="25">
        <f t="shared" si="41"/>
        <v>124.66900000000003</v>
      </c>
      <c r="S106" s="22">
        <f t="shared" si="42"/>
        <v>124.66900000000003</v>
      </c>
      <c r="T106" s="26">
        <v>200</v>
      </c>
      <c r="U106" s="26">
        <v>200</v>
      </c>
      <c r="V106" s="27">
        <v>358.94600000000003</v>
      </c>
      <c r="W106" s="25">
        <f t="shared" si="43"/>
        <v>179.47300000000001</v>
      </c>
      <c r="X106" s="22">
        <f t="shared" si="44"/>
        <v>179.47300000000001</v>
      </c>
      <c r="Y106" s="26">
        <v>8500</v>
      </c>
      <c r="Z106" s="26">
        <v>8500</v>
      </c>
      <c r="AA106" s="25">
        <v>4784.2370000000001</v>
      </c>
      <c r="AB106" s="25">
        <f t="shared" si="45"/>
        <v>56.285141176470589</v>
      </c>
      <c r="AC106" s="22">
        <f t="shared" si="46"/>
        <v>56.285141176470589</v>
      </c>
      <c r="AD106" s="26">
        <v>1000</v>
      </c>
      <c r="AE106" s="26">
        <v>1000</v>
      </c>
      <c r="AF106" s="25">
        <v>1137.0820000000001</v>
      </c>
      <c r="AG106" s="25">
        <f t="shared" si="47"/>
        <v>113.70820000000002</v>
      </c>
      <c r="AH106" s="22">
        <f t="shared" si="48"/>
        <v>113.70820000000002</v>
      </c>
      <c r="AI106" s="26">
        <v>60</v>
      </c>
      <c r="AJ106" s="26">
        <v>60</v>
      </c>
      <c r="AK106" s="25">
        <v>60.32</v>
      </c>
      <c r="AL106" s="25">
        <f t="shared" si="49"/>
        <v>100.53333333333335</v>
      </c>
      <c r="AM106" s="22">
        <f t="shared" si="50"/>
        <v>100.53333333333335</v>
      </c>
      <c r="AN106" s="28">
        <v>0</v>
      </c>
      <c r="AO106" s="28">
        <v>0</v>
      </c>
      <c r="AP106" s="25">
        <v>0</v>
      </c>
      <c r="AQ106" s="25" t="e">
        <f t="shared" si="51"/>
        <v>#DIV/0!</v>
      </c>
      <c r="AR106" s="22" t="e">
        <f t="shared" si="52"/>
        <v>#DIV/0!</v>
      </c>
      <c r="AS106" s="28">
        <v>0</v>
      </c>
      <c r="AT106" s="28">
        <v>0</v>
      </c>
      <c r="AU106" s="22">
        <v>0</v>
      </c>
      <c r="AV106" s="22"/>
      <c r="AW106" s="22"/>
      <c r="AX106" s="22"/>
      <c r="AY106" s="22">
        <v>3854.1</v>
      </c>
      <c r="AZ106" s="22">
        <v>3854.1</v>
      </c>
      <c r="BA106" s="22">
        <v>3854.1</v>
      </c>
      <c r="BB106" s="29"/>
      <c r="BC106" s="29"/>
      <c r="BD106" s="29"/>
      <c r="BE106" s="30"/>
      <c r="BF106" s="30"/>
      <c r="BG106" s="22">
        <v>0</v>
      </c>
      <c r="BH106" s="22"/>
      <c r="BI106" s="22"/>
      <c r="BJ106" s="22"/>
      <c r="BK106" s="22"/>
      <c r="BL106" s="22"/>
      <c r="BM106" s="22"/>
      <c r="BN106" s="25">
        <f t="shared" si="33"/>
        <v>2600</v>
      </c>
      <c r="BO106" s="25">
        <f t="shared" si="33"/>
        <v>2600</v>
      </c>
      <c r="BP106" s="25">
        <f t="shared" si="33"/>
        <v>767.1</v>
      </c>
      <c r="BQ106" s="25">
        <f t="shared" si="53"/>
        <v>29.503846153846151</v>
      </c>
      <c r="BR106" s="22">
        <f t="shared" si="54"/>
        <v>29.503846153846151</v>
      </c>
      <c r="BS106" s="26">
        <v>1000</v>
      </c>
      <c r="BT106" s="26">
        <v>1000</v>
      </c>
      <c r="BU106" s="25">
        <v>767.1</v>
      </c>
      <c r="BV106" s="22"/>
      <c r="BW106" s="22"/>
      <c r="BX106" s="25">
        <v>0</v>
      </c>
      <c r="BY106" s="22"/>
      <c r="BZ106" s="22"/>
      <c r="CA106" s="22">
        <v>0</v>
      </c>
      <c r="CB106" s="26">
        <v>1600</v>
      </c>
      <c r="CC106" s="26">
        <v>1600</v>
      </c>
      <c r="CD106" s="22">
        <v>0</v>
      </c>
      <c r="CE106" s="22"/>
      <c r="CF106" s="22"/>
      <c r="CG106" s="22"/>
      <c r="CH106" s="22"/>
      <c r="CI106" s="22"/>
      <c r="CJ106" s="22">
        <v>0</v>
      </c>
      <c r="CK106" s="32"/>
      <c r="CL106" s="32"/>
      <c r="CM106" s="22">
        <v>0</v>
      </c>
      <c r="CN106" s="26">
        <v>0</v>
      </c>
      <c r="CO106" s="26">
        <v>0</v>
      </c>
      <c r="CP106" s="22">
        <v>0</v>
      </c>
      <c r="CQ106" s="22"/>
      <c r="CR106" s="22"/>
      <c r="CS106" s="22">
        <v>0</v>
      </c>
      <c r="CT106" s="26"/>
      <c r="CU106" s="26"/>
      <c r="CV106" s="22">
        <v>0</v>
      </c>
      <c r="CW106" s="22">
        <v>0</v>
      </c>
      <c r="CX106" s="22">
        <v>0</v>
      </c>
      <c r="CY106" s="22">
        <v>1082.605</v>
      </c>
      <c r="CZ106" s="22"/>
      <c r="DA106" s="22"/>
      <c r="DB106" s="22">
        <v>0</v>
      </c>
      <c r="DC106" s="22"/>
      <c r="DD106" s="22"/>
      <c r="DE106" s="37">
        <v>0</v>
      </c>
      <c r="DF106" s="37">
        <v>0</v>
      </c>
      <c r="DG106" s="25">
        <f t="shared" si="34"/>
        <v>16214.1</v>
      </c>
      <c r="DH106" s="25">
        <f t="shared" si="34"/>
        <v>16214.1</v>
      </c>
      <c r="DI106" s="25">
        <f t="shared" si="35"/>
        <v>12044.39</v>
      </c>
      <c r="DJ106" s="22"/>
      <c r="DK106" s="22"/>
      <c r="DL106" s="22">
        <v>0</v>
      </c>
      <c r="DM106" s="22">
        <v>0</v>
      </c>
      <c r="DN106" s="22">
        <v>0</v>
      </c>
      <c r="DO106" s="22">
        <v>0</v>
      </c>
      <c r="DP106" s="22"/>
      <c r="DQ106" s="22"/>
      <c r="DR106" s="22"/>
      <c r="DS106" s="22">
        <v>0</v>
      </c>
      <c r="DT106" s="22">
        <v>0</v>
      </c>
      <c r="DU106" s="22">
        <v>0</v>
      </c>
      <c r="DV106" s="22">
        <v>0</v>
      </c>
      <c r="DW106" s="22">
        <v>0</v>
      </c>
      <c r="DX106" s="22">
        <v>0</v>
      </c>
      <c r="DY106" s="22"/>
      <c r="DZ106" s="22"/>
      <c r="EA106" s="27">
        <v>0</v>
      </c>
      <c r="EB106" s="27">
        <v>0</v>
      </c>
      <c r="EC106" s="25">
        <f t="shared" si="36"/>
        <v>0</v>
      </c>
      <c r="ED106" s="25">
        <f t="shared" si="36"/>
        <v>0</v>
      </c>
      <c r="EE106" s="25">
        <f t="shared" si="37"/>
        <v>0</v>
      </c>
      <c r="EF106" s="34"/>
      <c r="EG106" s="31"/>
      <c r="EH106" s="31"/>
      <c r="EI106" s="34"/>
      <c r="EJ106" s="31"/>
      <c r="EK106" s="31"/>
      <c r="EL106" s="34"/>
      <c r="EM106" s="31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</row>
    <row r="107" spans="1:256" ht="18.75" customHeight="1">
      <c r="A107" s="21"/>
      <c r="B107" s="46" t="s">
        <v>43</v>
      </c>
      <c r="C107" s="38">
        <f>SUM(C10:C106)</f>
        <v>1535310.9999999998</v>
      </c>
      <c r="D107" s="38">
        <f>SUM(D10:D106)</f>
        <v>48959.999999999985</v>
      </c>
      <c r="E107" s="38">
        <f>SUM(E10:E106)</f>
        <v>7869935.0999999996</v>
      </c>
      <c r="F107" s="38">
        <f>SUM(F10:F106)</f>
        <v>7869935.0999999996</v>
      </c>
      <c r="G107" s="38">
        <f>SUM(G10:G106)</f>
        <v>8026486.1491000028</v>
      </c>
      <c r="H107" s="25">
        <f>G107/F107*100</f>
        <v>101.98922922629951</v>
      </c>
      <c r="I107" s="25">
        <f t="shared" si="31"/>
        <v>101.98922922629951</v>
      </c>
      <c r="J107" s="38">
        <f>SUM(J10:J106)</f>
        <v>3097404.7999999989</v>
      </c>
      <c r="K107" s="38">
        <f>SUM(K10:K106)</f>
        <v>3097404.7999999989</v>
      </c>
      <c r="L107" s="38">
        <f>SUM(L10:L106)</f>
        <v>3177369.6970999991</v>
      </c>
      <c r="M107" s="25">
        <f t="shared" si="39"/>
        <v>102.58167408728754</v>
      </c>
      <c r="N107" s="25">
        <f t="shared" si="40"/>
        <v>102.58167408728754</v>
      </c>
      <c r="O107" s="38">
        <f>SUM(O10:O106)</f>
        <v>1133185.0999999999</v>
      </c>
      <c r="P107" s="38">
        <f>SUM(P10:P106)</f>
        <v>1133185.0999999999</v>
      </c>
      <c r="Q107" s="38">
        <f>SUM(Q10:Q106)</f>
        <v>1300738.5586000001</v>
      </c>
      <c r="R107" s="25">
        <f t="shared" si="41"/>
        <v>114.78606263001518</v>
      </c>
      <c r="S107" s="22">
        <f t="shared" si="42"/>
        <v>114.78606263001518</v>
      </c>
      <c r="T107" s="38">
        <f>SUM(T10:T106)</f>
        <v>276986.3000000001</v>
      </c>
      <c r="U107" s="38">
        <f>SUM(U10:U106)</f>
        <v>276986.3000000001</v>
      </c>
      <c r="V107" s="38">
        <f>SUM(V10:V106)</f>
        <v>247678.40419999999</v>
      </c>
      <c r="W107" s="25">
        <f t="shared" si="43"/>
        <v>89.419008882388724</v>
      </c>
      <c r="X107" s="22">
        <f t="shared" si="44"/>
        <v>89.419008882388724</v>
      </c>
      <c r="Y107" s="38">
        <f>SUM(Y10:Y106)</f>
        <v>832620.80000000016</v>
      </c>
      <c r="Z107" s="38">
        <f>SUM(Z10:Z106)</f>
        <v>832620.80000000016</v>
      </c>
      <c r="AA107" s="38">
        <f>SUM(AA10:AA106)</f>
        <v>728674.80039999983</v>
      </c>
      <c r="AB107" s="25">
        <f t="shared" si="45"/>
        <v>87.515805562388024</v>
      </c>
      <c r="AC107" s="22">
        <f t="shared" si="46"/>
        <v>87.515805562388024</v>
      </c>
      <c r="AD107" s="38">
        <f>SUM(AD10:AD106)</f>
        <v>856198.80000000016</v>
      </c>
      <c r="AE107" s="38">
        <f>SUM(AE10:AE106)</f>
        <v>856198.80000000016</v>
      </c>
      <c r="AF107" s="38">
        <f>SUM(AF10:AF106)</f>
        <v>1053060.1544000003</v>
      </c>
      <c r="AG107" s="25">
        <f t="shared" si="47"/>
        <v>122.99248193293428</v>
      </c>
      <c r="AH107" s="22">
        <f t="shared" si="48"/>
        <v>122.99248193293428</v>
      </c>
      <c r="AI107" s="38">
        <f>SUM(AI10:AI106)</f>
        <v>108968.9</v>
      </c>
      <c r="AJ107" s="38">
        <f>SUM(AJ10:AJ106)</f>
        <v>108968.9</v>
      </c>
      <c r="AK107" s="38">
        <f>SUM(AK10:AK106)</f>
        <v>118017.3735</v>
      </c>
      <c r="AL107" s="25">
        <f t="shared" si="49"/>
        <v>108.30372106169743</v>
      </c>
      <c r="AM107" s="22">
        <f t="shared" si="50"/>
        <v>108.30372106169743</v>
      </c>
      <c r="AN107" s="38">
        <f>SUM(AN10:AN106)</f>
        <v>55231.199999999997</v>
      </c>
      <c r="AO107" s="38">
        <f>SUM(AO10:AO106)</f>
        <v>55231.199999999997</v>
      </c>
      <c r="AP107" s="38">
        <f>SUM(AP10:AP106)</f>
        <v>70000.849999999991</v>
      </c>
      <c r="AQ107" s="25">
        <f t="shared" si="51"/>
        <v>126.74149755935051</v>
      </c>
      <c r="AR107" s="22">
        <f t="shared" si="52"/>
        <v>126.74149755935051</v>
      </c>
      <c r="AS107" s="38">
        <f>SUM(AS10:AS106)</f>
        <v>100</v>
      </c>
      <c r="AT107" s="38">
        <f>SUM(AT10:AT106)</f>
        <v>100</v>
      </c>
      <c r="AU107" s="38">
        <f>SUM(AU10:AU106)</f>
        <v>0</v>
      </c>
      <c r="AV107" s="38">
        <f>SUM(AV10:AV106)</f>
        <v>0</v>
      </c>
      <c r="AW107" s="38">
        <f t="shared" ref="AW107:BP107" si="56">SUM(AW10:AW106)</f>
        <v>0</v>
      </c>
      <c r="AX107" s="38">
        <f t="shared" si="56"/>
        <v>0</v>
      </c>
      <c r="AY107" s="38">
        <f t="shared" si="56"/>
        <v>4463813.7</v>
      </c>
      <c r="AZ107" s="38">
        <f t="shared" si="56"/>
        <v>4463813.7</v>
      </c>
      <c r="BA107" s="38">
        <f t="shared" si="56"/>
        <v>4463865.8000000007</v>
      </c>
      <c r="BB107" s="38">
        <f t="shared" si="56"/>
        <v>0</v>
      </c>
      <c r="BC107" s="38">
        <f t="shared" si="56"/>
        <v>0</v>
      </c>
      <c r="BD107" s="38">
        <f t="shared" si="56"/>
        <v>0</v>
      </c>
      <c r="BE107" s="38">
        <f t="shared" si="56"/>
        <v>48913.599999999999</v>
      </c>
      <c r="BF107" s="38">
        <f t="shared" si="56"/>
        <v>48913.599999999999</v>
      </c>
      <c r="BG107" s="38">
        <f t="shared" si="56"/>
        <v>45492.739999999991</v>
      </c>
      <c r="BH107" s="38">
        <f t="shared" si="56"/>
        <v>0</v>
      </c>
      <c r="BI107" s="38">
        <f t="shared" si="56"/>
        <v>0</v>
      </c>
      <c r="BJ107" s="38">
        <f t="shared" si="56"/>
        <v>0</v>
      </c>
      <c r="BK107" s="38">
        <f t="shared" si="56"/>
        <v>0</v>
      </c>
      <c r="BL107" s="38">
        <f t="shared" si="56"/>
        <v>0</v>
      </c>
      <c r="BM107" s="38">
        <f t="shared" si="56"/>
        <v>0</v>
      </c>
      <c r="BN107" s="38">
        <f t="shared" si="56"/>
        <v>167413.69999999998</v>
      </c>
      <c r="BO107" s="38">
        <f t="shared" si="56"/>
        <v>167413.69999999998</v>
      </c>
      <c r="BP107" s="38">
        <f t="shared" si="56"/>
        <v>166501.57570000007</v>
      </c>
      <c r="BQ107" s="25">
        <f t="shared" si="53"/>
        <v>99.455167468373304</v>
      </c>
      <c r="BR107" s="22">
        <f t="shared" si="54"/>
        <v>99.455167468373304</v>
      </c>
      <c r="BS107" s="38">
        <f>SUM(BS10:BS106)</f>
        <v>138877.9</v>
      </c>
      <c r="BT107" s="38">
        <f t="shared" ref="BT107:DZ107" si="57">SUM(BT10:BT106)</f>
        <v>138877.9</v>
      </c>
      <c r="BU107" s="38">
        <f t="shared" si="57"/>
        <v>139589.36059999999</v>
      </c>
      <c r="BV107" s="38">
        <f t="shared" si="57"/>
        <v>1400</v>
      </c>
      <c r="BW107" s="38">
        <f t="shared" si="57"/>
        <v>1400</v>
      </c>
      <c r="BX107" s="38">
        <f t="shared" si="57"/>
        <v>622.35500000000002</v>
      </c>
      <c r="BY107" s="38">
        <f t="shared" si="57"/>
        <v>1125.5999999999999</v>
      </c>
      <c r="BZ107" s="38">
        <f t="shared" si="57"/>
        <v>1125.5999999999999</v>
      </c>
      <c r="CA107" s="38">
        <f t="shared" si="57"/>
        <v>148.19999999999999</v>
      </c>
      <c r="CB107" s="38">
        <f t="shared" si="57"/>
        <v>26010.2</v>
      </c>
      <c r="CC107" s="38">
        <f t="shared" si="57"/>
        <v>26010.2</v>
      </c>
      <c r="CD107" s="38">
        <f t="shared" si="57"/>
        <v>26141.660100000001</v>
      </c>
      <c r="CE107" s="38">
        <f t="shared" si="57"/>
        <v>0</v>
      </c>
      <c r="CF107" s="38">
        <f t="shared" si="57"/>
        <v>0</v>
      </c>
      <c r="CG107" s="38">
        <f t="shared" si="57"/>
        <v>0</v>
      </c>
      <c r="CH107" s="38">
        <f t="shared" si="57"/>
        <v>14714</v>
      </c>
      <c r="CI107" s="38">
        <f t="shared" si="57"/>
        <v>14714</v>
      </c>
      <c r="CJ107" s="38">
        <f t="shared" si="57"/>
        <v>14543.6</v>
      </c>
      <c r="CK107" s="38">
        <f t="shared" si="57"/>
        <v>31422.800000000003</v>
      </c>
      <c r="CL107" s="38">
        <f t="shared" si="57"/>
        <v>31422.800000000003</v>
      </c>
      <c r="CM107" s="38">
        <f t="shared" si="57"/>
        <v>20440.199000000001</v>
      </c>
      <c r="CN107" s="38">
        <f t="shared" si="57"/>
        <v>706611</v>
      </c>
      <c r="CO107" s="38">
        <f t="shared" si="57"/>
        <v>706611</v>
      </c>
      <c r="CP107" s="38">
        <f t="shared" si="57"/>
        <v>641168.94140000013</v>
      </c>
      <c r="CQ107" s="38">
        <f t="shared" si="57"/>
        <v>343770.4</v>
      </c>
      <c r="CR107" s="38">
        <f t="shared" si="57"/>
        <v>343770.4</v>
      </c>
      <c r="CS107" s="38">
        <f t="shared" si="57"/>
        <v>255245.633</v>
      </c>
      <c r="CT107" s="38">
        <f t="shared" si="57"/>
        <v>43493.5</v>
      </c>
      <c r="CU107" s="38">
        <f t="shared" si="57"/>
        <v>43493.5</v>
      </c>
      <c r="CV107" s="38">
        <f t="shared" si="57"/>
        <v>70116.889800000004</v>
      </c>
      <c r="CW107" s="38">
        <f>SUM(CW10:CW106)</f>
        <v>3025</v>
      </c>
      <c r="CX107" s="38">
        <f>SUM(CX10:CX106)</f>
        <v>3025</v>
      </c>
      <c r="CY107" s="38">
        <f t="shared" si="57"/>
        <v>11517.0903</v>
      </c>
      <c r="CZ107" s="38">
        <f t="shared" si="57"/>
        <v>0</v>
      </c>
      <c r="DA107" s="38">
        <f t="shared" si="57"/>
        <v>0</v>
      </c>
      <c r="DB107" s="38">
        <f t="shared" si="57"/>
        <v>0</v>
      </c>
      <c r="DC107" s="38">
        <f t="shared" si="57"/>
        <v>15332.8</v>
      </c>
      <c r="DD107" s="38">
        <f t="shared" si="57"/>
        <v>15332.8</v>
      </c>
      <c r="DE107" s="38">
        <f t="shared" si="57"/>
        <v>50193.418399999995</v>
      </c>
      <c r="DF107" s="38">
        <f t="shared" si="57"/>
        <v>-9174.7720000000008</v>
      </c>
      <c r="DG107" s="38">
        <f t="shared" si="57"/>
        <v>7624846.0999999987</v>
      </c>
      <c r="DH107" s="38">
        <f t="shared" si="57"/>
        <v>7624846.0999999987</v>
      </c>
      <c r="DI107" s="38">
        <f t="shared" si="57"/>
        <v>7692097.0651000021</v>
      </c>
      <c r="DJ107" s="38">
        <f t="shared" si="57"/>
        <v>7788</v>
      </c>
      <c r="DK107" s="38">
        <f t="shared" si="57"/>
        <v>7788</v>
      </c>
      <c r="DL107" s="38">
        <f t="shared" si="57"/>
        <v>7788</v>
      </c>
      <c r="DM107" s="38">
        <f t="shared" si="57"/>
        <v>232775.99999999997</v>
      </c>
      <c r="DN107" s="38">
        <f t="shared" si="57"/>
        <v>232775.99999999997</v>
      </c>
      <c r="DO107" s="38">
        <f t="shared" si="57"/>
        <v>324026.08399999997</v>
      </c>
      <c r="DP107" s="38">
        <f t="shared" si="57"/>
        <v>0</v>
      </c>
      <c r="DQ107" s="38">
        <f t="shared" si="57"/>
        <v>0</v>
      </c>
      <c r="DR107" s="38">
        <f t="shared" si="57"/>
        <v>0</v>
      </c>
      <c r="DS107" s="38">
        <f t="shared" si="57"/>
        <v>4525</v>
      </c>
      <c r="DT107" s="38">
        <f t="shared" si="57"/>
        <v>4525</v>
      </c>
      <c r="DU107" s="38">
        <f t="shared" si="57"/>
        <v>2575</v>
      </c>
      <c r="DV107" s="38">
        <f t="shared" si="57"/>
        <v>0</v>
      </c>
      <c r="DW107" s="38">
        <f t="shared" si="57"/>
        <v>0</v>
      </c>
      <c r="DX107" s="38">
        <f t="shared" si="57"/>
        <v>0</v>
      </c>
      <c r="DY107" s="38">
        <f t="shared" si="57"/>
        <v>232016.30000000002</v>
      </c>
      <c r="DZ107" s="38">
        <f t="shared" si="57"/>
        <v>232016.30000000002</v>
      </c>
      <c r="EA107" s="38">
        <f>SUM(EA10:EA106)</f>
        <v>183975.3505</v>
      </c>
      <c r="EB107" s="38">
        <f>SUM(EB10:EB106)</f>
        <v>0</v>
      </c>
      <c r="EC107" s="38">
        <f>SUM(EC10:EC106)</f>
        <v>477105.3</v>
      </c>
      <c r="ED107" s="38">
        <f>SUM(ED10:ED106)</f>
        <v>477105.3</v>
      </c>
      <c r="EE107" s="38">
        <f>SUM(EE10:EE106)</f>
        <v>518364.43450000003</v>
      </c>
      <c r="EF107" s="158"/>
      <c r="EG107" s="31"/>
      <c r="EH107" s="31"/>
      <c r="EI107" s="31"/>
      <c r="EJ107" s="31"/>
      <c r="EK107" s="31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pans="1:256">
      <c r="E108" s="40"/>
      <c r="F108" s="41"/>
    </row>
    <row r="109" spans="1:256">
      <c r="A109" s="42"/>
      <c r="B109" s="47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0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0"/>
    </row>
  </sheetData>
  <protectedRanges>
    <protectedRange sqref="AA53:AA65 AA67:AA106" name="Range4_1_1_1_2_1_1_2_1_1_1_2_1_1_1_1_2_1_1"/>
    <protectedRange sqref="AF53:AF65 AF67:AF106" name="Range4_2_1_1_2_1_1_2_1_1_1_2_1_1_1_1_2_1_1"/>
    <protectedRange sqref="AK53:AK65 AK67:AK106" name="Range4_3_1_1_2_1_1_2_1_1_1_2_1_1_1_1_2_1_1"/>
    <protectedRange sqref="AP53:AP65 AP67:AP106" name="Range4_4_1_1_2_1_1_2_1_1_1_2_1_1_1_1_2_1_1"/>
    <protectedRange sqref="CD56 BU67:BU69 BU62:BU65 BU71 BU73:BU106 BU57:BU60 BU53:BU55 CD84" name="Range5_1_1_1_2_1_1_2_1_1_1_2_1_1_1_1_2_1_1"/>
    <protectedRange sqref="BX53:BX65 BX67:BX106 BU56 BU61 BU70 BU72" name="Range5_2_1_1_2_1_1_2_1_1_1_2_1_1_1_1_2_1_1"/>
    <protectedRange sqref="AA45:AA48 AA12:AA23 AA25:AA26 AA28:AA36 AA38:AA40 AA42:AA43 AA51:AA52" name="Range4_1_1_1_2_1_1_2_1_1_1_1_1_1_1_1_1_1"/>
    <protectedRange sqref="AF45:AF48 AF12:AF23 AF25:AF26 AF28:AF36 AF38:AF40 AF42:AF43 AF51:AF52" name="Range4_2_1_1_2_1_1_2_1_1_1_1_1_1_1_1_1_1"/>
    <protectedRange sqref="AK45:AK48 AK12:AK23 AK25:AK26 AK28:AK36 AK38:AK40 AK42:AK43 AK51:AK52" name="Range4_3_1_1_2_1_1_2_1_1_1_1_1_1_1_1_1_1"/>
    <protectedRange sqref="AP45:AP48 AP12:AP23 AP25:AP26 AP28:AP36 AP38:AP40 AP42:AP43 AP51:AP52" name="Range4_4_1_1_2_1_1_2_1_1_1_1_1_1_1_1_1_1"/>
    <protectedRange sqref="BU18:BU21 BU23 BU28:BU31 BU34:BU36 BU45:BU46 BU12:BU14 BU25:BU26 BU38:BU40 BU42 BU51:BU52 BU48 BX20" name="Range5_1_1_1_2_1_1_2_1_1_1_1_1_1_1_1_1_1"/>
    <protectedRange sqref="BX45:BX48 BX25:BX26 BX28:BX36 BX38:BX40 BX42:BX43 BX51:BX52 BX21:BX23 BX12:BX19 BU43 BU15:BU17 BU22 BU32:BU33 BU47" name="Range5_2_1_1_2_1_1_2_1_1_1_1_1_1_1_1_1_1"/>
    <protectedRange sqref="AA41" name="Range4_1_1_1_1_1_1_1_1_1_1_1_1_1_1_1_1_1_1"/>
    <protectedRange sqref="AF41" name="Range4_2_1_1_1_1_1_1_1_1_1_1_1_1_1_1_1_1_1"/>
    <protectedRange sqref="AK41" name="Range4_3_1_1_1_1_1_1_1_1_1_1_1_1_1_1_1_1_1"/>
    <protectedRange sqref="AP41" name="Range4_4_1_1_1_1_1_1_1_1_1_1_1_1_1_1_1_1_1"/>
    <protectedRange sqref="BU41" name="Range5_1_1_1_1_1_1_1_1_1_1_1_1_1_1_1_1_1_1"/>
    <protectedRange sqref="BX41" name="Range5_2_1_1_1_1_1_1_1_1_1_1_1_1_1_1_1_1_1"/>
    <protectedRange sqref="W10:W65 W67:W107" name="Range4_5_1_2_1_1_1_1_1_1_1_1_1_1_2_1_1"/>
    <protectedRange sqref="AA10:AB10 AB11:AB65 AB67:AB107" name="Range4_1_1_1_2_1_1_1_1_1_1_1_1_1_1_2_1_1"/>
    <protectedRange sqref="AF10:AG10 AG11:AG65 AG67:AG107" name="Range4_2_1_1_2_1_1_1_1_1_1_1_1_1_1_2_1_1"/>
    <protectedRange sqref="AK10:AL10 AL11:AL65 AL67:AL107" name="Range4_3_1_1_2_1_1_1_1_1_1_1_1_1_1_2_1_1"/>
    <protectedRange sqref="AP10:AQ10 AQ11:AQ65 AQ67:AQ107" name="Range4_4_1_1_2_1_1_1_1_1_1_1_1_1_1_2_1_1"/>
    <protectedRange sqref="BU10" name="Range5_1_1_1_2_1_1_1_1_1_1_1_1_1_1_1_1_1"/>
    <protectedRange sqref="BX10" name="Range5_2_1_1_2_1_1_1_1_1_1_1_1_1_1_1_1_1"/>
    <protectedRange sqref="AA66" name="Range4_1_1_1_2_1_1_2_1_1_1_2_1_1_1_1_1_1_1_1"/>
    <protectedRange sqref="AF66" name="Range4_2_1_1_2_1_1_2_1_1_1_2_1_1_1_1_1_1_1_1"/>
    <protectedRange sqref="AK66" name="Range4_3_1_1_2_1_1_2_1_1_1_2_1_1_1_1_1_1_1_1"/>
    <protectedRange sqref="AP66" name="Range4_4_1_1_2_1_1_2_1_1_1_2_1_1_1_1_1_1_1_1"/>
    <protectedRange sqref="BU66" name="Range5_1_1_1_2_1_1_2_1_1_1_2_1_1_1_1_1_1_1_1"/>
    <protectedRange sqref="BX66" name="Range5_2_1_1_2_1_1_2_1_1_1_2_1_1_1_1_1_1_1_1"/>
    <protectedRange sqref="W66" name="Range4_5_1_2_1_1_1_1_1_1_1_1_1_1_1_1_1_1"/>
    <protectedRange sqref="AB66" name="Range4_1_1_1_2_1_1_1_1_1_1_1_1_1_1_1_1_1_1"/>
    <protectedRange sqref="AG66" name="Range4_2_1_1_2_1_1_1_1_1_1_1_1_1_1_1_1_1_1"/>
    <protectedRange sqref="AL66" name="Range4_3_1_1_2_1_1_1_1_1_1_1_1_1_1_1_1_1_1"/>
    <protectedRange sqref="AQ66" name="Range4_4_1_1_2_1_1_1_1_1_1_1_1_1_1_1_1_1_1"/>
    <protectedRange sqref="DE105:DF105 DE76:DF76 DE95:DF95 DE100:DF100 DE68:DF68 DE103:DF103 DE78:DF92 DE98:DF98 DE38:DF52" name="Range5_2"/>
    <protectedRange sqref="DE53:DF53" name="Range5_1_1"/>
    <protectedRange sqref="DE10:DF10" name="Range5_3_1"/>
    <protectedRange sqref="DE54:DF54" name="Range5_5_1"/>
    <protectedRange sqref="DE11:DF11" name="Range5_7_1"/>
    <protectedRange sqref="DE12:DF12" name="Range5_8_1"/>
    <protectedRange sqref="DE13:DF13" name="Range5_9_1"/>
    <protectedRange sqref="DE55:DF55" name="Range5_10_1"/>
    <protectedRange sqref="DE14:DF14" name="Range5_11_1"/>
    <protectedRange sqref="DE15:DF15" name="Range5_12_1"/>
    <protectedRange sqref="DE56:DF56" name="Range5_13_1"/>
    <protectedRange sqref="DE16:DF16" name="Range5_14_1"/>
    <protectedRange sqref="DE17:DF17" name="Range5_15_1"/>
    <protectedRange sqref="DE18:DF18" name="Range5_16_1"/>
    <protectedRange sqref="DE19:DF19" name="Range5_17_1"/>
    <protectedRange sqref="DE57:DF57" name="Range5_18_1"/>
    <protectedRange sqref="DE58:DF58" name="Range5_19_1"/>
    <protectedRange sqref="DE20:DF20" name="Range5_20_1"/>
    <protectedRange sqref="DE59:DF59" name="Range5_21_1"/>
    <protectedRange sqref="DE99:DF99" name="Range5_22_1"/>
    <protectedRange sqref="DE60:DF60" name="Range5_23_1"/>
    <protectedRange sqref="DE21:DF21" name="Range5_24_1"/>
    <protectedRange sqref="DE104:DF104" name="Range5_25_1"/>
    <protectedRange sqref="DE22:DF22" name="Range5_26_1"/>
    <protectedRange sqref="DE61:DF61" name="Range5_27_1"/>
    <protectedRange sqref="DE106:DF106" name="Range5_28_1"/>
    <protectedRange sqref="DE23:DF23" name="Range5_29_1"/>
    <protectedRange sqref="DE62:DF62" name="Range5_30_1"/>
    <protectedRange sqref="DE102:DF102" name="Range5_31_1"/>
    <protectedRange sqref="DE24:DF24" name="Range5_34_1"/>
    <protectedRange sqref="DE93:DF93" name="Range5_36_1"/>
    <protectedRange sqref="DE63:DF63" name="Range5_38_1"/>
    <protectedRange sqref="DE64:DF64" name="Range5_40_1"/>
    <protectedRange sqref="DE25:DF25" name="Range5_42_1"/>
    <protectedRange sqref="DE65:DF65" name="Range5_44_1"/>
    <protectedRange sqref="DE26:DF26" name="Range5_46_1"/>
    <protectedRange sqref="DE94:DF94" name="Range5_50_1"/>
    <protectedRange sqref="DE27:DF27" name="Range5_52_1"/>
    <protectedRange sqref="DE28:DF28" name="Range5_54_1"/>
    <protectedRange sqref="DE66:DF66" name="Range5_56_1"/>
    <protectedRange sqref="DE67:DF67" name="Range5_58_1"/>
    <protectedRange sqref="DE96:DF96" name="Range5_60_1"/>
    <protectedRange sqref="DE69:DF69" name="Range5_62_1"/>
    <protectedRange sqref="DE77:DF77" name="Range5_64_1"/>
    <protectedRange sqref="DE70:DF70" name="Range5_66_1"/>
    <protectedRange sqref="DE97:DF97" name="Range5_68_1"/>
    <protectedRange sqref="DE29:DF29" name="Range5_70_1"/>
    <protectedRange sqref="DE71:DF71" name="Range5_72_1"/>
    <protectedRange sqref="DE30:DF30" name="Range5_74_1"/>
    <protectedRange sqref="DE72:DF72" name="Range5_76_1"/>
    <protectedRange sqref="DE31:DF31" name="Range5_78_1"/>
    <protectedRange sqref="DE32:DF32" name="Range5_80_1"/>
    <protectedRange sqref="DE33:DF33" name="Range5_82_1"/>
    <protectedRange sqref="DE34:DF34" name="Range5_84_1"/>
    <protectedRange sqref="DE101:DF101" name="Range5_86_1"/>
    <protectedRange sqref="DE35:DF35" name="Range5_88_1"/>
    <protectedRange sqref="DE36:DF36" name="Range5_90_1"/>
    <protectedRange sqref="DE73:DF73" name="Range5_92_1"/>
    <protectedRange sqref="DE74:DF74" name="Range5_94_1"/>
    <protectedRange sqref="DE75:DF75" name="Range5_96_1"/>
    <protectedRange sqref="DE37:DF37" name="Range5_98_1"/>
    <protectedRange sqref="V10:V106" name="Range4_1_1"/>
    <protectedRange sqref="EA10:EB106" name="Range6_1"/>
  </protectedRanges>
  <mergeCells count="133">
    <mergeCell ref="C1:N1"/>
    <mergeCell ref="C2:N2"/>
    <mergeCell ref="L3:O3"/>
    <mergeCell ref="A4:A8"/>
    <mergeCell ref="B4:B8"/>
    <mergeCell ref="C4:C8"/>
    <mergeCell ref="D4:D8"/>
    <mergeCell ref="E4:I6"/>
    <mergeCell ref="J4:N6"/>
    <mergeCell ref="O4:DE4"/>
    <mergeCell ref="O5:AU5"/>
    <mergeCell ref="AV5:BJ5"/>
    <mergeCell ref="BK5:BM6"/>
    <mergeCell ref="BN5:CD5"/>
    <mergeCell ref="CE5:CM5"/>
    <mergeCell ref="CN5:CV5"/>
    <mergeCell ref="CW5:CY6"/>
    <mergeCell ref="O6:S6"/>
    <mergeCell ref="AV6:AX6"/>
    <mergeCell ref="AY6:BA6"/>
    <mergeCell ref="BB6:BD6"/>
    <mergeCell ref="BE6:BG6"/>
    <mergeCell ref="CQ6:CS6"/>
    <mergeCell ref="CT6:CV6"/>
    <mergeCell ref="DS5:EA5"/>
    <mergeCell ref="DV6:DX6"/>
    <mergeCell ref="DY6:EA6"/>
    <mergeCell ref="DF4:DF6"/>
    <mergeCell ref="DG4:DI6"/>
    <mergeCell ref="DJ4:EA4"/>
    <mergeCell ref="EB4:EB6"/>
    <mergeCell ref="EC4:EE6"/>
    <mergeCell ref="T2:V2"/>
    <mergeCell ref="T6:X6"/>
    <mergeCell ref="Y6:AC6"/>
    <mergeCell ref="AD6:AH6"/>
    <mergeCell ref="AI6:AM6"/>
    <mergeCell ref="AN6:AR6"/>
    <mergeCell ref="CZ5:DB6"/>
    <mergeCell ref="DC5:DE6"/>
    <mergeCell ref="DJ5:DO5"/>
    <mergeCell ref="DP5:DR6"/>
    <mergeCell ref="BH6:BJ6"/>
    <mergeCell ref="BN6:BR6"/>
    <mergeCell ref="BS6:BU6"/>
    <mergeCell ref="BV6:BX6"/>
    <mergeCell ref="BY6:CA6"/>
    <mergeCell ref="AS6:AU6"/>
    <mergeCell ref="DJ6:DL6"/>
    <mergeCell ref="DM6:DO6"/>
    <mergeCell ref="DS6:DU6"/>
    <mergeCell ref="CB6:CD6"/>
    <mergeCell ref="CE6:CG6"/>
    <mergeCell ref="CH6:CJ6"/>
    <mergeCell ref="CK6:CM6"/>
    <mergeCell ref="CN6:CP6"/>
    <mergeCell ref="P7:S7"/>
    <mergeCell ref="T7:T8"/>
    <mergeCell ref="U7:X7"/>
    <mergeCell ref="Y7:Y8"/>
    <mergeCell ref="Z7:AC7"/>
    <mergeCell ref="AW7:AX7"/>
    <mergeCell ref="BF7:BG7"/>
    <mergeCell ref="BH7:BH8"/>
    <mergeCell ref="BI7:BJ7"/>
    <mergeCell ref="BK7:BK8"/>
    <mergeCell ref="BL7:BM7"/>
    <mergeCell ref="AY7:AY8"/>
    <mergeCell ref="AZ7:BA7"/>
    <mergeCell ref="BB7:BB8"/>
    <mergeCell ref="BC7:BD7"/>
    <mergeCell ref="BE7:BE8"/>
    <mergeCell ref="E7:E8"/>
    <mergeCell ref="F7:I7"/>
    <mergeCell ref="J7:J8"/>
    <mergeCell ref="K7:N7"/>
    <mergeCell ref="O7:O8"/>
    <mergeCell ref="AO7:AR7"/>
    <mergeCell ref="AS7:AS8"/>
    <mergeCell ref="AT7:AU7"/>
    <mergeCell ref="AV7:AV8"/>
    <mergeCell ref="AD7:AD8"/>
    <mergeCell ref="AE7:AH7"/>
    <mergeCell ref="AI7:AI8"/>
    <mergeCell ref="AJ7:AM7"/>
    <mergeCell ref="AN7:AN8"/>
    <mergeCell ref="BW7:BX7"/>
    <mergeCell ref="BY7:BY8"/>
    <mergeCell ref="BZ7:CA7"/>
    <mergeCell ref="CB7:CB8"/>
    <mergeCell ref="CC7:CD7"/>
    <mergeCell ref="BN7:BN8"/>
    <mergeCell ref="BO7:BR7"/>
    <mergeCell ref="BS7:BS8"/>
    <mergeCell ref="BT7:BU7"/>
    <mergeCell ref="BV7:BV8"/>
    <mergeCell ref="CW7:CW8"/>
    <mergeCell ref="CX7:CY7"/>
    <mergeCell ref="CZ7:CZ8"/>
    <mergeCell ref="CL7:CM7"/>
    <mergeCell ref="CN7:CN8"/>
    <mergeCell ref="CO7:CP7"/>
    <mergeCell ref="CQ7:CQ8"/>
    <mergeCell ref="CR7:CS7"/>
    <mergeCell ref="CE7:CE8"/>
    <mergeCell ref="CF7:CG7"/>
    <mergeCell ref="CH7:CH8"/>
    <mergeCell ref="CI7:CJ7"/>
    <mergeCell ref="CK7:CK8"/>
    <mergeCell ref="ED7:EE7"/>
    <mergeCell ref="C109:AA110"/>
    <mergeCell ref="DW7:DX7"/>
    <mergeCell ref="DY7:DY8"/>
    <mergeCell ref="DZ7:EA7"/>
    <mergeCell ref="EB7:EB8"/>
    <mergeCell ref="EC7:EC8"/>
    <mergeCell ref="DP7:DP8"/>
    <mergeCell ref="DQ7:DR7"/>
    <mergeCell ref="DS7:DS8"/>
    <mergeCell ref="DT7:DU7"/>
    <mergeCell ref="DV7:DV8"/>
    <mergeCell ref="DH7:DI7"/>
    <mergeCell ref="DJ7:DJ8"/>
    <mergeCell ref="DK7:DL7"/>
    <mergeCell ref="DM7:DM8"/>
    <mergeCell ref="DN7:DO7"/>
    <mergeCell ref="DA7:DB7"/>
    <mergeCell ref="DC7:DC8"/>
    <mergeCell ref="DD7:DE7"/>
    <mergeCell ref="DF7:DF8"/>
    <mergeCell ref="DG7:DG8"/>
    <mergeCell ref="CT7:CT8"/>
    <mergeCell ref="CU7:CV7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2020-01-20T06:16:41Z</dcterms:modified>
</cp:coreProperties>
</file>