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9285" tabRatio="748" activeTab="1"/>
  </bookViews>
  <sheets>
    <sheet name="HOX. GUYQ" sheetId="1" r:id="rId1"/>
    <sheet name="VARDZAKAI." sheetId="2" r:id="rId2"/>
  </sheets>
  <definedNames/>
  <calcPr fullCalcOnLoad="1"/>
</workbook>
</file>

<file path=xl/sharedStrings.xml><?xml version="1.0" encoding="utf-8"?>
<sst xmlns="http://schemas.openxmlformats.org/spreadsheetml/2006/main" count="363" uniqueCount="313">
  <si>
    <t>հազ. դրամ</t>
  </si>
  <si>
    <t>Ընդամենը</t>
  </si>
  <si>
    <t xml:space="preserve">Ընդամենը </t>
  </si>
  <si>
    <t>Ընդամենը մարզում</t>
  </si>
  <si>
    <t>Հողի հարկի
ապառքը</t>
  </si>
  <si>
    <t>Տույժերը 
և տուգանքները</t>
  </si>
  <si>
    <t>2</t>
  </si>
  <si>
    <t>Հ/հ</t>
  </si>
  <si>
    <t>Ընդամենը
 հողի հարկի ապառքը և տույժերն ու տուգանքները` 5=2+3+4</t>
  </si>
  <si>
    <t>Իրավաբանա
կան անձանց ապառքի գումարը</t>
  </si>
  <si>
    <t>Ֆիզիկական անձանց ապառքի գումարը</t>
  </si>
  <si>
    <t xml:space="preserve">Իրավաբանական անձանց ապառքի գումարը շենքերի և շինությունների և փոխադրամիջոցների մասով        </t>
  </si>
  <si>
    <t xml:space="preserve">Ֆիզիկական անձանց ապառքի գումարը         </t>
  </si>
  <si>
    <t xml:space="preserve">փոխադրամիջոցների մասով </t>
  </si>
  <si>
    <t>շենքերի և շինությունների մասով</t>
  </si>
  <si>
    <t>Գույքահարկի
ապառքը</t>
  </si>
  <si>
    <t>Ընդամենը գույքահարկի 
ապառքը և
տույժերն ու տուգանքները` 10=6+7+8+9</t>
  </si>
  <si>
    <t xml:space="preserve">Մարզի, համայնքի և վարձակալի                          անվանումը/անունը </t>
  </si>
  <si>
    <t xml:space="preserve">Մարզի, համայնքի և հարկատուի                          անվանումը/անունը </t>
  </si>
  <si>
    <t xml:space="preserve">Իրավաբանա
կան անձանց մասով </t>
  </si>
  <si>
    <t xml:space="preserve">Ֆիզիկական անձանց մասով </t>
  </si>
  <si>
    <t>Իրավաբանա
կան անձանց մասով</t>
  </si>
  <si>
    <t>Ֆիզիկական անձանց մասով</t>
  </si>
  <si>
    <t>Խոշոր ապառքների մասով ընդհանուր գումարը, որից՝</t>
  </si>
  <si>
    <t>Այդ թվում՝ հողերի մասով</t>
  </si>
  <si>
    <t xml:space="preserve">Այդ թվում` շենքերի, շինությունների և փոխադրամիջոցների </t>
  </si>
  <si>
    <t>Ընդամենը` 7=5+6</t>
  </si>
  <si>
    <t>Ընդամենը` 10=8+9</t>
  </si>
  <si>
    <t>Ընդամենը`             4=2+3,                       4=7+10</t>
  </si>
  <si>
    <t>Ք.Արմավիր</t>
  </si>
  <si>
    <t>Պետրոսյան Անտոն</t>
  </si>
  <si>
    <t>Կնյազյան Դավիթ</t>
  </si>
  <si>
    <t>Ասատրյան Հռիփսիմե</t>
  </si>
  <si>
    <t>Աբրահամյան Մարատ</t>
  </si>
  <si>
    <t xml:space="preserve">&lt;&lt;Առողջ Բարիք&gt;&gt; </t>
  </si>
  <si>
    <t>Գրիգորյան Նազիկ</t>
  </si>
  <si>
    <t>Սարգսյան Ստեփան</t>
  </si>
  <si>
    <t>Բադալյան Ստեփան</t>
  </si>
  <si>
    <t>Հարությունյան Ռոբերտ</t>
  </si>
  <si>
    <t>Օհանյան Գրիգորի</t>
  </si>
  <si>
    <t>Բաբայան Արթուր</t>
  </si>
  <si>
    <t>Խաչատրյան Աբել</t>
  </si>
  <si>
    <t>Գասպարյան Ռուստամ</t>
  </si>
  <si>
    <t>Գևորգյան Վահե</t>
  </si>
  <si>
    <t>Ստեփանյան Հերմինե</t>
  </si>
  <si>
    <t>Հովհաննիսյան Զարուհի</t>
  </si>
  <si>
    <t>Գևորգյան Սամվել</t>
  </si>
  <si>
    <t>Մելիքյան Սպարտակ</t>
  </si>
  <si>
    <t>Սիմոնյան Սիմոն</t>
  </si>
  <si>
    <t>Ղազարյան Զավեն</t>
  </si>
  <si>
    <t>Դավթյան Թամարա</t>
  </si>
  <si>
    <t>Ներսեսյան Նորիկ</t>
  </si>
  <si>
    <t>ԵՌԱՍՅՈՒՆ</t>
  </si>
  <si>
    <t>ԱՐՄԱՎԻՐ ՀՐՈՒՇԱԿ</t>
  </si>
  <si>
    <t>ԱՄՐԱԿ</t>
  </si>
  <si>
    <t>ԱՐՄԱՎԻՐԻ ՀԱՍՏՈՑ. ԳՈՐԾ.</t>
  </si>
  <si>
    <t>ՎՈԼՖ ԳԱԶ</t>
  </si>
  <si>
    <t>ք.Արմավիր</t>
  </si>
  <si>
    <t>գ.Նորապատ</t>
  </si>
  <si>
    <t>Ադուլյան Կարեն</t>
  </si>
  <si>
    <t>ք.Մեծամոր</t>
  </si>
  <si>
    <t>Մեծամորի բժշկական կենտրոն</t>
  </si>
  <si>
    <t>ՀԱԷԿ ՓԲԸ</t>
  </si>
  <si>
    <t>Քերուփյան Սիլվա</t>
  </si>
  <si>
    <t>Նիկողոսյան Արայիկ</t>
  </si>
  <si>
    <t>Թորոսյան Թորոս</t>
  </si>
  <si>
    <t>Դիերմանջյան Վարուժան</t>
  </si>
  <si>
    <t>Քարակերտ</t>
  </si>
  <si>
    <t>Էդգար Հովհաննիսյան</t>
  </si>
  <si>
    <t>Լեռնագոգ</t>
  </si>
  <si>
    <t>ՌԻԵԼ ԻՍԹԵՅԹ ԴԻՎԵԼԸՓՄԵՆԹ ՔԱՄՓՆԻ ՓԲԸ</t>
  </si>
  <si>
    <t>Ծաղկունք</t>
  </si>
  <si>
    <t>Մելիքյան Սարգիս</t>
  </si>
  <si>
    <t>Ջաղացպանյան Ստեփան</t>
  </si>
  <si>
    <t>Երվանդաշատ</t>
  </si>
  <si>
    <t>Գարնդ Վիլլա ՍՊԸ</t>
  </si>
  <si>
    <t>Բագարան</t>
  </si>
  <si>
    <t>&lt;&lt;Գրանդ Վիլլա&gt;&gt; ՍՊԸ</t>
  </si>
  <si>
    <t>&lt;&lt;Ագրինկո&gt;&gt; ՍՊԸ</t>
  </si>
  <si>
    <t>Պտղունք</t>
  </si>
  <si>
    <t>Թորայան Էմմա</t>
  </si>
  <si>
    <t>Նոր Արտագերս</t>
  </si>
  <si>
    <t>Իսախանյան Անդրանիկ</t>
  </si>
  <si>
    <t>Գեղակերտ</t>
  </si>
  <si>
    <t>Եղիազարով Սիմյոն</t>
  </si>
  <si>
    <t>Գրիբոյեդով</t>
  </si>
  <si>
    <t>Հայրապետյան Աղասի</t>
  </si>
  <si>
    <t>Յաղուբյան Կարեն</t>
  </si>
  <si>
    <t>Կարեյան Աշոտ</t>
  </si>
  <si>
    <t>Պողոսյան Նորայր</t>
  </si>
  <si>
    <t>Սարգսյան Կարեն</t>
  </si>
  <si>
    <t>Հացիկ</t>
  </si>
  <si>
    <t>Միրզոյան Արմենակ</t>
  </si>
  <si>
    <t>Փարաքար</t>
  </si>
  <si>
    <t>Պողոսյան Էդուարդ</t>
  </si>
  <si>
    <t>Մադաթյան Վահագն</t>
  </si>
  <si>
    <t>&lt;&lt;Նաիրյան&gt;&gt;</t>
  </si>
  <si>
    <t>Ավետիսյան Սիմոն</t>
  </si>
  <si>
    <t>Նորակերտ</t>
  </si>
  <si>
    <t>Հարությունյան Սերգեյ</t>
  </si>
  <si>
    <t>Օգանյան Արմեն</t>
  </si>
  <si>
    <t>Հակոբյան Արմեն</t>
  </si>
  <si>
    <t>Բարբոս ՍՊԸ</t>
  </si>
  <si>
    <t>Էջմ. Կամրջաշինական և ճանապարհների ՓԲԸ</t>
  </si>
  <si>
    <t>Մրգաշատ</t>
  </si>
  <si>
    <t>Ոսկանյան Վլադիմիր</t>
  </si>
  <si>
    <t>Ոսկանյան Երվանդ</t>
  </si>
  <si>
    <t xml:space="preserve">Մերձավան </t>
  </si>
  <si>
    <t>Մերձ Տրանս ՍՊԸ</t>
  </si>
  <si>
    <t>Այգևան</t>
  </si>
  <si>
    <t>Հովհաննիսյան Հրաչյա</t>
  </si>
  <si>
    <t>Ամբերդ</t>
  </si>
  <si>
    <t>Հարությունյան Լյուդմիլա</t>
  </si>
  <si>
    <t>Հարությունյան Շիրազ</t>
  </si>
  <si>
    <t>Եղեգնուտ</t>
  </si>
  <si>
    <t>&lt;&lt;Արզնու տոհմային ԹՏԽ&gt;&gt; ԲԲԸ</t>
  </si>
  <si>
    <t>Մանուկյան Ավետիս</t>
  </si>
  <si>
    <t>Խաչատրյան Տիգրան</t>
  </si>
  <si>
    <t>Մկրտչյան Ռուբիկ</t>
  </si>
  <si>
    <t>Մկրտչյան Մարտուն</t>
  </si>
  <si>
    <t>Սարիբեկյան Դավիթ</t>
  </si>
  <si>
    <t>Կարապետյան Ստյոպա</t>
  </si>
  <si>
    <t xml:space="preserve">Հակոբյան Արմեն </t>
  </si>
  <si>
    <t xml:space="preserve">Գրիգորյան Արամայիս </t>
  </si>
  <si>
    <t xml:space="preserve">Վարդանյան Արմեն </t>
  </si>
  <si>
    <t xml:space="preserve">Աթանյան Արման </t>
  </si>
  <si>
    <t xml:space="preserve">Եղիազարյան Տաթևիկ </t>
  </si>
  <si>
    <t>Միքաելյան Էդգար</t>
  </si>
  <si>
    <t xml:space="preserve">Դավթյան Արմեն </t>
  </si>
  <si>
    <t xml:space="preserve">Սարգսյան Ալեքսան </t>
  </si>
  <si>
    <t xml:space="preserve">Էլմայան Վիոլետտա </t>
  </si>
  <si>
    <t xml:space="preserve">Մկրտչյան Արմինե </t>
  </si>
  <si>
    <t xml:space="preserve">Պետրոսյան Հայկ </t>
  </si>
  <si>
    <t xml:space="preserve">Սևոյան Ալբերտ </t>
  </si>
  <si>
    <t xml:space="preserve">Արսենյան Սևակ </t>
  </si>
  <si>
    <t xml:space="preserve">Սախկալյան Արթուր </t>
  </si>
  <si>
    <t xml:space="preserve">Բարսեղյան Վահագն </t>
  </si>
  <si>
    <t xml:space="preserve">Գևորգյան Տաթևիկ </t>
  </si>
  <si>
    <t xml:space="preserve">Աբգարյան Գոռ </t>
  </si>
  <si>
    <t xml:space="preserve">Խաչատուրյան Աշոտ </t>
  </si>
  <si>
    <t xml:space="preserve">Շահինյան Հովհաննես </t>
  </si>
  <si>
    <t xml:space="preserve">Զադոյան Արթուր </t>
  </si>
  <si>
    <t xml:space="preserve">Նավասարդյան Ալիսա </t>
  </si>
  <si>
    <t xml:space="preserve">Բաղումյան Ժորժիկ </t>
  </si>
  <si>
    <t xml:space="preserve">Կարապետյան Սարգիս </t>
  </si>
  <si>
    <t xml:space="preserve">Աբգարյան Հրաչիկ </t>
  </si>
  <si>
    <t xml:space="preserve">Աթայան Ալիկ </t>
  </si>
  <si>
    <t xml:space="preserve">Սահակյան Արամ </t>
  </si>
  <si>
    <t xml:space="preserve">Սիմոնյան Աշոտ </t>
  </si>
  <si>
    <t xml:space="preserve">Լալազարյան Սալոմե </t>
  </si>
  <si>
    <t xml:space="preserve">Սուքիասյան Սվետլանա </t>
  </si>
  <si>
    <t xml:space="preserve">Խաչիկյան Արաիկ </t>
  </si>
  <si>
    <t xml:space="preserve">Անտոնյան Ազնաուր </t>
  </si>
  <si>
    <t xml:space="preserve">Տոնոյան Աբրահամ </t>
  </si>
  <si>
    <t xml:space="preserve">Բաբայան Սերժիկ </t>
  </si>
  <si>
    <t xml:space="preserve">Մանանդյան Մելս </t>
  </si>
  <si>
    <t xml:space="preserve">Գասպարյան Լևոն </t>
  </si>
  <si>
    <t xml:space="preserve">Թադևոսյան Ռուբիկ </t>
  </si>
  <si>
    <t>ԱԳՐՈՍՊԱՍԱՐԿՈՒՄ</t>
  </si>
  <si>
    <t>ԱԼԿԱՄԱՐ ՍՊԸ</t>
  </si>
  <si>
    <t xml:space="preserve">ԱՆՏԱՌԱՅԻՆ ԳԵՂԵՑԿՈՒՀԻ </t>
  </si>
  <si>
    <t xml:space="preserve">ԱՐԱՔՍԻ  ԱՎԱԶԱՆ </t>
  </si>
  <si>
    <t xml:space="preserve">ԷՋՄԻԱԾՆԻ  ՊԱՀԱԾՈՆԵՐԻ  ԳՈՐԾԱՐԱՆ </t>
  </si>
  <si>
    <t>ԼՈՒՍԻՆԵ ԿԻԼԻԿԻԱ</t>
  </si>
  <si>
    <t>ՎԱՀԱՆ  ՏՐԱՆՍ</t>
  </si>
  <si>
    <t xml:space="preserve">ՎԱՐԴ - ՔՆԱՐ </t>
  </si>
  <si>
    <t xml:space="preserve">ՎԵՐԱԴԱՐՁ </t>
  </si>
  <si>
    <t>ք.Էջմիածին</t>
  </si>
  <si>
    <t>Ամասիա</t>
  </si>
  <si>
    <t>Օհանյան Արտավազդ</t>
  </si>
  <si>
    <t>Անթիբալյան Վարթիվար</t>
  </si>
  <si>
    <t>Գետաշեն</t>
  </si>
  <si>
    <t>Պողոսյան Ջանիկ</t>
  </si>
  <si>
    <t>Գրիգորյան Հենրիկ</t>
  </si>
  <si>
    <t>Ասատրյան Սաշա</t>
  </si>
  <si>
    <t>Գալստյան Գալուստ</t>
  </si>
  <si>
    <t>Նալբանդյան</t>
  </si>
  <si>
    <t>&lt;&lt;Խաղողապտղագինեգործական&gt;&gt;</t>
  </si>
  <si>
    <t>Քերոբյան Սիլվա</t>
  </si>
  <si>
    <t>Սարդարապատ</t>
  </si>
  <si>
    <t>Սիմոնյան Նորիկ</t>
  </si>
  <si>
    <t>Խորոնք</t>
  </si>
  <si>
    <t>Մարտիրոսյան Աշոտ</t>
  </si>
  <si>
    <t>Վարդանյան Վարդան</t>
  </si>
  <si>
    <t>Արևադաշտ</t>
  </si>
  <si>
    <t>Գեղամյան Ռաֆիկ</t>
  </si>
  <si>
    <t>Շենիկ</t>
  </si>
  <si>
    <t>Շոնովան Հասմիկ</t>
  </si>
  <si>
    <t>Արգինա</t>
  </si>
  <si>
    <t>Նոր Կեսարիա</t>
  </si>
  <si>
    <t>Սահակյան Համազասպ</t>
  </si>
  <si>
    <t>Խաչատրյան Սայաթ</t>
  </si>
  <si>
    <t>Երմալովյան Վարդան</t>
  </si>
  <si>
    <t>Հովհաննիսյան Քաջիկ</t>
  </si>
  <si>
    <t>Կոստանյան Կարեն</t>
  </si>
  <si>
    <t>Եփրեմյան Համազասպ</t>
  </si>
  <si>
    <t>Ջրառատ</t>
  </si>
  <si>
    <t>Մկրտչյան Ժորա</t>
  </si>
  <si>
    <t>Պողոսյան Նարինե</t>
  </si>
  <si>
    <t>&lt;&lt;Կարեն-Իշխան&gt;&gt;ՍՊԸ</t>
  </si>
  <si>
    <t>Գևորգյան Ազատ</t>
  </si>
  <si>
    <t>Գևորգյան Արամ</t>
  </si>
  <si>
    <t>Հակոբյան Արամ</t>
  </si>
  <si>
    <t>Մյասնիկյան</t>
  </si>
  <si>
    <t>Գասպարյան Արտակ</t>
  </si>
  <si>
    <t>&lt;&lt;Քևորք և Անիտա&gt;&gt; ՓԲԸ</t>
  </si>
  <si>
    <t>Խաչատրյան Արմենակ</t>
  </si>
  <si>
    <t>Արտամետ</t>
  </si>
  <si>
    <t>Ոսկանյան Ռոզա</t>
  </si>
  <si>
    <t>Արությունյան Տիգրան</t>
  </si>
  <si>
    <t>Սուքիասյան Ժորա</t>
  </si>
  <si>
    <t>Բաղրամյան /Էջմ/</t>
  </si>
  <si>
    <t>Աղաջանյան Սասուն</t>
  </si>
  <si>
    <t>գ.Շենավան</t>
  </si>
  <si>
    <t>Սիմոնյան Հարություն</t>
  </si>
  <si>
    <t>Պետրոսյան Միքայել</t>
  </si>
  <si>
    <t>Բաբայան Նորիկ</t>
  </si>
  <si>
    <t>Հակոբյան Բենիամին</t>
  </si>
  <si>
    <t>Մկրտչյան Հակոբ</t>
  </si>
  <si>
    <t>Խուդոյան Սաշա</t>
  </si>
  <si>
    <t>Մնացականյան Ռոբերտ</t>
  </si>
  <si>
    <t>Արշակյան Հրանտ</t>
  </si>
  <si>
    <t>Պողոսյան Հարազատ</t>
  </si>
  <si>
    <t>Պողոսյան Սամվել</t>
  </si>
  <si>
    <t>Դավթյան Լևոն</t>
  </si>
  <si>
    <t>Երմալովյան Արշակ</t>
  </si>
  <si>
    <t>Մարգարյան Ֆրիդա</t>
  </si>
  <si>
    <t>Խաչատրյան Գոռ</t>
  </si>
  <si>
    <t>Պողոսյան Համլետ</t>
  </si>
  <si>
    <t>Ընդամենը`             11=5+10</t>
  </si>
  <si>
    <t>Բաղրամյան/Բաղր/</t>
  </si>
  <si>
    <t>Վանանդ</t>
  </si>
  <si>
    <t>Շավեշյան Խդր</t>
  </si>
  <si>
    <t>Ավետիսյան Մարգարիտա</t>
  </si>
  <si>
    <t>Միքայելյան Սերգեյ</t>
  </si>
  <si>
    <t>Չաղարյան Խաչիկ</t>
  </si>
  <si>
    <t>Յաղուբյան Լևոն Գվիդոնի</t>
  </si>
  <si>
    <t>ՀայրապետյանՆարինե Հրաչյայի</t>
  </si>
  <si>
    <t>Բայրամյան Լյովա</t>
  </si>
  <si>
    <t>21</t>
  </si>
  <si>
    <t>Դարբինյան Ռադիկ</t>
  </si>
  <si>
    <t>Ավետիսյան Շողան</t>
  </si>
  <si>
    <t>Ավետիսյան Աշոտ</t>
  </si>
  <si>
    <t>Իսայան Այսեր</t>
  </si>
  <si>
    <t>Համբարձումյան Սարգիս</t>
  </si>
  <si>
    <t>Սիմոնյան Խաչիկ</t>
  </si>
  <si>
    <t>Ղազարյան Վարդան</t>
  </si>
  <si>
    <t>Այգեկ</t>
  </si>
  <si>
    <t>Սարգսյան Վահան</t>
  </si>
  <si>
    <t>Մովսիսյան  Առաքել</t>
  </si>
  <si>
    <t xml:space="preserve">Հակոբյան Հակոբ </t>
  </si>
  <si>
    <t>Մարգարյան Էմմա</t>
  </si>
  <si>
    <t>Ղազանչյան  Մանվել</t>
  </si>
  <si>
    <t>Լենուղի</t>
  </si>
  <si>
    <t>Ղազարյան Համլետ</t>
  </si>
  <si>
    <t>Խալաթյան Գևորգ</t>
  </si>
  <si>
    <t>Առաքելյան Ժորժիկ</t>
  </si>
  <si>
    <t>Աղաջանյան Սվետլանա</t>
  </si>
  <si>
    <t>Ղարիբյան Վարազդատ</t>
  </si>
  <si>
    <t>Երվանդյան Արտակ</t>
  </si>
  <si>
    <t>Երվանդյան  Գառնիկ</t>
  </si>
  <si>
    <t>Մկրտչյան Ռուբեն</t>
  </si>
  <si>
    <t>Շմավոնյան Կարեն</t>
  </si>
  <si>
    <t>22</t>
  </si>
  <si>
    <t xml:space="preserve">Մեծամոր </t>
  </si>
  <si>
    <t>Հովսեփյան Փայլակ</t>
  </si>
  <si>
    <t>Հովհաննիսյան Աշոտ</t>
  </si>
  <si>
    <t>Մարգարյան Մարգար</t>
  </si>
  <si>
    <t>ԷՋՄԻԱԾԻՆ_6</t>
  </si>
  <si>
    <t>ԷՋՄԻԱԾՆԻ  ՀԱՑ</t>
  </si>
  <si>
    <t>Յաղուբյան Եղիշ</t>
  </si>
  <si>
    <t>Այվազյան Նորիկ Անուշավանի</t>
  </si>
  <si>
    <t>Ասատրյան Վասակ</t>
  </si>
  <si>
    <t>Ներսիսյան Սամվել</t>
  </si>
  <si>
    <t>Մարգարյան Սամվել</t>
  </si>
  <si>
    <t>Ենոքյան Դավիթ</t>
  </si>
  <si>
    <t>Ղարիբյան Վաչիկ</t>
  </si>
  <si>
    <t>Ջուլհակյան Արթուր</t>
  </si>
  <si>
    <t>Ռուշանյան Գագիկ</t>
  </si>
  <si>
    <t>Յայլոյան Արկադի</t>
  </si>
  <si>
    <t>Թավադյան  Արուսյակ</t>
  </si>
  <si>
    <t xml:space="preserve">Զադոյան Մովսես </t>
  </si>
  <si>
    <t>Սարգսյան Վարդուշ</t>
  </si>
  <si>
    <t xml:space="preserve">Հովհաննիսյան Հակոբ </t>
  </si>
  <si>
    <t>Պետրոսյան Հրածին</t>
  </si>
  <si>
    <t>Մելքոնյան Կարեն</t>
  </si>
  <si>
    <t>Ներսիսյան  Համբարձում</t>
  </si>
  <si>
    <t>Ղանդյան Շողիկ</t>
  </si>
  <si>
    <t>Աբգարյան Տիգրան</t>
  </si>
  <si>
    <t>Կարապետյան Կարապետ</t>
  </si>
  <si>
    <t>Սիմոնյան Էդուարդ</t>
  </si>
  <si>
    <t>ԱԼԱԳՅԱԶԻ ԴԱՐԻ ՎԵՐԱԾՆՈՒՆԴ</t>
  </si>
  <si>
    <t>Մելքոնյան Գրիշա</t>
  </si>
  <si>
    <t>Գևորգյան Վաչագան</t>
  </si>
  <si>
    <t>Ասատրյան Միշա</t>
  </si>
  <si>
    <t>&lt;&lt;Ակունք բանկ&gt;&gt;  ՓԲԸ</t>
  </si>
  <si>
    <t>Գրիգորյան Սերյոժա</t>
  </si>
  <si>
    <t>Գրիգորյան Արսեն</t>
  </si>
  <si>
    <t>Կիրակոսյան Աիդա</t>
  </si>
  <si>
    <t>Առաքելյան Սերյոժա</t>
  </si>
  <si>
    <t>Տալվորիկ</t>
  </si>
  <si>
    <t>Հունանյան Նարեկ</t>
  </si>
  <si>
    <t>Պետրոսյան Վրեժ</t>
  </si>
  <si>
    <t>Հակոբյան  Ստեփան</t>
  </si>
  <si>
    <t>Խաչատրյան Ալիկ</t>
  </si>
  <si>
    <t>Զաքարյան Ժակ</t>
  </si>
  <si>
    <t xml:space="preserve">Մկրտչյան Վահրամ </t>
  </si>
  <si>
    <t>Բաղումյան Անի</t>
  </si>
  <si>
    <t>Փանոսյան Գարուշ</t>
  </si>
  <si>
    <t>Ղանդիլյան Գուրգեն</t>
  </si>
  <si>
    <t>Գևորգյան Գրիգոր</t>
  </si>
  <si>
    <t>ՏԵՂԵԿԱՆՔ                             
ՀՀ Արմավիրի մարզի  համայնքների   հողի հարկի և գույքահարկի գծով խոշոր (500 հազ. դրամ և ավելի ) պարտավորություններ                                                                            ունեցող ֆիզիկական և իրավաբանական անձանց վերաբերյալ` «31 »դեկտեմբերի  2019թ. դրությամբ</t>
  </si>
  <si>
    <t>ՏԵՂԵԿԱՆՔ                             
ՀՀ _Արմավիրի մարզի համայնքներում  վարձակալության տրված գույքի մասով խոշոր (500 հազ. դրամ և ավելի ) պարտավորություններ                                                                            ունեցող ֆիզիկական և իրավաբանական անձանց վերաբերյալ` «31 »դեկտեմբերի   2019թ. դրությամբ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</si>
</sst>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.0"/>
    <numFmt numFmtId="189" formatCode="#,##0.000"/>
    <numFmt numFmtId="190" formatCode="0.0"/>
    <numFmt numFmtId="191" formatCode="_-* #,##0.0_-;\-* #,##0.0_-;_-* &quot;-&quot;??_-;_-@_-"/>
    <numFmt numFmtId="192" formatCode="_(* #,##0.0_);_(* \(#,##0.0\);_(* &quot;-&quot;??_);_(@_)"/>
    <numFmt numFmtId="193" formatCode="_(* #,##0.000_);_(* \(#,##0.00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FC19]d\ mmmm\ yyyy\ &quot;г.&quot;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8">
    <font>
      <sz val="10"/>
      <name val="Arial"/>
      <family val="0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0"/>
      <name val="Arial Armenian"/>
      <family val="2"/>
    </font>
    <font>
      <sz val="12"/>
      <color indexed="8"/>
      <name val="GHEA Grapalat"/>
      <family val="3"/>
    </font>
    <font>
      <sz val="12"/>
      <color indexed="10"/>
      <name val="GHEA Grapalat"/>
      <family val="3"/>
    </font>
    <font>
      <b/>
      <sz val="12"/>
      <color indexed="8"/>
      <name val="GHEA Grapalat"/>
      <family val="3"/>
    </font>
    <font>
      <sz val="8"/>
      <name val="Arial"/>
      <family val="0"/>
    </font>
    <font>
      <sz val="11"/>
      <name val="GHEA Grapalat"/>
      <family val="3"/>
    </font>
    <font>
      <sz val="11"/>
      <color indexed="8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188" fontId="1" fillId="32" borderId="10" xfId="0" applyNumberFormat="1" applyFont="1" applyFill="1" applyBorder="1" applyAlignment="1">
      <alignment horizontal="center"/>
    </xf>
    <xf numFmtId="190" fontId="2" fillId="33" borderId="10" xfId="0" applyNumberFormat="1" applyFont="1" applyFill="1" applyBorder="1" applyAlignment="1">
      <alignment horizontal="center"/>
    </xf>
    <xf numFmtId="188" fontId="1" fillId="33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/>
    </xf>
    <xf numFmtId="190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90" fontId="1" fillId="32" borderId="10" xfId="0" applyNumberFormat="1" applyFont="1" applyFill="1" applyBorder="1" applyAlignment="1">
      <alignment horizontal="center" vertical="center"/>
    </xf>
    <xf numFmtId="190" fontId="1" fillId="32" borderId="10" xfId="0" applyNumberFormat="1" applyFont="1" applyFill="1" applyBorder="1" applyAlignment="1">
      <alignment horizontal="center" vertical="center" wrapText="1"/>
    </xf>
    <xf numFmtId="190" fontId="1" fillId="33" borderId="10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190" fontId="1" fillId="34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5" fillId="34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90" fontId="5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190" fontId="6" fillId="0" borderId="10" xfId="0" applyNumberFormat="1" applyFont="1" applyBorder="1" applyAlignment="1">
      <alignment horizontal="center"/>
    </xf>
    <xf numFmtId="49" fontId="5" fillId="34" borderId="12" xfId="0" applyNumberFormat="1" applyFont="1" applyFill="1" applyBorder="1" applyAlignment="1">
      <alignment horizontal="center"/>
    </xf>
    <xf numFmtId="190" fontId="1" fillId="34" borderId="1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190" fontId="1" fillId="0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/>
    </xf>
    <xf numFmtId="190" fontId="1" fillId="0" borderId="10" xfId="0" applyNumberFormat="1" applyFont="1" applyFill="1" applyBorder="1" applyAlignment="1">
      <alignment horizontal="right" vertical="center"/>
    </xf>
    <xf numFmtId="0" fontId="2" fillId="35" borderId="12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190" fontId="1" fillId="35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distributed"/>
    </xf>
    <xf numFmtId="0" fontId="2" fillId="34" borderId="12" xfId="0" applyFont="1" applyFill="1" applyBorder="1" applyAlignment="1">
      <alignment horizontal="center"/>
    </xf>
    <xf numFmtId="190" fontId="1" fillId="34" borderId="10" xfId="0" applyNumberFormat="1" applyFont="1" applyFill="1" applyBorder="1" applyAlignment="1">
      <alignment horizontal="center" vertical="center" wrapText="1"/>
    </xf>
    <xf numFmtId="190" fontId="2" fillId="35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/>
    </xf>
    <xf numFmtId="190" fontId="5" fillId="35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190" fontId="1" fillId="35" borderId="10" xfId="0" applyNumberFormat="1" applyFont="1" applyFill="1" applyBorder="1" applyAlignment="1">
      <alignment horizontal="center" vertical="center"/>
    </xf>
    <xf numFmtId="190" fontId="2" fillId="34" borderId="10" xfId="0" applyNumberFormat="1" applyFont="1" applyFill="1" applyBorder="1" applyAlignment="1">
      <alignment horizontal="center"/>
    </xf>
    <xf numFmtId="190" fontId="1" fillId="34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90" fontId="1" fillId="35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90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88" fontId="1" fillId="0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 wrapText="1"/>
    </xf>
    <xf numFmtId="188" fontId="1" fillId="34" borderId="10" xfId="0" applyNumberFormat="1" applyFont="1" applyFill="1" applyBorder="1" applyAlignment="1">
      <alignment horizontal="center"/>
    </xf>
    <xf numFmtId="188" fontId="1" fillId="34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0" fontId="2" fillId="0" borderId="10" xfId="0" applyFont="1" applyFill="1" applyBorder="1" applyAlignment="1">
      <alignment vertical="distributed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distributed"/>
    </xf>
    <xf numFmtId="0" fontId="1" fillId="0" borderId="12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190" fontId="5" fillId="34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vertical="distributed"/>
    </xf>
    <xf numFmtId="49" fontId="1" fillId="0" borderId="0" xfId="0" applyNumberFormat="1" applyFont="1" applyAlignment="1">
      <alignment/>
    </xf>
    <xf numFmtId="190" fontId="2" fillId="34" borderId="12" xfId="0" applyNumberFormat="1" applyFont="1" applyFill="1" applyBorder="1" applyAlignment="1">
      <alignment horizontal="center"/>
    </xf>
    <xf numFmtId="190" fontId="1" fillId="0" borderId="12" xfId="0" applyNumberFormat="1" applyFont="1" applyBorder="1" applyAlignment="1">
      <alignment horizontal="center" vertical="center" wrapText="1"/>
    </xf>
    <xf numFmtId="190" fontId="1" fillId="0" borderId="14" xfId="0" applyNumberFormat="1" applyFont="1" applyBorder="1" applyAlignment="1">
      <alignment horizontal="center" vertical="center" wrapText="1"/>
    </xf>
    <xf numFmtId="190" fontId="2" fillId="32" borderId="12" xfId="0" applyNumberFormat="1" applyFont="1" applyFill="1" applyBorder="1" applyAlignment="1">
      <alignment horizontal="center"/>
    </xf>
    <xf numFmtId="190" fontId="1" fillId="32" borderId="10" xfId="0" applyNumberFormat="1" applyFont="1" applyFill="1" applyBorder="1" applyAlignment="1">
      <alignment horizontal="center"/>
    </xf>
    <xf numFmtId="190" fontId="1" fillId="0" borderId="12" xfId="0" applyNumberFormat="1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190" fontId="2" fillId="36" borderId="10" xfId="0" applyNumberFormat="1" applyFont="1" applyFill="1" applyBorder="1" applyAlignment="1">
      <alignment horizontal="center"/>
    </xf>
    <xf numFmtId="190" fontId="1" fillId="34" borderId="12" xfId="0" applyNumberFormat="1" applyFont="1" applyFill="1" applyBorder="1" applyAlignment="1">
      <alignment horizontal="center" vertical="center"/>
    </xf>
    <xf numFmtId="19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190" fontId="7" fillId="36" borderId="10" xfId="0" applyNumberFormat="1" applyFont="1" applyFill="1" applyBorder="1" applyAlignment="1">
      <alignment horizontal="center"/>
    </xf>
    <xf numFmtId="188" fontId="2" fillId="34" borderId="10" xfId="0" applyNumberFormat="1" applyFont="1" applyFill="1" applyBorder="1" applyAlignment="1">
      <alignment horizontal="center" vertical="center" wrapText="1"/>
    </xf>
    <xf numFmtId="190" fontId="2" fillId="32" borderId="10" xfId="0" applyNumberFormat="1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center" vertical="center"/>
    </xf>
    <xf numFmtId="190" fontId="2" fillId="34" borderId="10" xfId="0" applyNumberFormat="1" applyFont="1" applyFill="1" applyBorder="1" applyAlignment="1">
      <alignment horizontal="center" wrapText="1"/>
    </xf>
    <xf numFmtId="188" fontId="1" fillId="34" borderId="10" xfId="0" applyNumberFormat="1" applyFont="1" applyFill="1" applyBorder="1" applyAlignment="1">
      <alignment horizontal="center" vertical="center" wrapText="1"/>
    </xf>
    <xf numFmtId="190" fontId="1" fillId="34" borderId="12" xfId="0" applyNumberFormat="1" applyFont="1" applyFill="1" applyBorder="1" applyAlignment="1">
      <alignment wrapText="1"/>
    </xf>
    <xf numFmtId="190" fontId="1" fillId="34" borderId="12" xfId="0" applyNumberFormat="1" applyFont="1" applyFill="1" applyBorder="1" applyAlignment="1">
      <alignment horizontal="center"/>
    </xf>
    <xf numFmtId="190" fontId="1" fillId="0" borderId="12" xfId="0" applyNumberFormat="1" applyFont="1" applyFill="1" applyBorder="1" applyAlignment="1">
      <alignment horizontal="right" vertical="center"/>
    </xf>
    <xf numFmtId="190" fontId="2" fillId="36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190" fontId="2" fillId="34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/>
    </xf>
    <xf numFmtId="190" fontId="2" fillId="37" borderId="10" xfId="0" applyNumberFormat="1" applyFont="1" applyFill="1" applyBorder="1" applyAlignment="1">
      <alignment/>
    </xf>
    <xf numFmtId="190" fontId="1" fillId="37" borderId="10" xfId="0" applyNumberFormat="1" applyFont="1" applyFill="1" applyBorder="1" applyAlignment="1">
      <alignment horizontal="center"/>
    </xf>
    <xf numFmtId="190" fontId="1" fillId="38" borderId="10" xfId="0" applyNumberFormat="1" applyFont="1" applyFill="1" applyBorder="1" applyAlignment="1">
      <alignment horizontal="center"/>
    </xf>
    <xf numFmtId="0" fontId="1" fillId="37" borderId="0" xfId="0" applyFont="1" applyFill="1" applyAlignment="1">
      <alignment/>
    </xf>
    <xf numFmtId="0" fontId="2" fillId="38" borderId="10" xfId="0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10" xfId="0" applyNumberFormat="1" applyFont="1" applyBorder="1" applyAlignment="1">
      <alignment horizontal="left"/>
    </xf>
    <xf numFmtId="2" fontId="9" fillId="34" borderId="12" xfId="0" applyNumberFormat="1" applyFont="1" applyFill="1" applyBorder="1" applyAlignment="1">
      <alignment horizontal="center" vertical="center"/>
    </xf>
    <xf numFmtId="190" fontId="9" fillId="34" borderId="12" xfId="0" applyNumberFormat="1" applyFont="1" applyFill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center"/>
    </xf>
    <xf numFmtId="0" fontId="10" fillId="34" borderId="10" xfId="0" applyNumberFormat="1" applyFont="1" applyFill="1" applyBorder="1" applyAlignment="1">
      <alignment horizontal="center"/>
    </xf>
    <xf numFmtId="49" fontId="10" fillId="34" borderId="10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wrapText="1"/>
    </xf>
    <xf numFmtId="2" fontId="1" fillId="34" borderId="10" xfId="0" applyNumberFormat="1" applyFont="1" applyFill="1" applyBorder="1" applyAlignment="1">
      <alignment horizontal="center" vertical="center"/>
    </xf>
    <xf numFmtId="190" fontId="1" fillId="0" borderId="0" xfId="0" applyNumberFormat="1" applyFont="1" applyAlignment="1">
      <alignment/>
    </xf>
    <xf numFmtId="0" fontId="5" fillId="34" borderId="12" xfId="0" applyNumberFormat="1" applyFont="1" applyFill="1" applyBorder="1" applyAlignment="1">
      <alignment horizontal="center"/>
    </xf>
    <xf numFmtId="49" fontId="5" fillId="34" borderId="0" xfId="0" applyNumberFormat="1" applyFont="1" applyFill="1" applyAlignment="1">
      <alignment/>
    </xf>
    <xf numFmtId="0" fontId="1" fillId="34" borderId="10" xfId="0" applyFont="1" applyFill="1" applyBorder="1" applyAlignment="1">
      <alignment horizontal="left"/>
    </xf>
    <xf numFmtId="2" fontId="1" fillId="34" borderId="10" xfId="0" applyNumberFormat="1" applyFont="1" applyFill="1" applyBorder="1" applyAlignment="1">
      <alignment horizontal="left" vertical="center"/>
    </xf>
    <xf numFmtId="190" fontId="5" fillId="34" borderId="10" xfId="0" applyNumberFormat="1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right" vertical="center"/>
    </xf>
    <xf numFmtId="49" fontId="5" fillId="34" borderId="10" xfId="0" applyNumberFormat="1" applyFont="1" applyFill="1" applyBorder="1" applyAlignment="1">
      <alignment horizontal="center"/>
    </xf>
    <xf numFmtId="188" fontId="1" fillId="34" borderId="10" xfId="0" applyNumberFormat="1" applyFont="1" applyFill="1" applyBorder="1" applyAlignment="1">
      <alignment horizontal="center" vertical="center"/>
    </xf>
    <xf numFmtId="49" fontId="7" fillId="39" borderId="10" xfId="0" applyNumberFormat="1" applyFont="1" applyFill="1" applyBorder="1" applyAlignment="1">
      <alignment horizontal="center"/>
    </xf>
    <xf numFmtId="190" fontId="2" fillId="39" borderId="10" xfId="0" applyNumberFormat="1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 wrapText="1"/>
    </xf>
    <xf numFmtId="0" fontId="1" fillId="39" borderId="10" xfId="0" applyFont="1" applyFill="1" applyBorder="1" applyAlignment="1">
      <alignment horizontal="center"/>
    </xf>
    <xf numFmtId="0" fontId="1" fillId="39" borderId="13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13"/>
  <sheetViews>
    <sheetView zoomScalePageLayoutView="0" workbookViewId="0" topLeftCell="A1">
      <pane xSplit="2" ySplit="7" topLeftCell="F3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5" sqref="G5:G6"/>
    </sheetView>
  </sheetViews>
  <sheetFormatPr defaultColWidth="9.140625" defaultRowHeight="12.75"/>
  <cols>
    <col min="1" max="1" width="4.8515625" style="75" customWidth="1"/>
    <col min="2" max="2" width="38.421875" style="76" customWidth="1"/>
    <col min="3" max="12" width="14.28125" style="76" customWidth="1"/>
    <col min="13" max="13" width="16.140625" style="76" customWidth="1"/>
    <col min="14" max="14" width="14.00390625" style="76" customWidth="1"/>
    <col min="15" max="16384" width="9.140625" style="76" customWidth="1"/>
  </cols>
  <sheetData>
    <row r="1" ht="1.5" customHeight="1"/>
    <row r="2" spans="1:12" ht="65.25" customHeight="1">
      <c r="A2" s="154" t="s">
        <v>311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2:12" ht="15" customHeight="1">
      <c r="B3" s="5"/>
      <c r="C3" s="5"/>
      <c r="D3" s="5"/>
      <c r="E3" s="5"/>
      <c r="F3" s="5"/>
      <c r="L3" s="6" t="s">
        <v>0</v>
      </c>
    </row>
    <row r="4" spans="1:12" ht="47.25" customHeight="1">
      <c r="A4" s="151" t="s">
        <v>7</v>
      </c>
      <c r="B4" s="147" t="s">
        <v>18</v>
      </c>
      <c r="C4" s="151" t="s">
        <v>4</v>
      </c>
      <c r="D4" s="151"/>
      <c r="E4" s="151"/>
      <c r="F4" s="151"/>
      <c r="G4" s="149" t="s">
        <v>15</v>
      </c>
      <c r="H4" s="157"/>
      <c r="I4" s="157"/>
      <c r="J4" s="157"/>
      <c r="K4" s="150"/>
      <c r="L4" s="158" t="s">
        <v>229</v>
      </c>
    </row>
    <row r="5" spans="1:13" ht="91.5" customHeight="1">
      <c r="A5" s="151"/>
      <c r="B5" s="155"/>
      <c r="C5" s="151" t="s">
        <v>9</v>
      </c>
      <c r="D5" s="151" t="s">
        <v>10</v>
      </c>
      <c r="E5" s="151" t="s">
        <v>5</v>
      </c>
      <c r="F5" s="152" t="s">
        <v>8</v>
      </c>
      <c r="G5" s="147" t="s">
        <v>11</v>
      </c>
      <c r="H5" s="149" t="s">
        <v>12</v>
      </c>
      <c r="I5" s="150"/>
      <c r="J5" s="151" t="s">
        <v>5</v>
      </c>
      <c r="K5" s="152" t="s">
        <v>16</v>
      </c>
      <c r="L5" s="158"/>
      <c r="M5" s="128"/>
    </row>
    <row r="6" spans="1:12" ht="46.5" customHeight="1">
      <c r="A6" s="151"/>
      <c r="B6" s="156"/>
      <c r="C6" s="151"/>
      <c r="D6" s="151"/>
      <c r="E6" s="151"/>
      <c r="F6" s="153"/>
      <c r="G6" s="148"/>
      <c r="H6" s="8" t="s">
        <v>14</v>
      </c>
      <c r="I6" s="7" t="s">
        <v>13</v>
      </c>
      <c r="J6" s="151"/>
      <c r="K6" s="153"/>
      <c r="L6" s="158"/>
    </row>
    <row r="7" spans="1:12" ht="17.25">
      <c r="A7" s="9"/>
      <c r="B7" s="77">
        <v>1</v>
      </c>
      <c r="C7" s="10">
        <v>2</v>
      </c>
      <c r="D7" s="10">
        <v>3</v>
      </c>
      <c r="E7" s="10">
        <v>4</v>
      </c>
      <c r="F7" s="11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2">
        <v>11</v>
      </c>
    </row>
    <row r="8" spans="1:12" s="78" customFormat="1" ht="17.25">
      <c r="A8" s="34">
        <v>1</v>
      </c>
      <c r="B8" s="137" t="s">
        <v>167</v>
      </c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5" s="27" customFormat="1" ht="16.5" customHeight="1">
      <c r="A9" s="24"/>
      <c r="B9" s="79" t="s">
        <v>122</v>
      </c>
      <c r="C9" s="55"/>
      <c r="D9" s="55"/>
      <c r="E9" s="55"/>
      <c r="F9" s="1">
        <f>C9+D9+E9</f>
        <v>0</v>
      </c>
      <c r="G9" s="138"/>
      <c r="H9" s="138"/>
      <c r="I9" s="24">
        <v>2457</v>
      </c>
      <c r="J9" s="74">
        <v>1126.7</v>
      </c>
      <c r="K9" s="1">
        <f>G9+H9+I9+J9</f>
        <v>3583.7</v>
      </c>
      <c r="L9" s="3">
        <f>F9+K9</f>
        <v>3583.7</v>
      </c>
      <c r="M9" s="127"/>
      <c r="N9" s="127"/>
      <c r="O9" s="127"/>
    </row>
    <row r="10" spans="1:14" s="27" customFormat="1" ht="16.5" customHeight="1">
      <c r="A10" s="24"/>
      <c r="B10" s="79" t="s">
        <v>123</v>
      </c>
      <c r="C10" s="56"/>
      <c r="D10" s="55"/>
      <c r="E10" s="55"/>
      <c r="F10" s="1">
        <f aca="true" t="shared" si="0" ref="F10:F73">C10+D10+E10</f>
        <v>0</v>
      </c>
      <c r="G10" s="138"/>
      <c r="H10" s="138"/>
      <c r="I10" s="24">
        <v>1534.5</v>
      </c>
      <c r="J10" s="74">
        <v>696.8</v>
      </c>
      <c r="K10" s="1">
        <f aca="true" t="shared" si="1" ref="K10:K74">G10+H10+I10+J10</f>
        <v>2231.3</v>
      </c>
      <c r="L10" s="3">
        <f aca="true" t="shared" si="2" ref="L10:L74">F10+K10</f>
        <v>2231.3</v>
      </c>
      <c r="M10" s="127"/>
      <c r="N10" s="127"/>
    </row>
    <row r="11" spans="1:14" s="27" customFormat="1" ht="16.5" customHeight="1">
      <c r="A11" s="24"/>
      <c r="B11" s="79" t="s">
        <v>124</v>
      </c>
      <c r="C11" s="55"/>
      <c r="D11" s="55"/>
      <c r="E11" s="55"/>
      <c r="F11" s="1">
        <f t="shared" si="0"/>
        <v>0</v>
      </c>
      <c r="G11" s="138"/>
      <c r="H11" s="138"/>
      <c r="I11" s="24">
        <v>778.9</v>
      </c>
      <c r="J11" s="74">
        <v>283.1</v>
      </c>
      <c r="K11" s="1">
        <f t="shared" si="1"/>
        <v>1062</v>
      </c>
      <c r="L11" s="3">
        <f t="shared" si="2"/>
        <v>1062</v>
      </c>
      <c r="M11" s="127"/>
      <c r="N11" s="127"/>
    </row>
    <row r="12" spans="1:14" s="27" customFormat="1" ht="16.5" customHeight="1">
      <c r="A12" s="24"/>
      <c r="B12" s="79" t="s">
        <v>125</v>
      </c>
      <c r="C12" s="55"/>
      <c r="D12" s="55"/>
      <c r="E12" s="55"/>
      <c r="F12" s="1">
        <f t="shared" si="0"/>
        <v>0</v>
      </c>
      <c r="G12" s="138"/>
      <c r="H12" s="138"/>
      <c r="I12" s="138">
        <v>1072.5</v>
      </c>
      <c r="J12" s="74">
        <v>386.8</v>
      </c>
      <c r="K12" s="1">
        <f t="shared" si="1"/>
        <v>1459.3</v>
      </c>
      <c r="L12" s="3">
        <f t="shared" si="2"/>
        <v>1459.3</v>
      </c>
      <c r="M12" s="127"/>
      <c r="N12" s="127"/>
    </row>
    <row r="13" spans="1:14" s="27" customFormat="1" ht="16.5" customHeight="1">
      <c r="A13" s="24"/>
      <c r="B13" s="79" t="s">
        <v>126</v>
      </c>
      <c r="C13" s="138"/>
      <c r="D13" s="138"/>
      <c r="E13" s="138"/>
      <c r="F13" s="1">
        <f t="shared" si="0"/>
        <v>0</v>
      </c>
      <c r="G13" s="138"/>
      <c r="H13" s="138"/>
      <c r="I13" s="138">
        <v>1282.1</v>
      </c>
      <c r="J13" s="74">
        <v>391.5</v>
      </c>
      <c r="K13" s="1">
        <f t="shared" si="1"/>
        <v>1673.6</v>
      </c>
      <c r="L13" s="3">
        <f t="shared" si="2"/>
        <v>1673.6</v>
      </c>
      <c r="M13" s="127"/>
      <c r="N13" s="127"/>
    </row>
    <row r="14" spans="1:14" s="47" customFormat="1" ht="17.25">
      <c r="A14" s="24"/>
      <c r="B14" s="79" t="s">
        <v>127</v>
      </c>
      <c r="C14" s="138"/>
      <c r="D14" s="138"/>
      <c r="E14" s="138"/>
      <c r="F14" s="1">
        <f t="shared" si="0"/>
        <v>0</v>
      </c>
      <c r="G14" s="138"/>
      <c r="H14" s="138"/>
      <c r="I14" s="138">
        <v>629</v>
      </c>
      <c r="J14" s="74">
        <v>274.5</v>
      </c>
      <c r="K14" s="1">
        <f t="shared" si="1"/>
        <v>903.5</v>
      </c>
      <c r="L14" s="3">
        <f t="shared" si="2"/>
        <v>903.5</v>
      </c>
      <c r="M14" s="127"/>
      <c r="N14" s="127"/>
    </row>
    <row r="15" spans="1:14" s="27" customFormat="1" ht="17.25">
      <c r="A15" s="24"/>
      <c r="B15" s="79" t="s">
        <v>128</v>
      </c>
      <c r="C15" s="138"/>
      <c r="D15" s="138"/>
      <c r="E15" s="138"/>
      <c r="F15" s="1">
        <f t="shared" si="0"/>
        <v>0</v>
      </c>
      <c r="G15" s="140"/>
      <c r="H15" s="140"/>
      <c r="I15" s="24">
        <v>667.5</v>
      </c>
      <c r="J15" s="74">
        <v>228</v>
      </c>
      <c r="K15" s="1">
        <f t="shared" si="1"/>
        <v>895.5</v>
      </c>
      <c r="L15" s="3">
        <f t="shared" si="2"/>
        <v>895.5</v>
      </c>
      <c r="M15" s="127"/>
      <c r="N15" s="127"/>
    </row>
    <row r="16" spans="1:14" s="27" customFormat="1" ht="17.25">
      <c r="A16" s="24"/>
      <c r="B16" s="79" t="s">
        <v>129</v>
      </c>
      <c r="C16" s="138"/>
      <c r="D16" s="138"/>
      <c r="E16" s="138"/>
      <c r="F16" s="1">
        <f t="shared" si="0"/>
        <v>0</v>
      </c>
      <c r="G16" s="140"/>
      <c r="H16" s="140"/>
      <c r="I16" s="22">
        <v>1714.2</v>
      </c>
      <c r="J16" s="74">
        <v>649.5</v>
      </c>
      <c r="K16" s="1">
        <f t="shared" si="1"/>
        <v>2363.7</v>
      </c>
      <c r="L16" s="3">
        <f t="shared" si="2"/>
        <v>2363.7</v>
      </c>
      <c r="M16" s="127"/>
      <c r="N16" s="127"/>
    </row>
    <row r="17" spans="1:14" ht="17.25">
      <c r="A17" s="24"/>
      <c r="B17" s="79" t="s">
        <v>130</v>
      </c>
      <c r="C17" s="130"/>
      <c r="D17" s="130"/>
      <c r="E17" s="130"/>
      <c r="F17" s="1">
        <f t="shared" si="0"/>
        <v>0</v>
      </c>
      <c r="G17" s="22"/>
      <c r="H17" s="22"/>
      <c r="I17" s="22">
        <v>671.3</v>
      </c>
      <c r="J17" s="22">
        <v>229.6</v>
      </c>
      <c r="K17" s="1">
        <f t="shared" si="1"/>
        <v>900.9</v>
      </c>
      <c r="L17" s="3">
        <f t="shared" si="2"/>
        <v>900.9</v>
      </c>
      <c r="M17" s="127"/>
      <c r="N17" s="127"/>
    </row>
    <row r="18" spans="1:14" ht="17.25">
      <c r="A18" s="24"/>
      <c r="B18" s="79" t="s">
        <v>131</v>
      </c>
      <c r="C18" s="130"/>
      <c r="D18" s="130"/>
      <c r="E18" s="130"/>
      <c r="F18" s="1">
        <f t="shared" si="0"/>
        <v>0</v>
      </c>
      <c r="G18" s="22"/>
      <c r="H18" s="22"/>
      <c r="I18" s="22">
        <v>716</v>
      </c>
      <c r="J18" s="22">
        <v>254.1</v>
      </c>
      <c r="K18" s="1">
        <f t="shared" si="1"/>
        <v>970.1</v>
      </c>
      <c r="L18" s="3">
        <f t="shared" si="2"/>
        <v>970.1</v>
      </c>
      <c r="M18" s="127"/>
      <c r="N18" s="127"/>
    </row>
    <row r="19" spans="1:14" s="78" customFormat="1" ht="17.25">
      <c r="A19" s="24"/>
      <c r="B19" s="79" t="s">
        <v>132</v>
      </c>
      <c r="C19" s="130"/>
      <c r="D19" s="130"/>
      <c r="E19" s="130"/>
      <c r="F19" s="1">
        <f t="shared" si="0"/>
        <v>0</v>
      </c>
      <c r="G19" s="22"/>
      <c r="H19" s="22"/>
      <c r="I19" s="22">
        <v>836.1</v>
      </c>
      <c r="J19" s="22">
        <v>299.4</v>
      </c>
      <c r="K19" s="1">
        <f t="shared" si="1"/>
        <v>1135.5</v>
      </c>
      <c r="L19" s="3">
        <f t="shared" si="2"/>
        <v>1135.5</v>
      </c>
      <c r="M19" s="127"/>
      <c r="N19" s="127"/>
    </row>
    <row r="20" spans="1:14" s="78" customFormat="1" ht="17.25">
      <c r="A20" s="24"/>
      <c r="B20" s="79" t="s">
        <v>133</v>
      </c>
      <c r="C20" s="130"/>
      <c r="D20" s="130"/>
      <c r="E20" s="130"/>
      <c r="F20" s="1">
        <f t="shared" si="0"/>
        <v>0</v>
      </c>
      <c r="G20" s="22"/>
      <c r="H20" s="22"/>
      <c r="I20" s="22">
        <v>678</v>
      </c>
      <c r="J20" s="22">
        <v>197</v>
      </c>
      <c r="K20" s="1">
        <f t="shared" si="1"/>
        <v>875</v>
      </c>
      <c r="L20" s="3">
        <f t="shared" si="2"/>
        <v>875</v>
      </c>
      <c r="M20" s="127"/>
      <c r="N20" s="127"/>
    </row>
    <row r="21" spans="1:14" s="78" customFormat="1" ht="17.25">
      <c r="A21" s="24"/>
      <c r="B21" s="79" t="s">
        <v>281</v>
      </c>
      <c r="C21" s="130"/>
      <c r="D21" s="130"/>
      <c r="E21" s="130"/>
      <c r="F21" s="1">
        <f t="shared" si="0"/>
        <v>0</v>
      </c>
      <c r="G21" s="22"/>
      <c r="H21" s="22"/>
      <c r="I21" s="22">
        <v>647.9</v>
      </c>
      <c r="J21" s="22">
        <v>132.8</v>
      </c>
      <c r="K21" s="1">
        <f t="shared" si="1"/>
        <v>780.7</v>
      </c>
      <c r="L21" s="3">
        <f t="shared" si="2"/>
        <v>780.7</v>
      </c>
      <c r="M21" s="127"/>
      <c r="N21" s="127"/>
    </row>
    <row r="22" spans="1:14" s="78" customFormat="1" ht="17.25">
      <c r="A22" s="24"/>
      <c r="B22" s="79" t="s">
        <v>134</v>
      </c>
      <c r="C22" s="130"/>
      <c r="D22" s="130"/>
      <c r="E22" s="130"/>
      <c r="F22" s="1">
        <f t="shared" si="0"/>
        <v>0</v>
      </c>
      <c r="G22" s="22"/>
      <c r="H22" s="22"/>
      <c r="I22" s="22">
        <v>675</v>
      </c>
      <c r="J22" s="22">
        <v>230.9</v>
      </c>
      <c r="K22" s="1">
        <f t="shared" si="1"/>
        <v>905.9</v>
      </c>
      <c r="L22" s="3">
        <f t="shared" si="2"/>
        <v>905.9</v>
      </c>
      <c r="M22" s="127"/>
      <c r="N22" s="127"/>
    </row>
    <row r="23" spans="1:14" s="78" customFormat="1" ht="17.25">
      <c r="A23" s="24"/>
      <c r="B23" s="79" t="s">
        <v>135</v>
      </c>
      <c r="C23" s="130"/>
      <c r="D23" s="130"/>
      <c r="E23" s="130"/>
      <c r="F23" s="1">
        <f t="shared" si="0"/>
        <v>0</v>
      </c>
      <c r="G23" s="22"/>
      <c r="H23" s="22"/>
      <c r="I23" s="22">
        <v>1650</v>
      </c>
      <c r="J23" s="22">
        <v>749.3</v>
      </c>
      <c r="K23" s="1">
        <f>G23+H23+I23+J23</f>
        <v>2399.3</v>
      </c>
      <c r="L23" s="3">
        <f t="shared" si="2"/>
        <v>2399.3</v>
      </c>
      <c r="M23" s="127"/>
      <c r="N23" s="127"/>
    </row>
    <row r="24" spans="1:14" s="78" customFormat="1" ht="17.25">
      <c r="A24" s="24"/>
      <c r="B24" s="79" t="s">
        <v>136</v>
      </c>
      <c r="C24" s="130"/>
      <c r="D24" s="130"/>
      <c r="E24" s="130"/>
      <c r="F24" s="1">
        <f t="shared" si="0"/>
        <v>0</v>
      </c>
      <c r="G24" s="22"/>
      <c r="H24" s="22"/>
      <c r="I24" s="22">
        <v>566.4</v>
      </c>
      <c r="J24" s="22">
        <v>261.6</v>
      </c>
      <c r="K24" s="1">
        <f t="shared" si="1"/>
        <v>828</v>
      </c>
      <c r="L24" s="3">
        <f t="shared" si="2"/>
        <v>828</v>
      </c>
      <c r="M24" s="127"/>
      <c r="N24" s="127"/>
    </row>
    <row r="25" spans="1:14" s="78" customFormat="1" ht="17.25">
      <c r="A25" s="24"/>
      <c r="B25" s="79" t="s">
        <v>137</v>
      </c>
      <c r="C25" s="130"/>
      <c r="D25" s="130"/>
      <c r="E25" s="130"/>
      <c r="F25" s="1">
        <f t="shared" si="0"/>
        <v>0</v>
      </c>
      <c r="G25" s="22"/>
      <c r="H25" s="22"/>
      <c r="I25" s="22">
        <v>1478.7</v>
      </c>
      <c r="J25" s="22">
        <v>666.3</v>
      </c>
      <c r="K25" s="1">
        <f t="shared" si="1"/>
        <v>2145</v>
      </c>
      <c r="L25" s="3">
        <f t="shared" si="2"/>
        <v>2145</v>
      </c>
      <c r="M25" s="127"/>
      <c r="N25" s="127"/>
    </row>
    <row r="26" spans="1:14" s="78" customFormat="1" ht="17.25">
      <c r="A26" s="24"/>
      <c r="B26" s="79" t="s">
        <v>138</v>
      </c>
      <c r="C26" s="130"/>
      <c r="D26" s="130"/>
      <c r="E26" s="130"/>
      <c r="F26" s="1">
        <f t="shared" si="0"/>
        <v>0</v>
      </c>
      <c r="G26" s="22"/>
      <c r="H26" s="22"/>
      <c r="I26" s="22">
        <v>1606.5</v>
      </c>
      <c r="J26" s="22">
        <v>525.8</v>
      </c>
      <c r="K26" s="1">
        <f t="shared" si="1"/>
        <v>2132.3</v>
      </c>
      <c r="L26" s="3">
        <f t="shared" si="2"/>
        <v>2132.3</v>
      </c>
      <c r="M26" s="127"/>
      <c r="N26" s="127"/>
    </row>
    <row r="27" spans="1:14" s="78" customFormat="1" ht="17.25">
      <c r="A27" s="24"/>
      <c r="B27" s="79" t="s">
        <v>139</v>
      </c>
      <c r="C27" s="130"/>
      <c r="D27" s="130"/>
      <c r="E27" s="130"/>
      <c r="F27" s="1">
        <f t="shared" si="0"/>
        <v>0</v>
      </c>
      <c r="G27" s="22"/>
      <c r="H27" s="22"/>
      <c r="I27" s="22">
        <v>772.5</v>
      </c>
      <c r="J27" s="22">
        <v>317.1</v>
      </c>
      <c r="K27" s="1">
        <f t="shared" si="1"/>
        <v>1089.6</v>
      </c>
      <c r="L27" s="3">
        <f t="shared" si="2"/>
        <v>1089.6</v>
      </c>
      <c r="M27" s="127"/>
      <c r="N27" s="127"/>
    </row>
    <row r="28" spans="1:14" s="78" customFormat="1" ht="17.25">
      <c r="A28" s="24"/>
      <c r="B28" s="79" t="s">
        <v>140</v>
      </c>
      <c r="C28" s="130"/>
      <c r="D28" s="130"/>
      <c r="E28" s="130"/>
      <c r="F28" s="1">
        <f t="shared" si="0"/>
        <v>0</v>
      </c>
      <c r="G28" s="22"/>
      <c r="H28" s="22"/>
      <c r="I28" s="22">
        <v>825</v>
      </c>
      <c r="J28" s="22">
        <v>347.2</v>
      </c>
      <c r="K28" s="1">
        <f t="shared" si="1"/>
        <v>1172.2</v>
      </c>
      <c r="L28" s="3">
        <f t="shared" si="2"/>
        <v>1172.2</v>
      </c>
      <c r="M28" s="127"/>
      <c r="N28" s="127"/>
    </row>
    <row r="29" spans="1:14" s="78" customFormat="1" ht="17.25">
      <c r="A29" s="24"/>
      <c r="B29" s="79" t="s">
        <v>141</v>
      </c>
      <c r="C29" s="130"/>
      <c r="D29" s="130"/>
      <c r="E29" s="130"/>
      <c r="F29" s="1">
        <f t="shared" si="0"/>
        <v>0</v>
      </c>
      <c r="G29" s="22"/>
      <c r="H29" s="22"/>
      <c r="I29" s="22">
        <v>671.3</v>
      </c>
      <c r="J29" s="22">
        <v>0.2</v>
      </c>
      <c r="K29" s="1">
        <f t="shared" si="1"/>
        <v>671.5</v>
      </c>
      <c r="L29" s="3">
        <f t="shared" si="2"/>
        <v>671.5</v>
      </c>
      <c r="M29" s="127"/>
      <c r="N29" s="127"/>
    </row>
    <row r="30" spans="1:14" s="78" customFormat="1" ht="17.25">
      <c r="A30" s="24"/>
      <c r="B30" s="68" t="s">
        <v>246</v>
      </c>
      <c r="C30" s="130"/>
      <c r="D30" s="130">
        <v>1681.4</v>
      </c>
      <c r="E30" s="130">
        <v>794.3</v>
      </c>
      <c r="F30" s="1">
        <f t="shared" si="0"/>
        <v>2475.7</v>
      </c>
      <c r="G30" s="22"/>
      <c r="H30" s="30"/>
      <c r="I30" s="30"/>
      <c r="J30" s="22"/>
      <c r="K30" s="1">
        <f t="shared" si="1"/>
        <v>0</v>
      </c>
      <c r="L30" s="3">
        <f t="shared" si="2"/>
        <v>2475.7</v>
      </c>
      <c r="M30" s="127"/>
      <c r="N30" s="127"/>
    </row>
    <row r="31" spans="1:14" s="78" customFormat="1" ht="17.25">
      <c r="A31" s="24"/>
      <c r="B31" s="79" t="s">
        <v>142</v>
      </c>
      <c r="C31" s="130"/>
      <c r="D31" s="130"/>
      <c r="E31" s="130"/>
      <c r="F31" s="1">
        <f t="shared" si="0"/>
        <v>0</v>
      </c>
      <c r="G31" s="22"/>
      <c r="H31" s="30">
        <v>646.6</v>
      </c>
      <c r="I31" s="30"/>
      <c r="J31" s="22">
        <v>343.4</v>
      </c>
      <c r="K31" s="1">
        <f>G31+H31+I31+J31</f>
        <v>990</v>
      </c>
      <c r="L31" s="3">
        <f t="shared" si="2"/>
        <v>990</v>
      </c>
      <c r="M31" s="127"/>
      <c r="N31" s="127"/>
    </row>
    <row r="32" spans="1:14" s="78" customFormat="1" ht="17.25">
      <c r="A32" s="24"/>
      <c r="B32" s="79" t="s">
        <v>143</v>
      </c>
      <c r="C32" s="130"/>
      <c r="D32" s="130">
        <v>603.4</v>
      </c>
      <c r="E32" s="130">
        <v>291</v>
      </c>
      <c r="F32" s="1">
        <f t="shared" si="0"/>
        <v>894.4</v>
      </c>
      <c r="G32" s="22"/>
      <c r="H32" s="30">
        <v>848</v>
      </c>
      <c r="I32" s="30"/>
      <c r="J32" s="22">
        <v>398.1</v>
      </c>
      <c r="K32" s="1">
        <f t="shared" si="1"/>
        <v>1246.1</v>
      </c>
      <c r="L32" s="3">
        <f t="shared" si="2"/>
        <v>2140.5</v>
      </c>
      <c r="M32" s="127"/>
      <c r="N32" s="127"/>
    </row>
    <row r="33" spans="1:14" s="78" customFormat="1" ht="17.25">
      <c r="A33" s="24"/>
      <c r="B33" s="79" t="s">
        <v>144</v>
      </c>
      <c r="C33" s="130"/>
      <c r="D33" s="130"/>
      <c r="E33" s="130"/>
      <c r="F33" s="1">
        <f t="shared" si="0"/>
        <v>0</v>
      </c>
      <c r="G33" s="22"/>
      <c r="H33" s="30">
        <v>1615.7</v>
      </c>
      <c r="I33" s="30"/>
      <c r="J33" s="22">
        <v>567.5</v>
      </c>
      <c r="K33" s="1">
        <f t="shared" si="1"/>
        <v>2183.2</v>
      </c>
      <c r="L33" s="3">
        <f t="shared" si="2"/>
        <v>2183.2</v>
      </c>
      <c r="M33" s="127"/>
      <c r="N33" s="127"/>
    </row>
    <row r="34" spans="1:14" s="78" customFormat="1" ht="17.25">
      <c r="A34" s="24"/>
      <c r="B34" s="79" t="s">
        <v>145</v>
      </c>
      <c r="C34" s="130"/>
      <c r="D34" s="130"/>
      <c r="E34" s="130"/>
      <c r="F34" s="1">
        <f t="shared" si="0"/>
        <v>0</v>
      </c>
      <c r="G34" s="22"/>
      <c r="H34" s="30">
        <v>941</v>
      </c>
      <c r="I34" s="30"/>
      <c r="J34" s="22">
        <v>354.2</v>
      </c>
      <c r="K34" s="1">
        <f t="shared" si="1"/>
        <v>1295.2</v>
      </c>
      <c r="L34" s="3">
        <f t="shared" si="2"/>
        <v>1295.2</v>
      </c>
      <c r="M34" s="127"/>
      <c r="N34" s="127"/>
    </row>
    <row r="35" spans="1:14" s="78" customFormat="1" ht="17.25">
      <c r="A35" s="24"/>
      <c r="B35" s="79" t="s">
        <v>146</v>
      </c>
      <c r="C35" s="130"/>
      <c r="D35" s="130"/>
      <c r="E35" s="130"/>
      <c r="F35" s="1">
        <f t="shared" si="0"/>
        <v>0</v>
      </c>
      <c r="G35" s="22"/>
      <c r="H35" s="30">
        <v>636.2</v>
      </c>
      <c r="I35" s="30"/>
      <c r="J35" s="22">
        <v>301.1</v>
      </c>
      <c r="K35" s="1">
        <f t="shared" si="1"/>
        <v>937.3000000000001</v>
      </c>
      <c r="L35" s="3">
        <f t="shared" si="2"/>
        <v>937.3000000000001</v>
      </c>
      <c r="M35" s="127"/>
      <c r="N35" s="127"/>
    </row>
    <row r="36" spans="1:14" s="78" customFormat="1" ht="17.25">
      <c r="A36" s="24"/>
      <c r="B36" s="79" t="s">
        <v>147</v>
      </c>
      <c r="C36" s="130"/>
      <c r="D36" s="130"/>
      <c r="E36" s="130"/>
      <c r="F36" s="1">
        <f t="shared" si="0"/>
        <v>0</v>
      </c>
      <c r="G36" s="22"/>
      <c r="H36" s="30">
        <v>631.7</v>
      </c>
      <c r="I36" s="30"/>
      <c r="J36" s="22">
        <v>287.9</v>
      </c>
      <c r="K36" s="1">
        <f t="shared" si="1"/>
        <v>919.6</v>
      </c>
      <c r="L36" s="3">
        <f t="shared" si="2"/>
        <v>919.6</v>
      </c>
      <c r="M36" s="127"/>
      <c r="N36" s="127"/>
    </row>
    <row r="37" spans="1:14" s="78" customFormat="1" ht="17.25">
      <c r="A37" s="24"/>
      <c r="B37" s="79" t="s">
        <v>283</v>
      </c>
      <c r="C37" s="130"/>
      <c r="D37" s="130"/>
      <c r="E37" s="130"/>
      <c r="F37" s="1">
        <f t="shared" si="0"/>
        <v>0</v>
      </c>
      <c r="G37" s="22"/>
      <c r="H37" s="30">
        <v>508.4</v>
      </c>
      <c r="I37" s="30"/>
      <c r="J37" s="22">
        <v>227.9</v>
      </c>
      <c r="K37" s="1">
        <f t="shared" si="1"/>
        <v>736.3</v>
      </c>
      <c r="L37" s="3">
        <f t="shared" si="2"/>
        <v>736.3</v>
      </c>
      <c r="M37" s="127"/>
      <c r="N37" s="127"/>
    </row>
    <row r="38" spans="1:14" s="78" customFormat="1" ht="17.25">
      <c r="A38" s="24"/>
      <c r="B38" s="80" t="s">
        <v>148</v>
      </c>
      <c r="C38" s="130"/>
      <c r="D38" s="130"/>
      <c r="E38" s="130"/>
      <c r="F38" s="1">
        <f t="shared" si="0"/>
        <v>0</v>
      </c>
      <c r="G38" s="22"/>
      <c r="H38" s="30">
        <v>858.7</v>
      </c>
      <c r="I38" s="30"/>
      <c r="J38" s="22">
        <v>238.5</v>
      </c>
      <c r="K38" s="1">
        <f t="shared" si="1"/>
        <v>1097.2</v>
      </c>
      <c r="L38" s="3">
        <f t="shared" si="2"/>
        <v>1097.2</v>
      </c>
      <c r="M38" s="127"/>
      <c r="N38" s="127"/>
    </row>
    <row r="39" spans="1:14" s="78" customFormat="1" ht="17.25">
      <c r="A39" s="24"/>
      <c r="B39" s="80" t="s">
        <v>149</v>
      </c>
      <c r="C39" s="130"/>
      <c r="D39" s="130"/>
      <c r="E39" s="130"/>
      <c r="F39" s="1">
        <f t="shared" si="0"/>
        <v>0</v>
      </c>
      <c r="G39" s="22"/>
      <c r="H39" s="30">
        <v>698.1</v>
      </c>
      <c r="I39" s="30"/>
      <c r="J39" s="22">
        <v>326.3</v>
      </c>
      <c r="K39" s="1">
        <f>G39+H39+I39+J39</f>
        <v>1024.4</v>
      </c>
      <c r="L39" s="3">
        <f t="shared" si="2"/>
        <v>1024.4</v>
      </c>
      <c r="M39" s="127"/>
      <c r="N39" s="127"/>
    </row>
    <row r="40" spans="1:14" s="78" customFormat="1" ht="17.25">
      <c r="A40" s="24"/>
      <c r="B40" s="80" t="s">
        <v>289</v>
      </c>
      <c r="C40" s="130"/>
      <c r="D40" s="130"/>
      <c r="E40" s="130"/>
      <c r="F40" s="1">
        <f t="shared" si="0"/>
        <v>0</v>
      </c>
      <c r="G40" s="22"/>
      <c r="H40" s="30">
        <v>510.4</v>
      </c>
      <c r="I40" s="30"/>
      <c r="J40" s="22">
        <v>241.1</v>
      </c>
      <c r="K40" s="1">
        <f t="shared" si="1"/>
        <v>751.5</v>
      </c>
      <c r="L40" s="3">
        <f t="shared" si="2"/>
        <v>751.5</v>
      </c>
      <c r="M40" s="127"/>
      <c r="N40" s="127"/>
    </row>
    <row r="41" spans="1:14" s="78" customFormat="1" ht="17.25">
      <c r="A41" s="24"/>
      <c r="B41" s="57" t="s">
        <v>150</v>
      </c>
      <c r="C41" s="130"/>
      <c r="D41" s="135">
        <v>973.2</v>
      </c>
      <c r="E41" s="130">
        <v>455.9</v>
      </c>
      <c r="F41" s="1">
        <f t="shared" si="0"/>
        <v>1429.1</v>
      </c>
      <c r="G41" s="22"/>
      <c r="H41" s="22"/>
      <c r="I41" s="22"/>
      <c r="J41" s="22"/>
      <c r="K41" s="1">
        <f t="shared" si="1"/>
        <v>0</v>
      </c>
      <c r="L41" s="3">
        <f t="shared" si="2"/>
        <v>1429.1</v>
      </c>
      <c r="M41" s="127"/>
      <c r="N41" s="127"/>
    </row>
    <row r="42" spans="1:14" s="78" customFormat="1" ht="17.25">
      <c r="A42" s="24"/>
      <c r="B42" s="57" t="s">
        <v>151</v>
      </c>
      <c r="C42" s="130"/>
      <c r="D42" s="135">
        <v>1898.8</v>
      </c>
      <c r="E42" s="130">
        <v>889.6</v>
      </c>
      <c r="F42" s="1">
        <f t="shared" si="0"/>
        <v>2788.4</v>
      </c>
      <c r="G42" s="22"/>
      <c r="H42" s="22"/>
      <c r="I42" s="22"/>
      <c r="J42" s="22"/>
      <c r="K42" s="1">
        <f t="shared" si="1"/>
        <v>0</v>
      </c>
      <c r="L42" s="3">
        <f t="shared" si="2"/>
        <v>2788.4</v>
      </c>
      <c r="M42" s="127"/>
      <c r="N42" s="127"/>
    </row>
    <row r="43" spans="1:14" s="78" customFormat="1" ht="17.25">
      <c r="A43" s="24"/>
      <c r="B43" s="57" t="s">
        <v>152</v>
      </c>
      <c r="C43" s="130"/>
      <c r="D43" s="62">
        <v>771.3</v>
      </c>
      <c r="E43" s="130">
        <v>333.2</v>
      </c>
      <c r="F43" s="1">
        <f t="shared" si="0"/>
        <v>1104.5</v>
      </c>
      <c r="G43" s="22"/>
      <c r="H43" s="22"/>
      <c r="I43" s="22"/>
      <c r="J43" s="22"/>
      <c r="K43" s="1">
        <f t="shared" si="1"/>
        <v>0</v>
      </c>
      <c r="L43" s="3">
        <f t="shared" si="2"/>
        <v>1104.5</v>
      </c>
      <c r="M43" s="127"/>
      <c r="N43" s="127"/>
    </row>
    <row r="44" spans="1:14" s="78" customFormat="1" ht="17.25">
      <c r="A44" s="24"/>
      <c r="B44" s="58" t="s">
        <v>153</v>
      </c>
      <c r="C44" s="61"/>
      <c r="D44" s="62">
        <v>2206.7</v>
      </c>
      <c r="E44" s="61">
        <v>1270</v>
      </c>
      <c r="F44" s="1">
        <f t="shared" si="0"/>
        <v>3476.7</v>
      </c>
      <c r="G44" s="61"/>
      <c r="H44" s="61"/>
      <c r="I44" s="61"/>
      <c r="J44" s="30"/>
      <c r="K44" s="1">
        <f t="shared" si="1"/>
        <v>0</v>
      </c>
      <c r="L44" s="3">
        <f t="shared" si="2"/>
        <v>3476.7</v>
      </c>
      <c r="M44" s="127"/>
      <c r="N44" s="127"/>
    </row>
    <row r="45" spans="1:14" s="23" customFormat="1" ht="17.25">
      <c r="A45" s="24"/>
      <c r="B45" s="60" t="s">
        <v>144</v>
      </c>
      <c r="C45" s="61"/>
      <c r="D45" s="62">
        <v>1596.9</v>
      </c>
      <c r="E45" s="61">
        <v>631.6</v>
      </c>
      <c r="F45" s="1">
        <f t="shared" si="0"/>
        <v>2228.5</v>
      </c>
      <c r="G45" s="61"/>
      <c r="H45" s="61"/>
      <c r="I45" s="61"/>
      <c r="J45" s="30"/>
      <c r="K45" s="1">
        <f t="shared" si="1"/>
        <v>0</v>
      </c>
      <c r="L45" s="3">
        <f t="shared" si="2"/>
        <v>2228.5</v>
      </c>
      <c r="M45" s="127"/>
      <c r="N45" s="127"/>
    </row>
    <row r="46" spans="1:14" s="78" customFormat="1" ht="17.25">
      <c r="A46" s="24"/>
      <c r="B46" s="63" t="s">
        <v>154</v>
      </c>
      <c r="C46" s="139"/>
      <c r="D46" s="135">
        <v>781.5</v>
      </c>
      <c r="E46" s="130">
        <v>376.9</v>
      </c>
      <c r="F46" s="1">
        <f t="shared" si="0"/>
        <v>1158.4</v>
      </c>
      <c r="G46" s="141"/>
      <c r="H46" s="141"/>
      <c r="I46" s="141"/>
      <c r="J46" s="22"/>
      <c r="K46" s="1">
        <f t="shared" si="1"/>
        <v>0</v>
      </c>
      <c r="L46" s="3">
        <f t="shared" si="2"/>
        <v>1158.4</v>
      </c>
      <c r="M46" s="127"/>
      <c r="N46" s="127"/>
    </row>
    <row r="47" spans="1:14" s="78" customFormat="1" ht="17.25">
      <c r="A47" s="24"/>
      <c r="B47" s="58" t="s">
        <v>155</v>
      </c>
      <c r="C47" s="61"/>
      <c r="D47" s="62">
        <v>1157.1</v>
      </c>
      <c r="E47" s="61">
        <v>547.4</v>
      </c>
      <c r="F47" s="1">
        <f t="shared" si="0"/>
        <v>1704.5</v>
      </c>
      <c r="G47" s="61"/>
      <c r="H47" s="61">
        <v>522.2</v>
      </c>
      <c r="I47" s="61"/>
      <c r="J47" s="30">
        <v>107.1</v>
      </c>
      <c r="K47" s="1">
        <f>G47+H47+I47+J47</f>
        <v>629.3000000000001</v>
      </c>
      <c r="L47" s="3">
        <f t="shared" si="2"/>
        <v>2333.8</v>
      </c>
      <c r="M47" s="127"/>
      <c r="N47" s="127"/>
    </row>
    <row r="48" spans="1:14" s="23" customFormat="1" ht="17.25">
      <c r="A48" s="24"/>
      <c r="B48" s="4" t="s">
        <v>156</v>
      </c>
      <c r="C48" s="61"/>
      <c r="D48" s="62">
        <v>571.4</v>
      </c>
      <c r="E48" s="61">
        <v>267.7</v>
      </c>
      <c r="F48" s="1">
        <f t="shared" si="0"/>
        <v>839.0999999999999</v>
      </c>
      <c r="G48" s="61"/>
      <c r="H48" s="61"/>
      <c r="I48" s="61"/>
      <c r="J48" s="30"/>
      <c r="K48" s="1">
        <f t="shared" si="1"/>
        <v>0</v>
      </c>
      <c r="L48" s="3">
        <f t="shared" si="2"/>
        <v>839.0999999999999</v>
      </c>
      <c r="M48" s="127"/>
      <c r="N48" s="127"/>
    </row>
    <row r="49" spans="1:14" s="23" customFormat="1" ht="17.25">
      <c r="A49" s="24"/>
      <c r="B49" s="4" t="s">
        <v>157</v>
      </c>
      <c r="C49" s="61"/>
      <c r="D49" s="62">
        <v>3493.4</v>
      </c>
      <c r="E49" s="61">
        <v>1962.8</v>
      </c>
      <c r="F49" s="1">
        <f t="shared" si="0"/>
        <v>5456.2</v>
      </c>
      <c r="G49" s="61"/>
      <c r="H49" s="61"/>
      <c r="I49" s="61"/>
      <c r="J49" s="30"/>
      <c r="K49" s="1">
        <f t="shared" si="1"/>
        <v>0</v>
      </c>
      <c r="L49" s="3">
        <f t="shared" si="2"/>
        <v>5456.2</v>
      </c>
      <c r="M49" s="127"/>
      <c r="N49" s="127"/>
    </row>
    <row r="50" spans="1:14" s="23" customFormat="1" ht="17.25">
      <c r="A50" s="24"/>
      <c r="B50" s="4" t="s">
        <v>158</v>
      </c>
      <c r="C50" s="61">
        <v>2116.1</v>
      </c>
      <c r="D50" s="62"/>
      <c r="E50" s="61">
        <v>1639.3</v>
      </c>
      <c r="F50" s="1">
        <f t="shared" si="0"/>
        <v>3755.3999999999996</v>
      </c>
      <c r="G50" s="61">
        <v>3018.9</v>
      </c>
      <c r="H50" s="61"/>
      <c r="I50" s="61"/>
      <c r="J50" s="30">
        <v>2356.8</v>
      </c>
      <c r="K50" s="1">
        <f t="shared" si="1"/>
        <v>5375.700000000001</v>
      </c>
      <c r="L50" s="3">
        <f t="shared" si="2"/>
        <v>9131.1</v>
      </c>
      <c r="M50" s="127"/>
      <c r="N50" s="127"/>
    </row>
    <row r="51" spans="1:14" s="23" customFormat="1" ht="17.25">
      <c r="A51" s="24"/>
      <c r="B51" s="64" t="s">
        <v>159</v>
      </c>
      <c r="C51" s="61">
        <v>4024.2</v>
      </c>
      <c r="D51" s="62"/>
      <c r="E51" s="61">
        <v>4482.2</v>
      </c>
      <c r="F51" s="1">
        <f t="shared" si="0"/>
        <v>8506.4</v>
      </c>
      <c r="G51" s="61">
        <v>3797.9</v>
      </c>
      <c r="H51" s="61"/>
      <c r="I51" s="61"/>
      <c r="J51" s="30">
        <v>2099.7</v>
      </c>
      <c r="K51" s="1">
        <f t="shared" si="1"/>
        <v>5897.6</v>
      </c>
      <c r="L51" s="3">
        <f t="shared" si="2"/>
        <v>14404</v>
      </c>
      <c r="M51" s="127"/>
      <c r="N51" s="127"/>
    </row>
    <row r="52" spans="1:14" s="23" customFormat="1" ht="17.25">
      <c r="A52" s="24"/>
      <c r="B52" s="64" t="s">
        <v>160</v>
      </c>
      <c r="C52" s="61">
        <v>1559.5</v>
      </c>
      <c r="D52" s="62"/>
      <c r="E52" s="61">
        <v>1519</v>
      </c>
      <c r="F52" s="1">
        <f t="shared" si="0"/>
        <v>3078.5</v>
      </c>
      <c r="G52" s="61"/>
      <c r="H52" s="61"/>
      <c r="I52" s="61"/>
      <c r="J52" s="30"/>
      <c r="K52" s="1">
        <f t="shared" si="1"/>
        <v>0</v>
      </c>
      <c r="L52" s="3">
        <f t="shared" si="2"/>
        <v>3078.5</v>
      </c>
      <c r="M52" s="127"/>
      <c r="N52" s="127"/>
    </row>
    <row r="53" spans="1:14" s="23" customFormat="1" ht="17.25">
      <c r="A53" s="24"/>
      <c r="B53" s="64" t="s">
        <v>161</v>
      </c>
      <c r="C53" s="61">
        <v>1339.7</v>
      </c>
      <c r="D53" s="61"/>
      <c r="E53" s="61">
        <v>422.9</v>
      </c>
      <c r="F53" s="1">
        <f t="shared" si="0"/>
        <v>1762.6</v>
      </c>
      <c r="G53" s="61">
        <v>4236.2</v>
      </c>
      <c r="H53" s="61"/>
      <c r="I53" s="61"/>
      <c r="J53" s="30">
        <v>1521.2</v>
      </c>
      <c r="K53" s="1">
        <f t="shared" si="1"/>
        <v>5757.4</v>
      </c>
      <c r="L53" s="3">
        <f t="shared" si="2"/>
        <v>7520</v>
      </c>
      <c r="M53" s="127"/>
      <c r="N53" s="127"/>
    </row>
    <row r="54" spans="1:14" s="23" customFormat="1" ht="34.5">
      <c r="A54" s="24"/>
      <c r="B54" s="64" t="s">
        <v>162</v>
      </c>
      <c r="C54" s="61">
        <v>1966.3</v>
      </c>
      <c r="D54" s="61"/>
      <c r="E54" s="61">
        <v>820.1</v>
      </c>
      <c r="F54" s="1">
        <f t="shared" si="0"/>
        <v>2786.4</v>
      </c>
      <c r="G54" s="61">
        <v>2976.2</v>
      </c>
      <c r="H54" s="61"/>
      <c r="I54" s="61"/>
      <c r="J54" s="30">
        <v>1241.5</v>
      </c>
      <c r="K54" s="1">
        <f>G54+H54+I54+J54</f>
        <v>4217.7</v>
      </c>
      <c r="L54" s="3">
        <f t="shared" si="2"/>
        <v>7004.1</v>
      </c>
      <c r="M54" s="127"/>
      <c r="N54" s="127"/>
    </row>
    <row r="55" spans="1:14" s="23" customFormat="1" ht="17.25">
      <c r="A55" s="24"/>
      <c r="B55" s="64" t="s">
        <v>163</v>
      </c>
      <c r="C55" s="61">
        <v>832.3</v>
      </c>
      <c r="D55" s="61"/>
      <c r="E55" s="61">
        <v>648.4</v>
      </c>
      <c r="F55" s="1">
        <f t="shared" si="0"/>
        <v>1480.6999999999998</v>
      </c>
      <c r="G55" s="61"/>
      <c r="H55" s="61"/>
      <c r="I55" s="61"/>
      <c r="J55" s="30"/>
      <c r="K55" s="1">
        <f t="shared" si="1"/>
        <v>0</v>
      </c>
      <c r="L55" s="3">
        <f t="shared" si="2"/>
        <v>1480.6999999999998</v>
      </c>
      <c r="M55" s="127"/>
      <c r="N55" s="127"/>
    </row>
    <row r="56" spans="1:14" s="23" customFormat="1" ht="17.25">
      <c r="A56" s="24"/>
      <c r="B56" s="64" t="s">
        <v>164</v>
      </c>
      <c r="C56" s="61">
        <v>1082.5</v>
      </c>
      <c r="D56" s="61"/>
      <c r="E56" s="61">
        <v>1072.4</v>
      </c>
      <c r="F56" s="1">
        <f t="shared" si="0"/>
        <v>2154.9</v>
      </c>
      <c r="G56" s="61">
        <v>1556.5</v>
      </c>
      <c r="H56" s="61"/>
      <c r="I56" s="61"/>
      <c r="J56" s="30">
        <v>1922.6</v>
      </c>
      <c r="K56" s="1">
        <f t="shared" si="1"/>
        <v>3479.1</v>
      </c>
      <c r="L56" s="3">
        <f t="shared" si="2"/>
        <v>5634</v>
      </c>
      <c r="M56" s="127"/>
      <c r="N56" s="127"/>
    </row>
    <row r="57" spans="1:14" s="78" customFormat="1" ht="17.25">
      <c r="A57" s="24"/>
      <c r="B57" s="65" t="s">
        <v>165</v>
      </c>
      <c r="C57" s="61">
        <v>7589.1</v>
      </c>
      <c r="D57" s="61"/>
      <c r="E57" s="61">
        <v>8397.2</v>
      </c>
      <c r="F57" s="1">
        <f t="shared" si="0"/>
        <v>15986.300000000001</v>
      </c>
      <c r="G57" s="61">
        <v>2685.1</v>
      </c>
      <c r="H57" s="61"/>
      <c r="I57" s="61"/>
      <c r="J57" s="30">
        <v>2929.5</v>
      </c>
      <c r="K57" s="1">
        <f t="shared" si="1"/>
        <v>5614.6</v>
      </c>
      <c r="L57" s="3">
        <f t="shared" si="2"/>
        <v>21600.9</v>
      </c>
      <c r="M57" s="127"/>
      <c r="N57" s="127"/>
    </row>
    <row r="58" spans="1:14" s="78" customFormat="1" ht="17.25">
      <c r="A58" s="24"/>
      <c r="B58" s="66" t="s">
        <v>166</v>
      </c>
      <c r="C58" s="61">
        <v>5793</v>
      </c>
      <c r="D58" s="61"/>
      <c r="E58" s="61">
        <v>9332.4</v>
      </c>
      <c r="F58" s="1">
        <f t="shared" si="0"/>
        <v>15125.4</v>
      </c>
      <c r="G58" s="61">
        <v>898.2</v>
      </c>
      <c r="H58" s="61"/>
      <c r="I58" s="61"/>
      <c r="J58" s="30">
        <v>1413.7</v>
      </c>
      <c r="K58" s="1">
        <f t="shared" si="1"/>
        <v>2311.9</v>
      </c>
      <c r="L58" s="3">
        <f t="shared" si="2"/>
        <v>17437.3</v>
      </c>
      <c r="M58" s="127"/>
      <c r="N58" s="127"/>
    </row>
    <row r="59" spans="1:14" s="78" customFormat="1" ht="17.25">
      <c r="A59" s="132"/>
      <c r="B59" s="66" t="s">
        <v>268</v>
      </c>
      <c r="C59" s="61">
        <v>736.2</v>
      </c>
      <c r="D59" s="61"/>
      <c r="E59" s="61">
        <v>886.9</v>
      </c>
      <c r="F59" s="1">
        <f t="shared" si="0"/>
        <v>1623.1</v>
      </c>
      <c r="G59" s="61">
        <v>1303.5</v>
      </c>
      <c r="H59" s="61"/>
      <c r="I59" s="61"/>
      <c r="J59" s="30">
        <v>1905.9</v>
      </c>
      <c r="K59" s="1">
        <f t="shared" si="1"/>
        <v>3209.4</v>
      </c>
      <c r="L59" s="3">
        <f t="shared" si="2"/>
        <v>4832.5</v>
      </c>
      <c r="M59" s="127"/>
      <c r="N59" s="127"/>
    </row>
    <row r="60" spans="1:14" s="78" customFormat="1" ht="17.25">
      <c r="A60" s="132"/>
      <c r="B60" s="66" t="s">
        <v>269</v>
      </c>
      <c r="C60" s="61">
        <v>927.6</v>
      </c>
      <c r="D60" s="61"/>
      <c r="E60" s="61">
        <v>242.7</v>
      </c>
      <c r="F60" s="1">
        <f t="shared" si="0"/>
        <v>1170.3</v>
      </c>
      <c r="G60" s="61">
        <v>776.2</v>
      </c>
      <c r="H60" s="61"/>
      <c r="I60" s="61"/>
      <c r="J60" s="30">
        <v>178.2</v>
      </c>
      <c r="K60" s="1">
        <f t="shared" si="1"/>
        <v>954.4000000000001</v>
      </c>
      <c r="L60" s="3">
        <f t="shared" si="2"/>
        <v>2124.7</v>
      </c>
      <c r="M60" s="127"/>
      <c r="N60" s="127"/>
    </row>
    <row r="61" spans="1:14" s="78" customFormat="1" ht="17.25">
      <c r="A61" s="132"/>
      <c r="B61" s="66" t="s">
        <v>291</v>
      </c>
      <c r="C61" s="61">
        <v>619.3</v>
      </c>
      <c r="D61" s="61"/>
      <c r="E61" s="61">
        <v>145.1</v>
      </c>
      <c r="F61" s="1">
        <f t="shared" si="0"/>
        <v>764.4</v>
      </c>
      <c r="G61" s="61">
        <v>3797.9</v>
      </c>
      <c r="H61" s="61"/>
      <c r="I61" s="61"/>
      <c r="J61" s="30">
        <v>2099.7</v>
      </c>
      <c r="K61" s="1">
        <f t="shared" si="1"/>
        <v>5897.6</v>
      </c>
      <c r="L61" s="3">
        <f t="shared" si="2"/>
        <v>6662</v>
      </c>
      <c r="M61" s="127"/>
      <c r="N61" s="127"/>
    </row>
    <row r="62" spans="1:14" s="78" customFormat="1" ht="17.25">
      <c r="A62" s="132"/>
      <c r="B62" s="66" t="s">
        <v>275</v>
      </c>
      <c r="C62" s="61"/>
      <c r="D62" s="61"/>
      <c r="E62" s="61"/>
      <c r="F62" s="1">
        <f t="shared" si="0"/>
        <v>0</v>
      </c>
      <c r="G62" s="61"/>
      <c r="H62" s="61"/>
      <c r="I62" s="61">
        <v>600</v>
      </c>
      <c r="J62" s="30">
        <v>205.2</v>
      </c>
      <c r="K62" s="1">
        <f t="shared" si="1"/>
        <v>805.2</v>
      </c>
      <c r="L62" s="3">
        <f t="shared" si="2"/>
        <v>805.2</v>
      </c>
      <c r="M62" s="127"/>
      <c r="N62" s="127"/>
    </row>
    <row r="63" spans="1:14" s="78" customFormat="1" ht="17.25">
      <c r="A63" s="132"/>
      <c r="B63" s="66" t="s">
        <v>276</v>
      </c>
      <c r="C63" s="61"/>
      <c r="D63" s="61"/>
      <c r="E63" s="61"/>
      <c r="F63" s="1">
        <f t="shared" si="0"/>
        <v>0</v>
      </c>
      <c r="G63" s="61"/>
      <c r="H63" s="61"/>
      <c r="I63" s="61">
        <v>635</v>
      </c>
      <c r="J63" s="30">
        <v>124</v>
      </c>
      <c r="K63" s="1">
        <f t="shared" si="1"/>
        <v>759</v>
      </c>
      <c r="L63" s="3">
        <f t="shared" si="2"/>
        <v>759</v>
      </c>
      <c r="M63" s="127"/>
      <c r="N63" s="127"/>
    </row>
    <row r="64" spans="1:14" s="78" customFormat="1" ht="17.25">
      <c r="A64" s="132"/>
      <c r="B64" s="66" t="s">
        <v>277</v>
      </c>
      <c r="C64" s="61"/>
      <c r="D64" s="61"/>
      <c r="E64" s="61"/>
      <c r="F64" s="1">
        <f t="shared" si="0"/>
        <v>0</v>
      </c>
      <c r="G64" s="61"/>
      <c r="H64" s="61"/>
      <c r="I64" s="61">
        <v>546.8</v>
      </c>
      <c r="J64" s="30">
        <v>232.9</v>
      </c>
      <c r="K64" s="1">
        <f t="shared" si="1"/>
        <v>779.6999999999999</v>
      </c>
      <c r="L64" s="3">
        <f t="shared" si="2"/>
        <v>779.6999999999999</v>
      </c>
      <c r="M64" s="127"/>
      <c r="N64" s="127"/>
    </row>
    <row r="65" spans="1:14" s="78" customFormat="1" ht="17.25">
      <c r="A65" s="132"/>
      <c r="B65" s="66" t="s">
        <v>278</v>
      </c>
      <c r="C65" s="61"/>
      <c r="D65" s="61"/>
      <c r="E65" s="61"/>
      <c r="F65" s="1">
        <f t="shared" si="0"/>
        <v>0</v>
      </c>
      <c r="G65" s="61"/>
      <c r="H65" s="61"/>
      <c r="I65" s="61">
        <v>512.4</v>
      </c>
      <c r="J65" s="30">
        <v>91.4</v>
      </c>
      <c r="K65" s="1">
        <f t="shared" si="1"/>
        <v>603.8</v>
      </c>
      <c r="L65" s="3">
        <f t="shared" si="2"/>
        <v>603.8</v>
      </c>
      <c r="M65" s="127"/>
      <c r="N65" s="127"/>
    </row>
    <row r="66" spans="1:14" s="78" customFormat="1" ht="17.25">
      <c r="A66" s="132"/>
      <c r="B66" s="66" t="s">
        <v>279</v>
      </c>
      <c r="C66" s="61"/>
      <c r="D66" s="61"/>
      <c r="E66" s="61"/>
      <c r="F66" s="1">
        <f t="shared" si="0"/>
        <v>0</v>
      </c>
      <c r="G66" s="61"/>
      <c r="H66" s="61"/>
      <c r="I66" s="61">
        <v>661.4</v>
      </c>
      <c r="J66" s="30">
        <v>135.6</v>
      </c>
      <c r="K66" s="1">
        <f t="shared" si="1"/>
        <v>797</v>
      </c>
      <c r="L66" s="3">
        <f t="shared" si="2"/>
        <v>797</v>
      </c>
      <c r="M66" s="127"/>
      <c r="N66" s="127"/>
    </row>
    <row r="67" spans="1:14" s="78" customFormat="1" ht="17.25">
      <c r="A67" s="132"/>
      <c r="B67" s="66" t="s">
        <v>280</v>
      </c>
      <c r="C67" s="61"/>
      <c r="D67" s="59"/>
      <c r="E67" s="59"/>
      <c r="F67" s="1">
        <f t="shared" si="0"/>
        <v>0</v>
      </c>
      <c r="G67" s="61"/>
      <c r="H67" s="61"/>
      <c r="I67" s="61">
        <v>599.3</v>
      </c>
      <c r="J67" s="30">
        <v>353.9</v>
      </c>
      <c r="K67" s="1">
        <f t="shared" si="1"/>
        <v>953.1999999999999</v>
      </c>
      <c r="L67" s="3">
        <f t="shared" si="2"/>
        <v>953.1999999999999</v>
      </c>
      <c r="M67" s="127"/>
      <c r="N67" s="127"/>
    </row>
    <row r="68" spans="1:14" s="78" customFormat="1" ht="17.25">
      <c r="A68" s="132"/>
      <c r="B68" s="66" t="s">
        <v>282</v>
      </c>
      <c r="C68" s="61"/>
      <c r="D68" s="59"/>
      <c r="E68" s="59"/>
      <c r="F68" s="1">
        <f t="shared" si="0"/>
        <v>0</v>
      </c>
      <c r="G68" s="61"/>
      <c r="H68" s="61">
        <v>545.4</v>
      </c>
      <c r="I68" s="61"/>
      <c r="J68" s="30">
        <v>251.9</v>
      </c>
      <c r="K68" s="1">
        <f t="shared" si="1"/>
        <v>797.3</v>
      </c>
      <c r="L68" s="3">
        <f t="shared" si="2"/>
        <v>797.3</v>
      </c>
      <c r="M68" s="127"/>
      <c r="N68" s="127"/>
    </row>
    <row r="69" spans="1:14" s="78" customFormat="1" ht="17.25">
      <c r="A69" s="132"/>
      <c r="B69" s="66" t="s">
        <v>284</v>
      </c>
      <c r="C69" s="61"/>
      <c r="D69" s="59"/>
      <c r="E69" s="59"/>
      <c r="F69" s="1">
        <f t="shared" si="0"/>
        <v>0</v>
      </c>
      <c r="G69" s="61"/>
      <c r="H69" s="61">
        <v>532.7</v>
      </c>
      <c r="I69" s="61"/>
      <c r="J69" s="30">
        <v>209</v>
      </c>
      <c r="K69" s="1">
        <f t="shared" si="1"/>
        <v>741.7</v>
      </c>
      <c r="L69" s="3">
        <f t="shared" si="2"/>
        <v>741.7</v>
      </c>
      <c r="M69" s="127"/>
      <c r="N69" s="127"/>
    </row>
    <row r="70" spans="1:14" s="78" customFormat="1" ht="17.25">
      <c r="A70" s="132"/>
      <c r="B70" s="66" t="s">
        <v>285</v>
      </c>
      <c r="C70" s="61"/>
      <c r="D70" s="59"/>
      <c r="E70" s="59"/>
      <c r="F70" s="1">
        <f t="shared" si="0"/>
        <v>0</v>
      </c>
      <c r="G70" s="61"/>
      <c r="H70" s="61">
        <v>502.8</v>
      </c>
      <c r="I70" s="61"/>
      <c r="J70" s="30">
        <v>246.4</v>
      </c>
      <c r="K70" s="1">
        <f t="shared" si="1"/>
        <v>749.2</v>
      </c>
      <c r="L70" s="3">
        <f t="shared" si="2"/>
        <v>749.2</v>
      </c>
      <c r="M70" s="127"/>
      <c r="N70" s="127"/>
    </row>
    <row r="71" spans="1:14" s="78" customFormat="1" ht="17.25">
      <c r="A71" s="132"/>
      <c r="B71" s="66" t="s">
        <v>286</v>
      </c>
      <c r="C71" s="61"/>
      <c r="D71" s="59"/>
      <c r="E71" s="59"/>
      <c r="F71" s="1">
        <f t="shared" si="0"/>
        <v>0</v>
      </c>
      <c r="G71" s="61"/>
      <c r="H71" s="61">
        <v>595.1</v>
      </c>
      <c r="I71" s="61"/>
      <c r="J71" s="30">
        <v>205</v>
      </c>
      <c r="K71" s="1">
        <f t="shared" si="1"/>
        <v>800.1</v>
      </c>
      <c r="L71" s="3">
        <f t="shared" si="2"/>
        <v>800.1</v>
      </c>
      <c r="M71" s="127"/>
      <c r="N71" s="127"/>
    </row>
    <row r="72" spans="1:14" s="78" customFormat="1" ht="17.25">
      <c r="A72" s="132"/>
      <c r="B72" s="66" t="s">
        <v>287</v>
      </c>
      <c r="C72" s="61"/>
      <c r="D72" s="59"/>
      <c r="E72" s="59"/>
      <c r="F72" s="1">
        <f t="shared" si="0"/>
        <v>0</v>
      </c>
      <c r="G72" s="61"/>
      <c r="H72" s="61">
        <v>610.8</v>
      </c>
      <c r="I72" s="61"/>
      <c r="J72" s="30">
        <v>125.2</v>
      </c>
      <c r="K72" s="1">
        <f t="shared" si="1"/>
        <v>736</v>
      </c>
      <c r="L72" s="3">
        <f t="shared" si="2"/>
        <v>736</v>
      </c>
      <c r="M72" s="127"/>
      <c r="N72" s="127"/>
    </row>
    <row r="73" spans="1:14" s="78" customFormat="1" ht="17.25">
      <c r="A73" s="132"/>
      <c r="B73" s="66" t="s">
        <v>288</v>
      </c>
      <c r="C73" s="61"/>
      <c r="D73" s="59"/>
      <c r="E73" s="59"/>
      <c r="F73" s="1">
        <f t="shared" si="0"/>
        <v>0</v>
      </c>
      <c r="G73" s="61"/>
      <c r="H73" s="61">
        <v>600.4</v>
      </c>
      <c r="I73" s="61"/>
      <c r="J73" s="30">
        <v>206.9</v>
      </c>
      <c r="K73" s="1">
        <f t="shared" si="1"/>
        <v>807.3</v>
      </c>
      <c r="L73" s="3">
        <f t="shared" si="2"/>
        <v>807.3</v>
      </c>
      <c r="M73" s="127"/>
      <c r="N73" s="127"/>
    </row>
    <row r="74" spans="1:14" s="78" customFormat="1" ht="17.25">
      <c r="A74" s="132"/>
      <c r="B74" s="66" t="s">
        <v>290</v>
      </c>
      <c r="C74" s="61"/>
      <c r="D74" s="59"/>
      <c r="E74" s="59"/>
      <c r="F74" s="1">
        <f>C74+D74+E74</f>
        <v>0</v>
      </c>
      <c r="G74" s="61"/>
      <c r="H74" s="61">
        <v>611.7</v>
      </c>
      <c r="I74" s="61"/>
      <c r="J74" s="30">
        <v>1213.7</v>
      </c>
      <c r="K74" s="1">
        <f t="shared" si="1"/>
        <v>1825.4</v>
      </c>
      <c r="L74" s="3">
        <f t="shared" si="2"/>
        <v>1825.4</v>
      </c>
      <c r="M74" s="127"/>
      <c r="N74" s="127"/>
    </row>
    <row r="75" spans="1:14" s="78" customFormat="1" ht="17.25">
      <c r="A75" s="34"/>
      <c r="B75" s="37" t="s">
        <v>1</v>
      </c>
      <c r="C75" s="52">
        <f>SUM(C9:C74)</f>
        <v>28585.799999999996</v>
      </c>
      <c r="D75" s="52">
        <f aca="true" t="shared" si="3" ref="D75:L75">SUM(D9:D74)</f>
        <v>15735.1</v>
      </c>
      <c r="E75" s="52">
        <f t="shared" si="3"/>
        <v>37429</v>
      </c>
      <c r="F75" s="52">
        <f t="shared" si="3"/>
        <v>81749.9</v>
      </c>
      <c r="G75" s="52">
        <f t="shared" si="3"/>
        <v>25046.600000000002</v>
      </c>
      <c r="H75" s="52">
        <f t="shared" si="3"/>
        <v>12415.9</v>
      </c>
      <c r="I75" s="52">
        <f t="shared" si="3"/>
        <v>25485.300000000003</v>
      </c>
      <c r="J75" s="52">
        <f t="shared" si="3"/>
        <v>32911.20000000001</v>
      </c>
      <c r="K75" s="52">
        <f t="shared" si="3"/>
        <v>95858.99999999999</v>
      </c>
      <c r="L75" s="52">
        <f t="shared" si="3"/>
        <v>177608.90000000002</v>
      </c>
      <c r="M75" s="127"/>
      <c r="N75" s="127"/>
    </row>
    <row r="76" spans="1:12" s="78" customFormat="1" ht="17.25">
      <c r="A76" s="31" t="s">
        <v>6</v>
      </c>
      <c r="B76" s="143" t="s">
        <v>111</v>
      </c>
      <c r="C76" s="14"/>
      <c r="D76" s="14"/>
      <c r="E76" s="14"/>
      <c r="F76" s="22"/>
      <c r="G76" s="22"/>
      <c r="H76" s="22"/>
      <c r="I76" s="22"/>
      <c r="J76" s="22"/>
      <c r="K76" s="42"/>
      <c r="L76" s="42"/>
    </row>
    <row r="77" spans="1:12" s="78" customFormat="1" ht="17.25">
      <c r="A77" s="11"/>
      <c r="B77" s="51" t="s">
        <v>112</v>
      </c>
      <c r="C77" s="32"/>
      <c r="D77" s="32">
        <v>1347.9</v>
      </c>
      <c r="E77" s="32">
        <v>824.5</v>
      </c>
      <c r="F77" s="17">
        <f>C77+D77+E77</f>
        <v>2172.4</v>
      </c>
      <c r="G77" s="32"/>
      <c r="H77" s="32"/>
      <c r="I77" s="32"/>
      <c r="J77" s="32"/>
      <c r="K77" s="18">
        <f>G77+H77+I77+J77</f>
        <v>0</v>
      </c>
      <c r="L77" s="19">
        <f>K77+F77</f>
        <v>2172.4</v>
      </c>
    </row>
    <row r="78" spans="1:12" s="23" customFormat="1" ht="17.25">
      <c r="A78" s="20"/>
      <c r="B78" s="33" t="s">
        <v>113</v>
      </c>
      <c r="C78" s="30"/>
      <c r="D78" s="30">
        <v>821.3</v>
      </c>
      <c r="E78" s="30">
        <v>739.4</v>
      </c>
      <c r="F78" s="17">
        <f>C78+D78+E78</f>
        <v>1560.6999999999998</v>
      </c>
      <c r="G78" s="30"/>
      <c r="H78" s="30"/>
      <c r="I78" s="30"/>
      <c r="J78" s="30"/>
      <c r="K78" s="18">
        <f>G78+H78+I78+J78</f>
        <v>0</v>
      </c>
      <c r="L78" s="19">
        <f>K78+F78</f>
        <v>1560.6999999999998</v>
      </c>
    </row>
    <row r="79" spans="1:12" s="23" customFormat="1" ht="17.25">
      <c r="A79" s="20"/>
      <c r="B79" s="37" t="s">
        <v>1</v>
      </c>
      <c r="C79" s="52">
        <f aca="true" t="shared" si="4" ref="C79:L79">SUM(C77:C78)</f>
        <v>0</v>
      </c>
      <c r="D79" s="52">
        <f t="shared" si="4"/>
        <v>2169.2</v>
      </c>
      <c r="E79" s="52">
        <f t="shared" si="4"/>
        <v>1563.9</v>
      </c>
      <c r="F79" s="52">
        <f t="shared" si="4"/>
        <v>3733.1</v>
      </c>
      <c r="G79" s="52">
        <f t="shared" si="4"/>
        <v>0</v>
      </c>
      <c r="H79" s="52">
        <f t="shared" si="4"/>
        <v>0</v>
      </c>
      <c r="I79" s="52">
        <f t="shared" si="4"/>
        <v>0</v>
      </c>
      <c r="J79" s="52">
        <f t="shared" si="4"/>
        <v>0</v>
      </c>
      <c r="K79" s="52">
        <f t="shared" si="4"/>
        <v>0</v>
      </c>
      <c r="L79" s="52">
        <f t="shared" si="4"/>
        <v>3733.1</v>
      </c>
    </row>
    <row r="80" spans="1:12" s="23" customFormat="1" ht="17.25">
      <c r="A80" s="20">
        <v>3</v>
      </c>
      <c r="B80" s="137" t="s">
        <v>247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</row>
    <row r="81" spans="1:12" s="23" customFormat="1" ht="17.25">
      <c r="A81" s="20"/>
      <c r="B81" s="39" t="s">
        <v>248</v>
      </c>
      <c r="C81" s="30"/>
      <c r="D81" s="30"/>
      <c r="E81" s="30"/>
      <c r="F81" s="17">
        <f>C81+D81+E81</f>
        <v>0</v>
      </c>
      <c r="G81" s="30"/>
      <c r="H81" s="30"/>
      <c r="I81" s="30">
        <v>2126.1</v>
      </c>
      <c r="J81" s="30">
        <v>946.5</v>
      </c>
      <c r="K81" s="42">
        <f>G81+H81+I81+J81</f>
        <v>3072.6</v>
      </c>
      <c r="L81" s="42">
        <f>K81+F81</f>
        <v>3072.6</v>
      </c>
    </row>
    <row r="82" spans="1:12" s="23" customFormat="1" ht="17.25">
      <c r="A82" s="20"/>
      <c r="B82" s="39" t="s">
        <v>249</v>
      </c>
      <c r="C82" s="30"/>
      <c r="D82" s="30"/>
      <c r="E82" s="30"/>
      <c r="F82" s="17">
        <f>C82+D82+E82</f>
        <v>0</v>
      </c>
      <c r="G82" s="30"/>
      <c r="H82" s="30"/>
      <c r="I82" s="30">
        <v>1250.2</v>
      </c>
      <c r="J82" s="30">
        <v>481.6</v>
      </c>
      <c r="K82" s="42">
        <f>G82+H82+I82+J82</f>
        <v>1731.8000000000002</v>
      </c>
      <c r="L82" s="42">
        <f>K82+F82</f>
        <v>1731.8000000000002</v>
      </c>
    </row>
    <row r="83" spans="1:12" s="23" customFormat="1" ht="17.25">
      <c r="A83" s="20"/>
      <c r="B83" s="37" t="s">
        <v>1</v>
      </c>
      <c r="C83" s="52">
        <f>C81+C82</f>
        <v>0</v>
      </c>
      <c r="D83" s="52">
        <f aca="true" t="shared" si="5" ref="D83:I83">D81+D82</f>
        <v>0</v>
      </c>
      <c r="E83" s="52">
        <f t="shared" si="5"/>
        <v>0</v>
      </c>
      <c r="F83" s="52">
        <f t="shared" si="5"/>
        <v>0</v>
      </c>
      <c r="G83" s="52">
        <f t="shared" si="5"/>
        <v>0</v>
      </c>
      <c r="H83" s="52">
        <f t="shared" si="5"/>
        <v>0</v>
      </c>
      <c r="I83" s="52">
        <f t="shared" si="5"/>
        <v>3376.3</v>
      </c>
      <c r="J83" s="52">
        <f>J81+J82</f>
        <v>1428.1</v>
      </c>
      <c r="K83" s="52">
        <f>K81+K82</f>
        <v>4804.4</v>
      </c>
      <c r="L83" s="52">
        <f>L81+L82</f>
        <v>4804.4</v>
      </c>
    </row>
    <row r="84" spans="1:12" s="23" customFormat="1" ht="17.25">
      <c r="A84" s="20">
        <v>4</v>
      </c>
      <c r="B84" s="137" t="s">
        <v>211</v>
      </c>
      <c r="C84" s="30"/>
      <c r="D84" s="30"/>
      <c r="E84" s="30"/>
      <c r="F84" s="22"/>
      <c r="G84" s="30"/>
      <c r="H84" s="30"/>
      <c r="I84" s="30"/>
      <c r="J84" s="30"/>
      <c r="K84" s="42"/>
      <c r="L84" s="42"/>
    </row>
    <row r="85" spans="1:12" s="23" customFormat="1" ht="17.25">
      <c r="A85" s="20"/>
      <c r="B85" s="21" t="s">
        <v>212</v>
      </c>
      <c r="C85" s="30"/>
      <c r="D85" s="30">
        <v>712.9</v>
      </c>
      <c r="E85" s="30">
        <v>564.7</v>
      </c>
      <c r="F85" s="17">
        <f>C85+D85+E85</f>
        <v>1277.6</v>
      </c>
      <c r="G85" s="30"/>
      <c r="H85" s="30"/>
      <c r="I85" s="30"/>
      <c r="J85" s="30"/>
      <c r="K85" s="18">
        <f>G85+H85+I85+J85</f>
        <v>0</v>
      </c>
      <c r="L85" s="19">
        <f>K85+F85</f>
        <v>1277.6</v>
      </c>
    </row>
    <row r="86" spans="1:12" s="23" customFormat="1" ht="17.25">
      <c r="A86" s="20"/>
      <c r="B86" s="37" t="s">
        <v>1</v>
      </c>
      <c r="C86" s="52">
        <f aca="true" t="shared" si="6" ref="C86:L86">SUM(C84:C85)</f>
        <v>0</v>
      </c>
      <c r="D86" s="52">
        <f t="shared" si="6"/>
        <v>712.9</v>
      </c>
      <c r="E86" s="52">
        <f t="shared" si="6"/>
        <v>564.7</v>
      </c>
      <c r="F86" s="52">
        <f t="shared" si="6"/>
        <v>1277.6</v>
      </c>
      <c r="G86" s="52">
        <f t="shared" si="6"/>
        <v>0</v>
      </c>
      <c r="H86" s="52">
        <f t="shared" si="6"/>
        <v>0</v>
      </c>
      <c r="I86" s="52">
        <f t="shared" si="6"/>
        <v>0</v>
      </c>
      <c r="J86" s="52">
        <f t="shared" si="6"/>
        <v>0</v>
      </c>
      <c r="K86" s="52">
        <f t="shared" si="6"/>
        <v>0</v>
      </c>
      <c r="L86" s="52">
        <f t="shared" si="6"/>
        <v>1277.6</v>
      </c>
    </row>
    <row r="87" spans="1:12" s="78" customFormat="1" ht="17.25">
      <c r="A87" s="34">
        <v>5</v>
      </c>
      <c r="B87" s="137" t="s">
        <v>181</v>
      </c>
      <c r="C87" s="32"/>
      <c r="D87" s="32"/>
      <c r="E87" s="32"/>
      <c r="F87" s="22"/>
      <c r="G87" s="30"/>
      <c r="H87" s="30"/>
      <c r="I87" s="30"/>
      <c r="J87" s="30"/>
      <c r="K87" s="42"/>
      <c r="L87" s="42"/>
    </row>
    <row r="88" spans="1:12" s="78" customFormat="1" ht="17.25">
      <c r="A88" s="34"/>
      <c r="B88" s="53" t="s">
        <v>182</v>
      </c>
      <c r="C88" s="32"/>
      <c r="D88" s="32"/>
      <c r="E88" s="32"/>
      <c r="F88" s="17">
        <f>C88+D88+E88</f>
        <v>0</v>
      </c>
      <c r="G88" s="32"/>
      <c r="H88" s="32"/>
      <c r="I88" s="32">
        <v>984.5</v>
      </c>
      <c r="J88" s="32">
        <v>478</v>
      </c>
      <c r="K88" s="18">
        <f>G88+H88+I88+J88</f>
        <v>1462.5</v>
      </c>
      <c r="L88" s="19">
        <f>K88+F88</f>
        <v>1462.5</v>
      </c>
    </row>
    <row r="89" spans="1:12" s="78" customFormat="1" ht="17.25">
      <c r="A89" s="34"/>
      <c r="B89" s="53" t="s">
        <v>183</v>
      </c>
      <c r="C89" s="32"/>
      <c r="D89" s="32"/>
      <c r="E89" s="32"/>
      <c r="F89" s="17">
        <f>C89+D89+E89</f>
        <v>0</v>
      </c>
      <c r="G89" s="32"/>
      <c r="H89" s="32"/>
      <c r="I89" s="32">
        <v>837</v>
      </c>
      <c r="J89" s="32">
        <v>392.9</v>
      </c>
      <c r="K89" s="18">
        <f>G89+H89+I89+J89</f>
        <v>1229.9</v>
      </c>
      <c r="L89" s="19">
        <f>K89+F89</f>
        <v>1229.9</v>
      </c>
    </row>
    <row r="90" spans="1:12" s="78" customFormat="1" ht="17.25">
      <c r="A90" s="34"/>
      <c r="B90" s="37" t="s">
        <v>1</v>
      </c>
      <c r="C90" s="52">
        <f aca="true" t="shared" si="7" ref="C90:L90">SUM(C88:C89)</f>
        <v>0</v>
      </c>
      <c r="D90" s="52">
        <f t="shared" si="7"/>
        <v>0</v>
      </c>
      <c r="E90" s="52">
        <f t="shared" si="7"/>
        <v>0</v>
      </c>
      <c r="F90" s="52">
        <f t="shared" si="7"/>
        <v>0</v>
      </c>
      <c r="G90" s="52">
        <f t="shared" si="7"/>
        <v>0</v>
      </c>
      <c r="H90" s="52">
        <f t="shared" si="7"/>
        <v>0</v>
      </c>
      <c r="I90" s="52">
        <f t="shared" si="7"/>
        <v>1821.5</v>
      </c>
      <c r="J90" s="52">
        <f t="shared" si="7"/>
        <v>870.9</v>
      </c>
      <c r="K90" s="52">
        <f t="shared" si="7"/>
        <v>2692.4</v>
      </c>
      <c r="L90" s="52">
        <f t="shared" si="7"/>
        <v>2692.4</v>
      </c>
    </row>
    <row r="91" spans="1:12" ht="16.5" customHeight="1">
      <c r="A91" s="9">
        <v>6</v>
      </c>
      <c r="B91" s="137" t="s">
        <v>85</v>
      </c>
      <c r="C91" s="13"/>
      <c r="D91" s="13"/>
      <c r="E91" s="13"/>
      <c r="F91" s="22"/>
      <c r="G91" s="42"/>
      <c r="H91" s="42"/>
      <c r="I91" s="42"/>
      <c r="J91" s="42"/>
      <c r="K91" s="42"/>
      <c r="L91" s="42"/>
    </row>
    <row r="92" spans="1:12" ht="16.5" customHeight="1">
      <c r="A92" s="9"/>
      <c r="B92" s="21" t="s">
        <v>86</v>
      </c>
      <c r="C92" s="13"/>
      <c r="D92" s="13">
        <v>922.6</v>
      </c>
      <c r="E92" s="13">
        <v>486.4</v>
      </c>
      <c r="F92" s="17">
        <f aca="true" t="shared" si="8" ref="F92:F100">C92+D92+E92</f>
        <v>1409</v>
      </c>
      <c r="G92" s="13"/>
      <c r="H92" s="13">
        <v>132.5</v>
      </c>
      <c r="I92" s="13"/>
      <c r="J92" s="13">
        <v>61.4</v>
      </c>
      <c r="K92" s="18">
        <f aca="true" t="shared" si="9" ref="K92:K100">G92+H92+I92+J92</f>
        <v>193.9</v>
      </c>
      <c r="L92" s="19">
        <f aca="true" t="shared" si="10" ref="L92:L100">K92+F92</f>
        <v>1602.9</v>
      </c>
    </row>
    <row r="93" spans="1:12" ht="16.5" customHeight="1">
      <c r="A93" s="9"/>
      <c r="B93" s="21" t="s">
        <v>87</v>
      </c>
      <c r="C93" s="13"/>
      <c r="D93" s="13">
        <v>783.8</v>
      </c>
      <c r="E93" s="13">
        <v>483.7</v>
      </c>
      <c r="F93" s="17">
        <f t="shared" si="8"/>
        <v>1267.5</v>
      </c>
      <c r="G93" s="13"/>
      <c r="H93" s="13"/>
      <c r="I93" s="13"/>
      <c r="J93" s="13"/>
      <c r="K93" s="18">
        <f t="shared" si="9"/>
        <v>0</v>
      </c>
      <c r="L93" s="19">
        <f t="shared" si="10"/>
        <v>1267.5</v>
      </c>
    </row>
    <row r="94" spans="1:12" ht="16.5" customHeight="1">
      <c r="A94" s="9"/>
      <c r="B94" s="21" t="s">
        <v>88</v>
      </c>
      <c r="C94" s="13"/>
      <c r="D94" s="13">
        <v>477.5</v>
      </c>
      <c r="E94" s="13">
        <v>233.8</v>
      </c>
      <c r="F94" s="17">
        <f t="shared" si="8"/>
        <v>711.3</v>
      </c>
      <c r="G94" s="13"/>
      <c r="H94" s="13"/>
      <c r="I94" s="13"/>
      <c r="J94" s="13"/>
      <c r="K94" s="18">
        <f t="shared" si="9"/>
        <v>0</v>
      </c>
      <c r="L94" s="19">
        <f t="shared" si="10"/>
        <v>711.3</v>
      </c>
    </row>
    <row r="95" spans="1:12" ht="16.5" customHeight="1">
      <c r="A95" s="9"/>
      <c r="B95" s="21" t="s">
        <v>89</v>
      </c>
      <c r="C95" s="13"/>
      <c r="D95" s="13"/>
      <c r="E95" s="13"/>
      <c r="F95" s="17">
        <f t="shared" si="8"/>
        <v>0</v>
      </c>
      <c r="G95" s="13"/>
      <c r="H95" s="13">
        <v>481</v>
      </c>
      <c r="I95" s="13">
        <v>7.7</v>
      </c>
      <c r="J95" s="13">
        <v>238.9</v>
      </c>
      <c r="K95" s="18">
        <f t="shared" si="9"/>
        <v>727.6</v>
      </c>
      <c r="L95" s="19">
        <f t="shared" si="10"/>
        <v>727.6</v>
      </c>
    </row>
    <row r="96" spans="1:12" ht="16.5" customHeight="1">
      <c r="A96" s="9"/>
      <c r="B96" s="21" t="s">
        <v>90</v>
      </c>
      <c r="C96" s="13"/>
      <c r="D96" s="13"/>
      <c r="E96" s="13"/>
      <c r="F96" s="17">
        <f t="shared" si="8"/>
        <v>0</v>
      </c>
      <c r="G96" s="13"/>
      <c r="H96" s="13"/>
      <c r="I96" s="42">
        <v>1361.2</v>
      </c>
      <c r="J96" s="13">
        <v>578</v>
      </c>
      <c r="K96" s="18">
        <f t="shared" si="9"/>
        <v>1939.2</v>
      </c>
      <c r="L96" s="19">
        <f t="shared" si="10"/>
        <v>1939.2</v>
      </c>
    </row>
    <row r="97" spans="1:12" ht="16.5" customHeight="1">
      <c r="A97" s="9"/>
      <c r="B97" s="21" t="s">
        <v>236</v>
      </c>
      <c r="C97" s="13"/>
      <c r="D97" s="13">
        <v>84.5</v>
      </c>
      <c r="E97" s="13">
        <v>69.2</v>
      </c>
      <c r="F97" s="17">
        <f t="shared" si="8"/>
        <v>153.7</v>
      </c>
      <c r="G97" s="13"/>
      <c r="H97" s="13">
        <v>105.8</v>
      </c>
      <c r="I97" s="13"/>
      <c r="J97" s="13">
        <v>39.7</v>
      </c>
      <c r="K97" s="18">
        <f t="shared" si="9"/>
        <v>145.5</v>
      </c>
      <c r="L97" s="19">
        <f t="shared" si="10"/>
        <v>299.2</v>
      </c>
    </row>
    <row r="98" spans="1:12" ht="16.5" customHeight="1">
      <c r="A98" s="9"/>
      <c r="B98" s="21" t="s">
        <v>237</v>
      </c>
      <c r="C98" s="13"/>
      <c r="D98" s="13">
        <v>15.7</v>
      </c>
      <c r="E98" s="13">
        <v>5.4</v>
      </c>
      <c r="F98" s="17">
        <f t="shared" si="8"/>
        <v>21.1</v>
      </c>
      <c r="G98" s="13"/>
      <c r="H98" s="13">
        <v>434.8</v>
      </c>
      <c r="I98" s="13"/>
      <c r="J98" s="13">
        <v>149.8</v>
      </c>
      <c r="K98" s="18">
        <f t="shared" si="9"/>
        <v>584.6</v>
      </c>
      <c r="L98" s="19">
        <f t="shared" si="10"/>
        <v>605.7</v>
      </c>
    </row>
    <row r="99" spans="1:12" ht="16.5" customHeight="1">
      <c r="A99" s="9"/>
      <c r="B99" s="21" t="s">
        <v>238</v>
      </c>
      <c r="C99" s="13"/>
      <c r="D99" s="13">
        <v>176.9</v>
      </c>
      <c r="E99" s="13">
        <v>82.5</v>
      </c>
      <c r="F99" s="17">
        <f t="shared" si="8"/>
        <v>259.4</v>
      </c>
      <c r="G99" s="13"/>
      <c r="H99" s="13">
        <v>299.8</v>
      </c>
      <c r="I99" s="13"/>
      <c r="J99" s="13">
        <v>146</v>
      </c>
      <c r="K99" s="18">
        <f t="shared" si="9"/>
        <v>445.8</v>
      </c>
      <c r="L99" s="19">
        <f t="shared" si="10"/>
        <v>705.2</v>
      </c>
    </row>
    <row r="100" spans="1:12" ht="16.5" customHeight="1">
      <c r="A100" s="9"/>
      <c r="B100" s="21" t="s">
        <v>270</v>
      </c>
      <c r="C100" s="13"/>
      <c r="D100" s="13">
        <v>303.9</v>
      </c>
      <c r="E100" s="13">
        <v>216.4</v>
      </c>
      <c r="F100" s="17">
        <f t="shared" si="8"/>
        <v>520.3</v>
      </c>
      <c r="G100" s="13"/>
      <c r="H100" s="13"/>
      <c r="I100" s="13"/>
      <c r="J100" s="13"/>
      <c r="K100" s="18">
        <f t="shared" si="9"/>
        <v>0</v>
      </c>
      <c r="L100" s="19">
        <f t="shared" si="10"/>
        <v>520.3</v>
      </c>
    </row>
    <row r="101" spans="1:12" ht="16.5" customHeight="1">
      <c r="A101" s="9"/>
      <c r="B101" s="37" t="s">
        <v>1</v>
      </c>
      <c r="C101" s="43">
        <f>SUM(C91:C100)</f>
        <v>0</v>
      </c>
      <c r="D101" s="43">
        <f aca="true" t="shared" si="11" ref="D101:L101">SUM(D91:D100)</f>
        <v>2764.9</v>
      </c>
      <c r="E101" s="43">
        <f t="shared" si="11"/>
        <v>1577.4</v>
      </c>
      <c r="F101" s="43">
        <f t="shared" si="11"/>
        <v>4342.3</v>
      </c>
      <c r="G101" s="43">
        <f t="shared" si="11"/>
        <v>0</v>
      </c>
      <c r="H101" s="43">
        <f t="shared" si="11"/>
        <v>1453.8999999999999</v>
      </c>
      <c r="I101" s="43">
        <f t="shared" si="11"/>
        <v>1368.9</v>
      </c>
      <c r="J101" s="43">
        <f t="shared" si="11"/>
        <v>1213.8</v>
      </c>
      <c r="K101" s="43">
        <f t="shared" si="11"/>
        <v>4036.6</v>
      </c>
      <c r="L101" s="43">
        <f t="shared" si="11"/>
        <v>8378.9</v>
      </c>
    </row>
    <row r="102" spans="1:12" ht="16.5" customHeight="1">
      <c r="A102" s="9">
        <v>7</v>
      </c>
      <c r="B102" s="137" t="s">
        <v>71</v>
      </c>
      <c r="C102" s="13"/>
      <c r="D102" s="13"/>
      <c r="E102" s="13"/>
      <c r="F102" s="22"/>
      <c r="G102" s="42"/>
      <c r="H102" s="42"/>
      <c r="I102" s="42"/>
      <c r="J102" s="42"/>
      <c r="K102" s="42"/>
      <c r="L102" s="42"/>
    </row>
    <row r="103" spans="1:12" ht="16.5" customHeight="1">
      <c r="A103" s="9"/>
      <c r="B103" s="21" t="s">
        <v>72</v>
      </c>
      <c r="C103" s="13"/>
      <c r="D103" s="13"/>
      <c r="E103" s="13"/>
      <c r="F103" s="17">
        <f>C103+D103+E103</f>
        <v>0</v>
      </c>
      <c r="G103" s="13"/>
      <c r="H103" s="13"/>
      <c r="I103" s="13">
        <v>1980.3</v>
      </c>
      <c r="J103" s="13">
        <v>920.8</v>
      </c>
      <c r="K103" s="18">
        <f>G103+H103+I103+J103</f>
        <v>2901.1</v>
      </c>
      <c r="L103" s="19">
        <f>K103+F103</f>
        <v>2901.1</v>
      </c>
    </row>
    <row r="104" spans="1:12" ht="16.5" customHeight="1">
      <c r="A104" s="9"/>
      <c r="B104" s="21" t="s">
        <v>73</v>
      </c>
      <c r="C104" s="13"/>
      <c r="D104" s="13"/>
      <c r="E104" s="13"/>
      <c r="F104" s="17">
        <f>C104+D104+E104</f>
        <v>0</v>
      </c>
      <c r="G104" s="13"/>
      <c r="H104" s="13"/>
      <c r="I104" s="13">
        <v>937.3</v>
      </c>
      <c r="J104" s="13">
        <v>366</v>
      </c>
      <c r="K104" s="18">
        <f>G104+H104+I104+J104</f>
        <v>1303.3</v>
      </c>
      <c r="L104" s="19">
        <f>K104+F104</f>
        <v>1303.3</v>
      </c>
    </row>
    <row r="105" spans="1:12" ht="16.5" customHeight="1">
      <c r="A105" s="9"/>
      <c r="B105" s="37" t="s">
        <v>1</v>
      </c>
      <c r="C105" s="38">
        <f aca="true" t="shared" si="12" ref="C105:L105">SUM(C103:C104)</f>
        <v>0</v>
      </c>
      <c r="D105" s="38">
        <f t="shared" si="12"/>
        <v>0</v>
      </c>
      <c r="E105" s="38">
        <f t="shared" si="12"/>
        <v>0</v>
      </c>
      <c r="F105" s="38">
        <f t="shared" si="12"/>
        <v>0</v>
      </c>
      <c r="G105" s="38">
        <f t="shared" si="12"/>
        <v>0</v>
      </c>
      <c r="H105" s="38">
        <f t="shared" si="12"/>
        <v>0</v>
      </c>
      <c r="I105" s="38">
        <f t="shared" si="12"/>
        <v>2917.6</v>
      </c>
      <c r="J105" s="38">
        <f t="shared" si="12"/>
        <v>1286.8</v>
      </c>
      <c r="K105" s="38">
        <f t="shared" si="12"/>
        <v>4204.4</v>
      </c>
      <c r="L105" s="38">
        <f t="shared" si="12"/>
        <v>4204.4</v>
      </c>
    </row>
    <row r="106" spans="1:12" s="27" customFormat="1" ht="16.5" customHeight="1">
      <c r="A106" s="24">
        <v>8</v>
      </c>
      <c r="B106" s="142" t="s">
        <v>107</v>
      </c>
      <c r="C106" s="26"/>
      <c r="D106" s="26"/>
      <c r="E106" s="26"/>
      <c r="F106" s="22"/>
      <c r="G106" s="74"/>
      <c r="H106" s="74"/>
      <c r="I106" s="74"/>
      <c r="J106" s="74"/>
      <c r="K106" s="42"/>
      <c r="L106" s="42"/>
    </row>
    <row r="107" spans="1:12" s="27" customFormat="1" ht="16.5" customHeight="1">
      <c r="A107" s="24"/>
      <c r="B107" s="116" t="s">
        <v>200</v>
      </c>
      <c r="C107" s="26"/>
      <c r="D107" s="26"/>
      <c r="E107" s="26"/>
      <c r="F107" s="17">
        <f>C107+D107+E107</f>
        <v>0</v>
      </c>
      <c r="G107" s="26"/>
      <c r="H107" s="26"/>
      <c r="I107" s="74">
        <v>698.2</v>
      </c>
      <c r="J107" s="26">
        <v>231.2</v>
      </c>
      <c r="K107" s="18">
        <f>G107+H107+I107+J107</f>
        <v>929.4000000000001</v>
      </c>
      <c r="L107" s="19">
        <f>K107+F107</f>
        <v>929.4000000000001</v>
      </c>
    </row>
    <row r="108" spans="1:12" s="27" customFormat="1" ht="16.5" customHeight="1">
      <c r="A108" s="24"/>
      <c r="B108" s="117" t="s">
        <v>201</v>
      </c>
      <c r="C108" s="26"/>
      <c r="D108" s="26"/>
      <c r="E108" s="26"/>
      <c r="F108" s="17">
        <f>C108+D108+E108</f>
        <v>0</v>
      </c>
      <c r="G108" s="26"/>
      <c r="H108" s="26"/>
      <c r="I108" s="74">
        <v>563</v>
      </c>
      <c r="J108" s="26">
        <v>266.9</v>
      </c>
      <c r="K108" s="18">
        <f>G108+H108+I108+J108</f>
        <v>829.9</v>
      </c>
      <c r="L108" s="19">
        <f>K108+F108</f>
        <v>829.9</v>
      </c>
    </row>
    <row r="109" spans="1:12" s="27" customFormat="1" ht="16.5" customHeight="1">
      <c r="A109" s="24"/>
      <c r="B109" s="116" t="s">
        <v>202</v>
      </c>
      <c r="C109" s="26"/>
      <c r="D109" s="26"/>
      <c r="E109" s="26"/>
      <c r="F109" s="17">
        <f>C109+D109+E109</f>
        <v>0</v>
      </c>
      <c r="G109" s="26"/>
      <c r="H109" s="26"/>
      <c r="I109" s="74">
        <v>934.5</v>
      </c>
      <c r="J109" s="26">
        <v>374.5</v>
      </c>
      <c r="K109" s="18">
        <f>G109+H109+I109+J109</f>
        <v>1309</v>
      </c>
      <c r="L109" s="19">
        <f>K109+F109</f>
        <v>1309</v>
      </c>
    </row>
    <row r="110" spans="1:12" s="27" customFormat="1" ht="16.5" customHeight="1">
      <c r="A110" s="24"/>
      <c r="B110" s="116" t="s">
        <v>199</v>
      </c>
      <c r="C110" s="26"/>
      <c r="D110" s="26"/>
      <c r="E110" s="26"/>
      <c r="F110" s="17">
        <f>C110+D110+E110</f>
        <v>0</v>
      </c>
      <c r="G110" s="26">
        <v>348.5</v>
      </c>
      <c r="H110" s="26"/>
      <c r="I110" s="26"/>
      <c r="J110" s="26">
        <v>791.9</v>
      </c>
      <c r="K110" s="18">
        <f>G110+H110+I110+J110</f>
        <v>1140.4</v>
      </c>
      <c r="L110" s="19">
        <f>K110+F110</f>
        <v>1140.4</v>
      </c>
    </row>
    <row r="111" spans="1:12" s="27" customFormat="1" ht="16.5" customHeight="1">
      <c r="A111" s="24"/>
      <c r="B111" s="118" t="s">
        <v>108</v>
      </c>
      <c r="C111" s="26"/>
      <c r="D111" s="26"/>
      <c r="E111" s="26"/>
      <c r="F111" s="17">
        <f>C111+D111+E111</f>
        <v>0</v>
      </c>
      <c r="G111" s="26">
        <v>1188.3</v>
      </c>
      <c r="H111" s="26"/>
      <c r="I111" s="26"/>
      <c r="J111" s="26">
        <v>1322.1</v>
      </c>
      <c r="K111" s="18">
        <f>G111+H111+I111+J111</f>
        <v>2510.3999999999996</v>
      </c>
      <c r="L111" s="19">
        <f>K111+F111</f>
        <v>2510.3999999999996</v>
      </c>
    </row>
    <row r="112" spans="1:12" s="27" customFormat="1" ht="16.5" customHeight="1">
      <c r="A112" s="24"/>
      <c r="B112" s="37" t="s">
        <v>1</v>
      </c>
      <c r="C112" s="45">
        <f aca="true" t="shared" si="13" ref="C112:L112">SUM(C106:C111)</f>
        <v>0</v>
      </c>
      <c r="D112" s="45">
        <f t="shared" si="13"/>
        <v>0</v>
      </c>
      <c r="E112" s="45">
        <f t="shared" si="13"/>
        <v>0</v>
      </c>
      <c r="F112" s="45">
        <f t="shared" si="13"/>
        <v>0</v>
      </c>
      <c r="G112" s="45">
        <f t="shared" si="13"/>
        <v>1536.8</v>
      </c>
      <c r="H112" s="45">
        <f t="shared" si="13"/>
        <v>0</v>
      </c>
      <c r="I112" s="45">
        <f t="shared" si="13"/>
        <v>2195.7</v>
      </c>
      <c r="J112" s="45">
        <f t="shared" si="13"/>
        <v>2986.6</v>
      </c>
      <c r="K112" s="45">
        <f t="shared" si="13"/>
        <v>6719.1</v>
      </c>
      <c r="L112" s="45">
        <f t="shared" si="13"/>
        <v>6719.1</v>
      </c>
    </row>
    <row r="113" spans="1:14" s="27" customFormat="1" ht="16.5" customHeight="1">
      <c r="A113" s="132">
        <v>9</v>
      </c>
      <c r="B113" s="142" t="s">
        <v>264</v>
      </c>
      <c r="C113" s="74"/>
      <c r="D113" s="74"/>
      <c r="E113" s="74"/>
      <c r="F113" s="74"/>
      <c r="G113" s="74"/>
      <c r="H113" s="74"/>
      <c r="I113" s="74"/>
      <c r="J113" s="74"/>
      <c r="K113" s="42"/>
      <c r="L113" s="42"/>
      <c r="M113" s="133"/>
      <c r="N113" s="133"/>
    </row>
    <row r="114" spans="1:14" s="27" customFormat="1" ht="16.5" customHeight="1">
      <c r="A114" s="132"/>
      <c r="B114" s="39" t="s">
        <v>265</v>
      </c>
      <c r="C114" s="74"/>
      <c r="D114" s="74"/>
      <c r="E114" s="74"/>
      <c r="F114" s="17">
        <f>C114+D114+E114</f>
        <v>0</v>
      </c>
      <c r="G114" s="74"/>
      <c r="H114" s="74"/>
      <c r="I114" s="74">
        <v>671.3</v>
      </c>
      <c r="J114" s="74">
        <v>157.9</v>
      </c>
      <c r="K114" s="18">
        <f>G114+H114+I114+J114</f>
        <v>829.1999999999999</v>
      </c>
      <c r="L114" s="19">
        <f>K114+F114</f>
        <v>829.1999999999999</v>
      </c>
      <c r="M114" s="133"/>
      <c r="N114" s="133"/>
    </row>
    <row r="115" spans="1:12" s="27" customFormat="1" ht="16.5" customHeight="1">
      <c r="A115" s="132"/>
      <c r="B115" s="37" t="s">
        <v>1</v>
      </c>
      <c r="C115" s="45">
        <f>C114</f>
        <v>0</v>
      </c>
      <c r="D115" s="45">
        <f aca="true" t="shared" si="14" ref="D115:L115">D114</f>
        <v>0</v>
      </c>
      <c r="E115" s="45">
        <f t="shared" si="14"/>
        <v>0</v>
      </c>
      <c r="F115" s="45">
        <f t="shared" si="14"/>
        <v>0</v>
      </c>
      <c r="G115" s="45">
        <f t="shared" si="14"/>
        <v>0</v>
      </c>
      <c r="H115" s="45">
        <f t="shared" si="14"/>
        <v>0</v>
      </c>
      <c r="I115" s="45">
        <f t="shared" si="14"/>
        <v>671.3</v>
      </c>
      <c r="J115" s="45">
        <f t="shared" si="14"/>
        <v>157.9</v>
      </c>
      <c r="K115" s="45">
        <f t="shared" si="14"/>
        <v>829.1999999999999</v>
      </c>
      <c r="L115" s="45">
        <f t="shared" si="14"/>
        <v>829.1999999999999</v>
      </c>
    </row>
    <row r="116" spans="1:12" ht="16.5" customHeight="1">
      <c r="A116" s="9">
        <v>9</v>
      </c>
      <c r="B116" s="137" t="s">
        <v>98</v>
      </c>
      <c r="C116" s="13"/>
      <c r="D116" s="13"/>
      <c r="E116" s="13"/>
      <c r="F116" s="22"/>
      <c r="G116" s="42"/>
      <c r="H116" s="42"/>
      <c r="I116" s="42"/>
      <c r="J116" s="42"/>
      <c r="K116" s="42"/>
      <c r="L116" s="42"/>
    </row>
    <row r="117" spans="1:12" ht="16.5" customHeight="1">
      <c r="A117" s="9"/>
      <c r="B117" s="21" t="s">
        <v>99</v>
      </c>
      <c r="C117" s="13"/>
      <c r="D117" s="42">
        <v>628.6</v>
      </c>
      <c r="E117" s="13">
        <v>346.8</v>
      </c>
      <c r="F117" s="17">
        <f aca="true" t="shared" si="15" ref="F117:F122">C117+D117+E117</f>
        <v>975.4000000000001</v>
      </c>
      <c r="G117" s="13"/>
      <c r="H117" s="13"/>
      <c r="I117" s="13"/>
      <c r="J117" s="13"/>
      <c r="K117" s="18">
        <f aca="true" t="shared" si="16" ref="K117:K122">G117+H117+I117+J117</f>
        <v>0</v>
      </c>
      <c r="L117" s="19">
        <f aca="true" t="shared" si="17" ref="L117:L122">K117+F117</f>
        <v>975.4000000000001</v>
      </c>
    </row>
    <row r="118" spans="1:12" ht="16.5" customHeight="1">
      <c r="A118" s="9"/>
      <c r="B118" s="21" t="s">
        <v>100</v>
      </c>
      <c r="C118" s="13"/>
      <c r="D118" s="13"/>
      <c r="E118" s="13"/>
      <c r="F118" s="17">
        <f t="shared" si="15"/>
        <v>0</v>
      </c>
      <c r="G118" s="42"/>
      <c r="H118" s="42">
        <v>1232</v>
      </c>
      <c r="I118" s="13"/>
      <c r="J118" s="13">
        <v>500.3</v>
      </c>
      <c r="K118" s="18">
        <f t="shared" si="16"/>
        <v>1732.3</v>
      </c>
      <c r="L118" s="19">
        <f t="shared" si="17"/>
        <v>1732.3</v>
      </c>
    </row>
    <row r="119" spans="1:12" ht="16.5" customHeight="1">
      <c r="A119" s="9"/>
      <c r="B119" s="21" t="s">
        <v>101</v>
      </c>
      <c r="C119" s="13"/>
      <c r="D119" s="13"/>
      <c r="E119" s="13"/>
      <c r="F119" s="17">
        <f t="shared" si="15"/>
        <v>0</v>
      </c>
      <c r="G119" s="42"/>
      <c r="H119" s="42">
        <v>4015.1</v>
      </c>
      <c r="I119" s="13"/>
      <c r="J119" s="13">
        <v>1336.8</v>
      </c>
      <c r="K119" s="18">
        <f t="shared" si="16"/>
        <v>5351.9</v>
      </c>
      <c r="L119" s="19">
        <f t="shared" si="17"/>
        <v>5351.9</v>
      </c>
    </row>
    <row r="120" spans="1:12" ht="16.5" customHeight="1">
      <c r="A120" s="9"/>
      <c r="B120" s="21" t="s">
        <v>250</v>
      </c>
      <c r="C120" s="13"/>
      <c r="D120" s="13"/>
      <c r="E120" s="13"/>
      <c r="F120" s="17">
        <f t="shared" si="15"/>
        <v>0</v>
      </c>
      <c r="G120" s="42"/>
      <c r="H120" s="42">
        <v>380.3</v>
      </c>
      <c r="I120" s="13"/>
      <c r="J120" s="13">
        <v>112.2</v>
      </c>
      <c r="K120" s="18">
        <f t="shared" si="16"/>
        <v>492.5</v>
      </c>
      <c r="L120" s="19">
        <f t="shared" si="17"/>
        <v>492.5</v>
      </c>
    </row>
    <row r="121" spans="1:12" ht="16.5" customHeight="1">
      <c r="A121" s="9"/>
      <c r="B121" s="21" t="s">
        <v>102</v>
      </c>
      <c r="C121" s="13"/>
      <c r="D121" s="13"/>
      <c r="E121" s="13"/>
      <c r="F121" s="17">
        <f t="shared" si="15"/>
        <v>0</v>
      </c>
      <c r="G121" s="42">
        <v>512.6</v>
      </c>
      <c r="H121" s="42"/>
      <c r="I121" s="13"/>
      <c r="J121" s="13">
        <v>280.7</v>
      </c>
      <c r="K121" s="18">
        <f t="shared" si="16"/>
        <v>793.3</v>
      </c>
      <c r="L121" s="19">
        <f t="shared" si="17"/>
        <v>793.3</v>
      </c>
    </row>
    <row r="122" spans="1:12" ht="39.75" customHeight="1">
      <c r="A122" s="9"/>
      <c r="B122" s="40" t="s">
        <v>103</v>
      </c>
      <c r="C122" s="42">
        <v>23.3</v>
      </c>
      <c r="D122" s="13"/>
      <c r="E122" s="13">
        <v>6.63</v>
      </c>
      <c r="F122" s="17">
        <f t="shared" si="15"/>
        <v>29.93</v>
      </c>
      <c r="G122" s="42">
        <v>786.9</v>
      </c>
      <c r="H122" s="42"/>
      <c r="I122" s="13"/>
      <c r="J122" s="13">
        <v>409.3</v>
      </c>
      <c r="K122" s="18">
        <f t="shared" si="16"/>
        <v>1196.2</v>
      </c>
      <c r="L122" s="19">
        <f t="shared" si="17"/>
        <v>1226.13</v>
      </c>
    </row>
    <row r="123" spans="1:12" ht="16.5" customHeight="1">
      <c r="A123" s="9"/>
      <c r="B123" s="37" t="s">
        <v>1</v>
      </c>
      <c r="C123" s="38">
        <f aca="true" t="shared" si="18" ref="C123:L123">SUM(C117:C122)</f>
        <v>23.3</v>
      </c>
      <c r="D123" s="38">
        <f t="shared" si="18"/>
        <v>628.6</v>
      </c>
      <c r="E123" s="38">
        <f t="shared" si="18"/>
        <v>353.43</v>
      </c>
      <c r="F123" s="38">
        <f t="shared" si="18"/>
        <v>1005.33</v>
      </c>
      <c r="G123" s="38">
        <f t="shared" si="18"/>
        <v>1299.5</v>
      </c>
      <c r="H123" s="38">
        <f t="shared" si="18"/>
        <v>5627.400000000001</v>
      </c>
      <c r="I123" s="38">
        <f t="shared" si="18"/>
        <v>0</v>
      </c>
      <c r="J123" s="38">
        <f t="shared" si="18"/>
        <v>2639.3</v>
      </c>
      <c r="K123" s="38">
        <f t="shared" si="18"/>
        <v>9566.2</v>
      </c>
      <c r="L123" s="38">
        <f t="shared" si="18"/>
        <v>10571.529999999999</v>
      </c>
    </row>
    <row r="124" spans="1:12" ht="16.5" customHeight="1">
      <c r="A124" s="9">
        <v>10</v>
      </c>
      <c r="B124" s="137" t="s">
        <v>79</v>
      </c>
      <c r="C124" s="13"/>
      <c r="D124" s="13"/>
      <c r="E124" s="13"/>
      <c r="F124" s="22"/>
      <c r="G124" s="42"/>
      <c r="H124" s="42"/>
      <c r="I124" s="42"/>
      <c r="J124" s="42"/>
      <c r="K124" s="42"/>
      <c r="L124" s="42"/>
    </row>
    <row r="125" spans="1:12" ht="16.5" customHeight="1">
      <c r="A125" s="9"/>
      <c r="B125" s="21" t="s">
        <v>80</v>
      </c>
      <c r="C125" s="13"/>
      <c r="D125" s="13">
        <v>470.4</v>
      </c>
      <c r="E125" s="13">
        <v>252.4</v>
      </c>
      <c r="F125" s="17">
        <f>C125+D125+E125</f>
        <v>722.8</v>
      </c>
      <c r="G125" s="13"/>
      <c r="H125" s="13"/>
      <c r="I125" s="13"/>
      <c r="J125" s="13"/>
      <c r="K125" s="18">
        <f>G125+H125+I125+J125</f>
        <v>0</v>
      </c>
      <c r="L125" s="19">
        <f>K125+F125</f>
        <v>722.8</v>
      </c>
    </row>
    <row r="126" spans="1:12" ht="16.5" customHeight="1">
      <c r="A126" s="9"/>
      <c r="B126" s="37" t="s">
        <v>1</v>
      </c>
      <c r="C126" s="38">
        <f aca="true" t="shared" si="19" ref="C126:L126">SUM(C124:C125)</f>
        <v>0</v>
      </c>
      <c r="D126" s="38">
        <f t="shared" si="19"/>
        <v>470.4</v>
      </c>
      <c r="E126" s="38">
        <f t="shared" si="19"/>
        <v>252.4</v>
      </c>
      <c r="F126" s="38">
        <f t="shared" si="19"/>
        <v>722.8</v>
      </c>
      <c r="G126" s="38">
        <f t="shared" si="19"/>
        <v>0</v>
      </c>
      <c r="H126" s="38">
        <f t="shared" si="19"/>
        <v>0</v>
      </c>
      <c r="I126" s="38">
        <f t="shared" si="19"/>
        <v>0</v>
      </c>
      <c r="J126" s="38">
        <f t="shared" si="19"/>
        <v>0</v>
      </c>
      <c r="K126" s="38">
        <f t="shared" si="19"/>
        <v>0</v>
      </c>
      <c r="L126" s="38">
        <f t="shared" si="19"/>
        <v>722.8</v>
      </c>
    </row>
    <row r="127" spans="1:12" ht="16.5" customHeight="1">
      <c r="A127" s="9">
        <v>11</v>
      </c>
      <c r="B127" s="137" t="s">
        <v>83</v>
      </c>
      <c r="C127" s="13"/>
      <c r="D127" s="13"/>
      <c r="E127" s="13"/>
      <c r="F127" s="22"/>
      <c r="G127" s="42"/>
      <c r="H127" s="42"/>
      <c r="I127" s="42"/>
      <c r="J127" s="42"/>
      <c r="K127" s="42"/>
      <c r="L127" s="42"/>
    </row>
    <row r="128" spans="1:12" ht="16.5" customHeight="1">
      <c r="A128" s="9"/>
      <c r="B128" s="21" t="s">
        <v>84</v>
      </c>
      <c r="C128" s="13"/>
      <c r="D128" s="13"/>
      <c r="E128" s="13"/>
      <c r="F128" s="17">
        <f>C128+D128+E128</f>
        <v>0</v>
      </c>
      <c r="G128" s="13"/>
      <c r="H128" s="13"/>
      <c r="I128" s="13">
        <v>1144</v>
      </c>
      <c r="J128" s="13">
        <v>420</v>
      </c>
      <c r="K128" s="18">
        <f>G128+H128+I128+J128</f>
        <v>1564</v>
      </c>
      <c r="L128" s="19">
        <f>K128+F128</f>
        <v>1564</v>
      </c>
    </row>
    <row r="129" spans="1:12" ht="16.5" customHeight="1">
      <c r="A129" s="9"/>
      <c r="B129" s="21" t="s">
        <v>299</v>
      </c>
      <c r="C129" s="13"/>
      <c r="D129" s="13">
        <v>782.6</v>
      </c>
      <c r="E129" s="13">
        <v>310.3</v>
      </c>
      <c r="F129" s="17">
        <f>C129+D129+E129</f>
        <v>1092.9</v>
      </c>
      <c r="G129" s="13"/>
      <c r="H129" s="13"/>
      <c r="I129" s="13"/>
      <c r="J129" s="13"/>
      <c r="K129" s="18">
        <f>G129+H129+I129+J129</f>
        <v>0</v>
      </c>
      <c r="L129" s="19">
        <f>K129+F129</f>
        <v>1092.9</v>
      </c>
    </row>
    <row r="130" spans="1:12" ht="16.5" customHeight="1">
      <c r="A130" s="9"/>
      <c r="B130" s="37" t="s">
        <v>1</v>
      </c>
      <c r="C130" s="38">
        <f>SUM(C127:C129)</f>
        <v>0</v>
      </c>
      <c r="D130" s="38">
        <f aca="true" t="shared" si="20" ref="D130:L130">SUM(D127:D129)</f>
        <v>782.6</v>
      </c>
      <c r="E130" s="38">
        <f t="shared" si="20"/>
        <v>310.3</v>
      </c>
      <c r="F130" s="38">
        <f t="shared" si="20"/>
        <v>1092.9</v>
      </c>
      <c r="G130" s="38">
        <f t="shared" si="20"/>
        <v>0</v>
      </c>
      <c r="H130" s="38">
        <f t="shared" si="20"/>
        <v>0</v>
      </c>
      <c r="I130" s="38">
        <f t="shared" si="20"/>
        <v>1144</v>
      </c>
      <c r="J130" s="38">
        <f t="shared" si="20"/>
        <v>420</v>
      </c>
      <c r="K130" s="38">
        <f t="shared" si="20"/>
        <v>1564</v>
      </c>
      <c r="L130" s="38">
        <f t="shared" si="20"/>
        <v>2656.9</v>
      </c>
    </row>
    <row r="131" spans="1:12" ht="16.5" customHeight="1">
      <c r="A131" s="9">
        <v>13</v>
      </c>
      <c r="B131" s="137" t="s">
        <v>93</v>
      </c>
      <c r="C131" s="13"/>
      <c r="D131" s="13"/>
      <c r="E131" s="13"/>
      <c r="F131" s="22"/>
      <c r="G131" s="42"/>
      <c r="H131" s="42"/>
      <c r="I131" s="42"/>
      <c r="J131" s="42"/>
      <c r="K131" s="42"/>
      <c r="L131" s="42"/>
    </row>
    <row r="132" spans="1:12" ht="16.5" customHeight="1">
      <c r="A132" s="9"/>
      <c r="B132" s="21" t="s">
        <v>94</v>
      </c>
      <c r="C132" s="13"/>
      <c r="D132" s="13"/>
      <c r="E132" s="13"/>
      <c r="F132" s="17">
        <f aca="true" t="shared" si="21" ref="F132:F139">C132+D132+E132</f>
        <v>0</v>
      </c>
      <c r="G132" s="42"/>
      <c r="H132" s="119">
        <v>704</v>
      </c>
      <c r="I132" s="119"/>
      <c r="J132" s="120">
        <v>360.8</v>
      </c>
      <c r="K132" s="18">
        <f aca="true" t="shared" si="22" ref="K132:K139">G132+H132+I132+J132</f>
        <v>1064.8</v>
      </c>
      <c r="L132" s="19">
        <f aca="true" t="shared" si="23" ref="L132:L139">K132+F132</f>
        <v>1064.8</v>
      </c>
    </row>
    <row r="133" spans="1:12" ht="16.5" customHeight="1">
      <c r="A133" s="9"/>
      <c r="B133" s="123" t="s">
        <v>233</v>
      </c>
      <c r="C133" s="13"/>
      <c r="D133" s="13"/>
      <c r="E133" s="13"/>
      <c r="F133" s="17">
        <f t="shared" si="21"/>
        <v>0</v>
      </c>
      <c r="G133" s="42"/>
      <c r="H133" s="121">
        <v>473.262</v>
      </c>
      <c r="I133" s="121"/>
      <c r="J133" s="121">
        <v>294</v>
      </c>
      <c r="K133" s="18">
        <f t="shared" si="22"/>
        <v>767.262</v>
      </c>
      <c r="L133" s="19">
        <f t="shared" si="23"/>
        <v>767.262</v>
      </c>
    </row>
    <row r="134" spans="1:12" ht="16.5" customHeight="1">
      <c r="A134" s="9"/>
      <c r="B134" s="21" t="s">
        <v>95</v>
      </c>
      <c r="C134" s="13"/>
      <c r="D134" s="13"/>
      <c r="E134" s="13"/>
      <c r="F134" s="17">
        <f t="shared" si="21"/>
        <v>0</v>
      </c>
      <c r="G134" s="42"/>
      <c r="H134" s="121">
        <v>587.6</v>
      </c>
      <c r="I134" s="122"/>
      <c r="J134" s="121">
        <v>278.1</v>
      </c>
      <c r="K134" s="18">
        <f t="shared" si="22"/>
        <v>865.7</v>
      </c>
      <c r="L134" s="19">
        <f t="shared" si="23"/>
        <v>865.7</v>
      </c>
    </row>
    <row r="135" spans="1:12" ht="16.5" customHeight="1">
      <c r="A135" s="9"/>
      <c r="B135" s="21" t="s">
        <v>96</v>
      </c>
      <c r="C135" s="13"/>
      <c r="D135" s="13"/>
      <c r="E135" s="13"/>
      <c r="F135" s="17">
        <f t="shared" si="21"/>
        <v>0</v>
      </c>
      <c r="G135" s="121">
        <v>2167</v>
      </c>
      <c r="H135" s="121"/>
      <c r="I135" s="121"/>
      <c r="J135" s="121">
        <v>1017</v>
      </c>
      <c r="K135" s="18">
        <f t="shared" si="22"/>
        <v>3184</v>
      </c>
      <c r="L135" s="19">
        <f t="shared" si="23"/>
        <v>3184</v>
      </c>
    </row>
    <row r="136" spans="1:12" ht="16.5" customHeight="1">
      <c r="A136" s="9"/>
      <c r="B136" s="21" t="s">
        <v>271</v>
      </c>
      <c r="C136" s="13"/>
      <c r="D136" s="13"/>
      <c r="E136" s="13"/>
      <c r="F136" s="17">
        <f t="shared" si="21"/>
        <v>0</v>
      </c>
      <c r="G136" s="42"/>
      <c r="H136" s="121">
        <v>1149</v>
      </c>
      <c r="I136" s="123"/>
      <c r="J136" s="121">
        <v>752.8</v>
      </c>
      <c r="K136" s="18">
        <f t="shared" si="22"/>
        <v>1901.8</v>
      </c>
      <c r="L136" s="19">
        <f t="shared" si="23"/>
        <v>1901.8</v>
      </c>
    </row>
    <row r="137" spans="1:12" ht="16.5" customHeight="1">
      <c r="A137" s="9"/>
      <c r="B137" s="21" t="s">
        <v>97</v>
      </c>
      <c r="C137" s="13"/>
      <c r="D137" s="13"/>
      <c r="E137" s="13"/>
      <c r="F137" s="17">
        <f t="shared" si="21"/>
        <v>0</v>
      </c>
      <c r="G137" s="42"/>
      <c r="H137" s="42"/>
      <c r="I137" s="121">
        <v>671.25</v>
      </c>
      <c r="J137" s="121">
        <v>305</v>
      </c>
      <c r="K137" s="18">
        <f t="shared" si="22"/>
        <v>976.25</v>
      </c>
      <c r="L137" s="19">
        <f t="shared" si="23"/>
        <v>976.25</v>
      </c>
    </row>
    <row r="138" spans="1:12" ht="16.5" customHeight="1">
      <c r="A138" s="9"/>
      <c r="B138" s="21" t="s">
        <v>272</v>
      </c>
      <c r="C138" s="13"/>
      <c r="D138" s="13"/>
      <c r="E138" s="13"/>
      <c r="F138" s="17">
        <f t="shared" si="21"/>
        <v>0</v>
      </c>
      <c r="G138" s="42"/>
      <c r="H138" s="42">
        <v>3263</v>
      </c>
      <c r="I138" s="121"/>
      <c r="J138" s="121">
        <v>1880.1</v>
      </c>
      <c r="K138" s="18">
        <f t="shared" si="22"/>
        <v>5143.1</v>
      </c>
      <c r="L138" s="19">
        <f t="shared" si="23"/>
        <v>5143.1</v>
      </c>
    </row>
    <row r="139" spans="1:12" ht="16.5" customHeight="1">
      <c r="A139" s="9"/>
      <c r="B139" s="21" t="s">
        <v>210</v>
      </c>
      <c r="C139" s="13"/>
      <c r="D139" s="13"/>
      <c r="E139" s="13"/>
      <c r="F139" s="17">
        <f t="shared" si="21"/>
        <v>0</v>
      </c>
      <c r="G139" s="42"/>
      <c r="H139" s="42">
        <v>1955</v>
      </c>
      <c r="I139" s="121"/>
      <c r="J139" s="121">
        <v>640</v>
      </c>
      <c r="K139" s="18">
        <f t="shared" si="22"/>
        <v>2595</v>
      </c>
      <c r="L139" s="19">
        <f t="shared" si="23"/>
        <v>2595</v>
      </c>
    </row>
    <row r="140" spans="1:12" ht="16.5" customHeight="1">
      <c r="A140" s="9"/>
      <c r="B140" s="37" t="s">
        <v>1</v>
      </c>
      <c r="C140" s="38">
        <f>SUM(C132:C139)</f>
        <v>0</v>
      </c>
      <c r="D140" s="38">
        <f>SUM(D132:D138)</f>
        <v>0</v>
      </c>
      <c r="E140" s="38">
        <f>SUM(E132:E138)</f>
        <v>0</v>
      </c>
      <c r="F140" s="38">
        <f>SUM(F132:F138)</f>
        <v>0</v>
      </c>
      <c r="G140" s="38">
        <f aca="true" t="shared" si="24" ref="G140:L140">SUM(G132:G139)</f>
        <v>2167</v>
      </c>
      <c r="H140" s="38">
        <f t="shared" si="24"/>
        <v>8131.862</v>
      </c>
      <c r="I140" s="38">
        <f t="shared" si="24"/>
        <v>671.25</v>
      </c>
      <c r="J140" s="38">
        <f t="shared" si="24"/>
        <v>5527.799999999999</v>
      </c>
      <c r="K140" s="38">
        <f t="shared" si="24"/>
        <v>16497.912</v>
      </c>
      <c r="L140" s="38">
        <f t="shared" si="24"/>
        <v>16497.912</v>
      </c>
    </row>
    <row r="141" spans="1:12" ht="17.25">
      <c r="A141" s="9">
        <v>14</v>
      </c>
      <c r="B141" s="146" t="s">
        <v>57</v>
      </c>
      <c r="C141" s="13"/>
      <c r="D141" s="13"/>
      <c r="E141" s="13"/>
      <c r="F141" s="14"/>
      <c r="G141" s="13"/>
      <c r="H141" s="13"/>
      <c r="I141" s="13"/>
      <c r="J141" s="13"/>
      <c r="K141" s="13"/>
      <c r="L141" s="15"/>
    </row>
    <row r="142" spans="1:12" ht="16.5" customHeight="1">
      <c r="A142" s="9">
        <v>1</v>
      </c>
      <c r="B142" s="16" t="s">
        <v>35</v>
      </c>
      <c r="C142" s="13"/>
      <c r="D142" s="13"/>
      <c r="E142" s="13"/>
      <c r="F142" s="17">
        <f aca="true" t="shared" si="25" ref="F142:F171">C142+D142+E142</f>
        <v>0</v>
      </c>
      <c r="G142" s="42"/>
      <c r="H142" s="42"/>
      <c r="I142" s="42">
        <v>1640.3</v>
      </c>
      <c r="J142" s="42">
        <v>685.5</v>
      </c>
      <c r="K142" s="18">
        <f>G142+H142+I142+J142</f>
        <v>2325.8</v>
      </c>
      <c r="L142" s="19">
        <f>K142+F142</f>
        <v>2325.8</v>
      </c>
    </row>
    <row r="143" spans="1:12" s="23" customFormat="1" ht="16.5" customHeight="1">
      <c r="A143" s="20">
        <v>2</v>
      </c>
      <c r="B143" s="21" t="s">
        <v>36</v>
      </c>
      <c r="C143" s="22"/>
      <c r="D143" s="22"/>
      <c r="E143" s="22"/>
      <c r="F143" s="17">
        <f t="shared" si="25"/>
        <v>0</v>
      </c>
      <c r="G143" s="22"/>
      <c r="H143" s="22"/>
      <c r="I143" s="22">
        <v>894</v>
      </c>
      <c r="J143" s="74">
        <v>404.8</v>
      </c>
      <c r="K143" s="18">
        <f aca="true" t="shared" si="26" ref="K143:K171">G143+H143+I143+J143</f>
        <v>1298.8</v>
      </c>
      <c r="L143" s="19">
        <f aca="true" t="shared" si="27" ref="L143:L171">K143+F143</f>
        <v>1298.8</v>
      </c>
    </row>
    <row r="144" spans="1:12" s="27" customFormat="1" ht="16.5" customHeight="1">
      <c r="A144" s="9">
        <v>3</v>
      </c>
      <c r="B144" s="25" t="s">
        <v>37</v>
      </c>
      <c r="C144" s="26"/>
      <c r="D144" s="26"/>
      <c r="E144" s="26"/>
      <c r="F144" s="17">
        <f t="shared" si="25"/>
        <v>0</v>
      </c>
      <c r="G144" s="74"/>
      <c r="H144" s="74"/>
      <c r="I144" s="74">
        <v>1100</v>
      </c>
      <c r="J144" s="74">
        <v>414.4</v>
      </c>
      <c r="K144" s="18">
        <f t="shared" si="26"/>
        <v>1514.4</v>
      </c>
      <c r="L144" s="19">
        <f t="shared" si="27"/>
        <v>1514.4</v>
      </c>
    </row>
    <row r="145" spans="1:12" s="27" customFormat="1" ht="16.5" customHeight="1">
      <c r="A145" s="20">
        <v>4</v>
      </c>
      <c r="B145" s="25" t="s">
        <v>38</v>
      </c>
      <c r="C145" s="28"/>
      <c r="D145" s="26"/>
      <c r="E145" s="26"/>
      <c r="F145" s="17">
        <f t="shared" si="25"/>
        <v>0</v>
      </c>
      <c r="G145" s="74"/>
      <c r="H145" s="74"/>
      <c r="I145" s="74">
        <v>571.8</v>
      </c>
      <c r="J145" s="74">
        <v>255.6</v>
      </c>
      <c r="K145" s="18">
        <f t="shared" si="26"/>
        <v>827.4</v>
      </c>
      <c r="L145" s="19">
        <f t="shared" si="27"/>
        <v>827.4</v>
      </c>
    </row>
    <row r="146" spans="1:12" s="27" customFormat="1" ht="16.5" customHeight="1">
      <c r="A146" s="9">
        <v>5</v>
      </c>
      <c r="B146" s="25" t="s">
        <v>39</v>
      </c>
      <c r="C146" s="26"/>
      <c r="D146" s="26"/>
      <c r="E146" s="26"/>
      <c r="F146" s="17">
        <f t="shared" si="25"/>
        <v>0</v>
      </c>
      <c r="G146" s="74"/>
      <c r="H146" s="74"/>
      <c r="I146" s="74">
        <v>759</v>
      </c>
      <c r="J146" s="74">
        <v>338.3</v>
      </c>
      <c r="K146" s="18">
        <f t="shared" si="26"/>
        <v>1097.3</v>
      </c>
      <c r="L146" s="19">
        <f t="shared" si="27"/>
        <v>1097.3</v>
      </c>
    </row>
    <row r="147" spans="1:12" s="27" customFormat="1" ht="17.25">
      <c r="A147" s="20">
        <v>6</v>
      </c>
      <c r="B147" s="25" t="s">
        <v>40</v>
      </c>
      <c r="C147" s="26"/>
      <c r="D147" s="26"/>
      <c r="E147" s="26"/>
      <c r="F147" s="17">
        <f t="shared" si="25"/>
        <v>0</v>
      </c>
      <c r="G147" s="74"/>
      <c r="H147" s="74"/>
      <c r="I147" s="74">
        <v>741.8</v>
      </c>
      <c r="J147" s="74">
        <v>259.2</v>
      </c>
      <c r="K147" s="18">
        <f t="shared" si="26"/>
        <v>1001</v>
      </c>
      <c r="L147" s="19">
        <f t="shared" si="27"/>
        <v>1001</v>
      </c>
    </row>
    <row r="148" spans="1:12" s="27" customFormat="1" ht="17.25">
      <c r="A148" s="9">
        <v>7</v>
      </c>
      <c r="B148" s="25" t="s">
        <v>41</v>
      </c>
      <c r="C148" s="26"/>
      <c r="D148" s="26"/>
      <c r="E148" s="26"/>
      <c r="F148" s="17">
        <f t="shared" si="25"/>
        <v>0</v>
      </c>
      <c r="G148" s="74"/>
      <c r="H148" s="74"/>
      <c r="I148" s="22">
        <v>733.9</v>
      </c>
      <c r="J148" s="74">
        <v>225.9</v>
      </c>
      <c r="K148" s="18">
        <f t="shared" si="26"/>
        <v>959.8</v>
      </c>
      <c r="L148" s="19">
        <f t="shared" si="27"/>
        <v>959.8</v>
      </c>
    </row>
    <row r="149" spans="1:12" ht="17.25">
      <c r="A149" s="20">
        <v>8</v>
      </c>
      <c r="B149" s="30" t="s">
        <v>42</v>
      </c>
      <c r="C149" s="14"/>
      <c r="D149" s="14"/>
      <c r="E149" s="14"/>
      <c r="F149" s="17">
        <f t="shared" si="25"/>
        <v>0</v>
      </c>
      <c r="G149" s="22"/>
      <c r="H149" s="22"/>
      <c r="I149" s="22">
        <v>1476</v>
      </c>
      <c r="J149" s="22">
        <v>603.2</v>
      </c>
      <c r="K149" s="18">
        <f t="shared" si="26"/>
        <v>2079.2</v>
      </c>
      <c r="L149" s="19">
        <f t="shared" si="27"/>
        <v>2079.2</v>
      </c>
    </row>
    <row r="150" spans="1:12" ht="17.25">
      <c r="A150" s="9">
        <v>9</v>
      </c>
      <c r="B150" s="30" t="s">
        <v>43</v>
      </c>
      <c r="C150" s="14"/>
      <c r="D150" s="14"/>
      <c r="E150" s="14"/>
      <c r="F150" s="17">
        <f t="shared" si="25"/>
        <v>0</v>
      </c>
      <c r="G150" s="22"/>
      <c r="H150" s="22"/>
      <c r="I150" s="22">
        <v>1074</v>
      </c>
      <c r="J150" s="22">
        <v>435.2</v>
      </c>
      <c r="K150" s="18">
        <f t="shared" si="26"/>
        <v>1509.2</v>
      </c>
      <c r="L150" s="19">
        <f t="shared" si="27"/>
        <v>1509.2</v>
      </c>
    </row>
    <row r="151" spans="1:12" ht="17.25">
      <c r="A151" s="20">
        <v>10</v>
      </c>
      <c r="B151" s="30" t="s">
        <v>305</v>
      </c>
      <c r="C151" s="14"/>
      <c r="D151" s="14"/>
      <c r="E151" s="14"/>
      <c r="F151" s="17">
        <f t="shared" si="25"/>
        <v>0</v>
      </c>
      <c r="G151" s="22"/>
      <c r="H151" s="22"/>
      <c r="I151" s="22">
        <v>564</v>
      </c>
      <c r="J151" s="22">
        <v>166.5</v>
      </c>
      <c r="K151" s="18">
        <f t="shared" si="26"/>
        <v>730.5</v>
      </c>
      <c r="L151" s="19">
        <f t="shared" si="27"/>
        <v>730.5</v>
      </c>
    </row>
    <row r="152" spans="1:12" ht="17.25">
      <c r="A152" s="9">
        <v>11</v>
      </c>
      <c r="B152" s="30" t="s">
        <v>44</v>
      </c>
      <c r="C152" s="14"/>
      <c r="D152" s="14"/>
      <c r="E152" s="14"/>
      <c r="F152" s="17">
        <f t="shared" si="25"/>
        <v>0</v>
      </c>
      <c r="G152" s="22"/>
      <c r="H152" s="22">
        <v>1112.4</v>
      </c>
      <c r="I152" s="22"/>
      <c r="J152" s="22">
        <v>500.9</v>
      </c>
      <c r="K152" s="18">
        <f t="shared" si="26"/>
        <v>1613.3000000000002</v>
      </c>
      <c r="L152" s="19">
        <f t="shared" si="27"/>
        <v>1613.3000000000002</v>
      </c>
    </row>
    <row r="153" spans="1:12" ht="17.25">
      <c r="A153" s="20">
        <v>12</v>
      </c>
      <c r="B153" s="30" t="s">
        <v>45</v>
      </c>
      <c r="C153" s="14"/>
      <c r="D153" s="14"/>
      <c r="E153" s="14"/>
      <c r="F153" s="17">
        <f t="shared" si="25"/>
        <v>0</v>
      </c>
      <c r="G153" s="22"/>
      <c r="H153" s="22">
        <v>1112.4</v>
      </c>
      <c r="I153" s="22"/>
      <c r="J153" s="22">
        <v>500.9</v>
      </c>
      <c r="K153" s="18">
        <f t="shared" si="26"/>
        <v>1613.3000000000002</v>
      </c>
      <c r="L153" s="19">
        <f t="shared" si="27"/>
        <v>1613.3000000000002</v>
      </c>
    </row>
    <row r="154" spans="1:12" ht="17.25">
      <c r="A154" s="9">
        <v>13</v>
      </c>
      <c r="B154" s="30" t="s">
        <v>46</v>
      </c>
      <c r="C154" s="14"/>
      <c r="D154" s="14"/>
      <c r="E154" s="14"/>
      <c r="F154" s="17">
        <f t="shared" si="25"/>
        <v>0</v>
      </c>
      <c r="G154" s="22"/>
      <c r="H154" s="22">
        <v>1177.1</v>
      </c>
      <c r="I154" s="22"/>
      <c r="J154" s="22">
        <v>640.5</v>
      </c>
      <c r="K154" s="18">
        <f t="shared" si="26"/>
        <v>1817.6</v>
      </c>
      <c r="L154" s="19">
        <f t="shared" si="27"/>
        <v>1817.6</v>
      </c>
    </row>
    <row r="155" spans="1:12" ht="17.25">
      <c r="A155" s="20">
        <v>14</v>
      </c>
      <c r="B155" s="30" t="s">
        <v>47</v>
      </c>
      <c r="C155" s="14"/>
      <c r="D155" s="14"/>
      <c r="E155" s="14"/>
      <c r="F155" s="17">
        <f t="shared" si="25"/>
        <v>0</v>
      </c>
      <c r="G155" s="22"/>
      <c r="H155" s="22">
        <v>1718.3</v>
      </c>
      <c r="I155" s="22"/>
      <c r="J155" s="22">
        <v>941.7</v>
      </c>
      <c r="K155" s="18">
        <f t="shared" si="26"/>
        <v>2660</v>
      </c>
      <c r="L155" s="19">
        <f t="shared" si="27"/>
        <v>2660</v>
      </c>
    </row>
    <row r="156" spans="1:12" ht="17.25">
      <c r="A156" s="9">
        <v>15</v>
      </c>
      <c r="B156" s="30" t="s">
        <v>48</v>
      </c>
      <c r="C156" s="14"/>
      <c r="D156" s="22">
        <v>660.3</v>
      </c>
      <c r="E156" s="22">
        <v>355.2</v>
      </c>
      <c r="F156" s="17">
        <f t="shared" si="25"/>
        <v>1015.5</v>
      </c>
      <c r="G156" s="22"/>
      <c r="H156" s="22">
        <v>323.5</v>
      </c>
      <c r="I156" s="22"/>
      <c r="J156" s="22">
        <v>268.3</v>
      </c>
      <c r="K156" s="18">
        <f t="shared" si="26"/>
        <v>591.8</v>
      </c>
      <c r="L156" s="19">
        <f t="shared" si="27"/>
        <v>1607.3</v>
      </c>
    </row>
    <row r="157" spans="1:12" ht="17.25">
      <c r="A157" s="20">
        <v>16</v>
      </c>
      <c r="B157" s="30" t="s">
        <v>49</v>
      </c>
      <c r="C157" s="14"/>
      <c r="D157" s="14"/>
      <c r="E157" s="14"/>
      <c r="F157" s="17">
        <f t="shared" si="25"/>
        <v>0</v>
      </c>
      <c r="G157" s="22"/>
      <c r="H157" s="22">
        <v>719.3</v>
      </c>
      <c r="I157" s="22"/>
      <c r="J157" s="22">
        <v>352.5</v>
      </c>
      <c r="K157" s="18">
        <f t="shared" si="26"/>
        <v>1071.8</v>
      </c>
      <c r="L157" s="19">
        <f t="shared" si="27"/>
        <v>1071.8</v>
      </c>
    </row>
    <row r="158" spans="1:12" ht="17.25">
      <c r="A158" s="9">
        <v>17</v>
      </c>
      <c r="B158" s="30" t="s">
        <v>50</v>
      </c>
      <c r="C158" s="14"/>
      <c r="D158" s="14">
        <v>599.6</v>
      </c>
      <c r="E158" s="14">
        <v>269.6</v>
      </c>
      <c r="F158" s="17">
        <f t="shared" si="25"/>
        <v>869.2</v>
      </c>
      <c r="G158" s="22"/>
      <c r="H158" s="22">
        <v>1108.4</v>
      </c>
      <c r="I158" s="22"/>
      <c r="J158" s="22">
        <v>429.7</v>
      </c>
      <c r="K158" s="18">
        <f t="shared" si="26"/>
        <v>1538.1000000000001</v>
      </c>
      <c r="L158" s="19">
        <f t="shared" si="27"/>
        <v>2407.3</v>
      </c>
    </row>
    <row r="159" spans="1:12" s="78" customFormat="1" ht="17.25">
      <c r="A159" s="20">
        <v>18</v>
      </c>
      <c r="B159" s="32" t="s">
        <v>51</v>
      </c>
      <c r="C159" s="14"/>
      <c r="D159" s="14"/>
      <c r="E159" s="14"/>
      <c r="F159" s="17">
        <f t="shared" si="25"/>
        <v>0</v>
      </c>
      <c r="G159" s="22"/>
      <c r="H159" s="22">
        <v>810.2</v>
      </c>
      <c r="I159" s="22"/>
      <c r="J159" s="22">
        <v>366.7</v>
      </c>
      <c r="K159" s="18">
        <f t="shared" si="26"/>
        <v>1176.9</v>
      </c>
      <c r="L159" s="19">
        <f t="shared" si="27"/>
        <v>1176.9</v>
      </c>
    </row>
    <row r="160" spans="1:12" s="23" customFormat="1" ht="17.25">
      <c r="A160" s="9">
        <v>19</v>
      </c>
      <c r="B160" s="33" t="s">
        <v>52</v>
      </c>
      <c r="C160" s="30"/>
      <c r="D160" s="30"/>
      <c r="E160" s="30"/>
      <c r="F160" s="17">
        <f t="shared" si="25"/>
        <v>0</v>
      </c>
      <c r="G160" s="30">
        <v>3132.4</v>
      </c>
      <c r="H160" s="30"/>
      <c r="I160" s="30"/>
      <c r="J160" s="30">
        <v>1999.9</v>
      </c>
      <c r="K160" s="18">
        <f t="shared" si="26"/>
        <v>5132.3</v>
      </c>
      <c r="L160" s="19">
        <f t="shared" si="27"/>
        <v>5132.3</v>
      </c>
    </row>
    <row r="161" spans="1:12" s="23" customFormat="1" ht="17.25">
      <c r="A161" s="20">
        <v>20</v>
      </c>
      <c r="B161" s="33" t="s">
        <v>53</v>
      </c>
      <c r="C161" s="30">
        <v>215.3</v>
      </c>
      <c r="D161" s="30"/>
      <c r="E161" s="30">
        <v>151.9</v>
      </c>
      <c r="F161" s="17">
        <f t="shared" si="25"/>
        <v>367.20000000000005</v>
      </c>
      <c r="G161" s="30">
        <v>702.4</v>
      </c>
      <c r="H161" s="30"/>
      <c r="I161" s="30"/>
      <c r="J161" s="30">
        <v>1048.7</v>
      </c>
      <c r="K161" s="18">
        <f t="shared" si="26"/>
        <v>1751.1</v>
      </c>
      <c r="L161" s="19">
        <f t="shared" si="27"/>
        <v>2118.3</v>
      </c>
    </row>
    <row r="162" spans="1:12" s="78" customFormat="1" ht="17.25">
      <c r="A162" s="9">
        <v>21</v>
      </c>
      <c r="B162" s="32" t="s">
        <v>54</v>
      </c>
      <c r="C162" s="14">
        <v>616.6</v>
      </c>
      <c r="D162" s="14"/>
      <c r="E162" s="14">
        <v>267.1</v>
      </c>
      <c r="F162" s="17">
        <f t="shared" si="25"/>
        <v>883.7</v>
      </c>
      <c r="G162" s="22">
        <v>2116.4</v>
      </c>
      <c r="H162" s="22"/>
      <c r="I162" s="22"/>
      <c r="J162" s="22">
        <v>1014</v>
      </c>
      <c r="K162" s="18">
        <f t="shared" si="26"/>
        <v>3130.4</v>
      </c>
      <c r="L162" s="19">
        <f t="shared" si="27"/>
        <v>4014.1000000000004</v>
      </c>
    </row>
    <row r="163" spans="1:12" s="78" customFormat="1" ht="17.25">
      <c r="A163" s="20">
        <v>22</v>
      </c>
      <c r="B163" s="32" t="s">
        <v>55</v>
      </c>
      <c r="C163" s="14">
        <v>725.8</v>
      </c>
      <c r="D163" s="14"/>
      <c r="E163" s="14">
        <v>351.8</v>
      </c>
      <c r="F163" s="17">
        <f t="shared" si="25"/>
        <v>1077.6</v>
      </c>
      <c r="G163" s="22">
        <v>2060</v>
      </c>
      <c r="H163" s="22"/>
      <c r="I163" s="22"/>
      <c r="J163" s="22">
        <v>941</v>
      </c>
      <c r="K163" s="18">
        <f t="shared" si="26"/>
        <v>3001</v>
      </c>
      <c r="L163" s="19">
        <f t="shared" si="27"/>
        <v>4078.6</v>
      </c>
    </row>
    <row r="164" spans="1:12" s="23" customFormat="1" ht="17.25">
      <c r="A164" s="9">
        <v>23</v>
      </c>
      <c r="B164" s="33" t="s">
        <v>56</v>
      </c>
      <c r="C164" s="30"/>
      <c r="D164" s="30"/>
      <c r="E164" s="30"/>
      <c r="F164" s="17">
        <f t="shared" si="25"/>
        <v>0</v>
      </c>
      <c r="G164" s="30">
        <v>581.5</v>
      </c>
      <c r="H164" s="30"/>
      <c r="I164" s="30"/>
      <c r="J164" s="30">
        <v>533.4</v>
      </c>
      <c r="K164" s="18">
        <f t="shared" si="26"/>
        <v>1114.9</v>
      </c>
      <c r="L164" s="19">
        <f t="shared" si="27"/>
        <v>1114.9</v>
      </c>
    </row>
    <row r="165" spans="1:12" s="23" customFormat="1" ht="17.25">
      <c r="A165" s="20">
        <v>24</v>
      </c>
      <c r="B165" s="33" t="s">
        <v>251</v>
      </c>
      <c r="C165" s="30"/>
      <c r="D165" s="30"/>
      <c r="E165" s="30"/>
      <c r="F165" s="17">
        <f t="shared" si="25"/>
        <v>0</v>
      </c>
      <c r="G165" s="30"/>
      <c r="H165" s="30">
        <v>514.3</v>
      </c>
      <c r="I165" s="30"/>
      <c r="J165" s="30">
        <v>247.3</v>
      </c>
      <c r="K165" s="18">
        <f t="shared" si="26"/>
        <v>761.5999999999999</v>
      </c>
      <c r="L165" s="19">
        <f t="shared" si="27"/>
        <v>761.5999999999999</v>
      </c>
    </row>
    <row r="166" spans="1:12" s="23" customFormat="1" ht="17.25">
      <c r="A166" s="9">
        <v>25</v>
      </c>
      <c r="B166" s="33" t="s">
        <v>252</v>
      </c>
      <c r="C166" s="30"/>
      <c r="D166" s="30"/>
      <c r="E166" s="30"/>
      <c r="F166" s="17">
        <f t="shared" si="25"/>
        <v>0</v>
      </c>
      <c r="G166" s="30"/>
      <c r="H166" s="30"/>
      <c r="I166" s="30">
        <v>589.3</v>
      </c>
      <c r="J166" s="30">
        <v>248.9</v>
      </c>
      <c r="K166" s="18">
        <f t="shared" si="26"/>
        <v>838.1999999999999</v>
      </c>
      <c r="L166" s="19">
        <f t="shared" si="27"/>
        <v>838.1999999999999</v>
      </c>
    </row>
    <row r="167" spans="1:12" s="23" customFormat="1" ht="17.25">
      <c r="A167" s="20">
        <v>26</v>
      </c>
      <c r="B167" s="33" t="s">
        <v>306</v>
      </c>
      <c r="C167" s="30"/>
      <c r="D167" s="30"/>
      <c r="E167" s="30"/>
      <c r="F167" s="17">
        <f t="shared" si="25"/>
        <v>0</v>
      </c>
      <c r="G167" s="30"/>
      <c r="H167" s="30"/>
      <c r="I167" s="30">
        <v>577.5</v>
      </c>
      <c r="J167" s="30">
        <v>157</v>
      </c>
      <c r="K167" s="18">
        <f t="shared" si="26"/>
        <v>734.5</v>
      </c>
      <c r="L167" s="19">
        <f t="shared" si="27"/>
        <v>734.5</v>
      </c>
    </row>
    <row r="168" spans="1:12" s="23" customFormat="1" ht="17.25">
      <c r="A168" s="9">
        <v>27</v>
      </c>
      <c r="B168" s="33" t="s">
        <v>307</v>
      </c>
      <c r="C168" s="30"/>
      <c r="D168" s="30"/>
      <c r="E168" s="30"/>
      <c r="F168" s="17">
        <f t="shared" si="25"/>
        <v>0</v>
      </c>
      <c r="G168" s="30"/>
      <c r="H168" s="30"/>
      <c r="I168" s="30">
        <v>548.1</v>
      </c>
      <c r="J168" s="30">
        <v>164</v>
      </c>
      <c r="K168" s="18">
        <f t="shared" si="26"/>
        <v>712.1</v>
      </c>
      <c r="L168" s="19">
        <f t="shared" si="27"/>
        <v>712.1</v>
      </c>
    </row>
    <row r="169" spans="1:12" s="23" customFormat="1" ht="17.25">
      <c r="A169" s="20">
        <v>28</v>
      </c>
      <c r="B169" s="33" t="s">
        <v>308</v>
      </c>
      <c r="C169" s="30"/>
      <c r="D169" s="30"/>
      <c r="E169" s="30"/>
      <c r="F169" s="17">
        <f t="shared" si="25"/>
        <v>0</v>
      </c>
      <c r="G169" s="30"/>
      <c r="H169" s="30"/>
      <c r="I169" s="30">
        <v>609.4</v>
      </c>
      <c r="J169" s="30">
        <v>182</v>
      </c>
      <c r="K169" s="18">
        <f t="shared" si="26"/>
        <v>791.4</v>
      </c>
      <c r="L169" s="19">
        <f t="shared" si="27"/>
        <v>791.4</v>
      </c>
    </row>
    <row r="170" spans="1:12" s="23" customFormat="1" ht="17.25">
      <c r="A170" s="9">
        <v>29</v>
      </c>
      <c r="B170" s="33" t="s">
        <v>309</v>
      </c>
      <c r="C170" s="30"/>
      <c r="D170" s="30"/>
      <c r="E170" s="30"/>
      <c r="F170" s="17">
        <f t="shared" si="25"/>
        <v>0</v>
      </c>
      <c r="G170" s="30"/>
      <c r="H170" s="30"/>
      <c r="I170" s="30">
        <v>787.9</v>
      </c>
      <c r="J170" s="30">
        <v>139</v>
      </c>
      <c r="K170" s="18">
        <f t="shared" si="26"/>
        <v>926.9</v>
      </c>
      <c r="L170" s="19">
        <f t="shared" si="27"/>
        <v>926.9</v>
      </c>
    </row>
    <row r="171" spans="1:12" s="23" customFormat="1" ht="17.25">
      <c r="A171" s="20">
        <v>30</v>
      </c>
      <c r="B171" s="33" t="s">
        <v>310</v>
      </c>
      <c r="C171" s="30"/>
      <c r="D171" s="30"/>
      <c r="E171" s="30"/>
      <c r="F171" s="17">
        <f t="shared" si="25"/>
        <v>0</v>
      </c>
      <c r="G171" s="30"/>
      <c r="H171" s="30"/>
      <c r="I171" s="30">
        <v>538.8</v>
      </c>
      <c r="J171" s="30">
        <v>226.2</v>
      </c>
      <c r="K171" s="18">
        <f t="shared" si="26"/>
        <v>765</v>
      </c>
      <c r="L171" s="19">
        <f t="shared" si="27"/>
        <v>765</v>
      </c>
    </row>
    <row r="172" spans="1:12" ht="16.5" customHeight="1">
      <c r="A172" s="36"/>
      <c r="B172" s="37" t="s">
        <v>1</v>
      </c>
      <c r="C172" s="38">
        <f aca="true" t="shared" si="28" ref="C172:L172">SUM(C142:C171)</f>
        <v>1557.7</v>
      </c>
      <c r="D172" s="38">
        <f t="shared" si="28"/>
        <v>1259.9</v>
      </c>
      <c r="E172" s="38">
        <f t="shared" si="28"/>
        <v>1395.6</v>
      </c>
      <c r="F172" s="38">
        <f t="shared" si="28"/>
        <v>4213.200000000001</v>
      </c>
      <c r="G172" s="38">
        <f t="shared" si="28"/>
        <v>8592.7</v>
      </c>
      <c r="H172" s="38">
        <f t="shared" si="28"/>
        <v>8595.9</v>
      </c>
      <c r="I172" s="38">
        <f t="shared" si="28"/>
        <v>13205.799999999997</v>
      </c>
      <c r="J172" s="38">
        <f t="shared" si="28"/>
        <v>14691.199999999999</v>
      </c>
      <c r="K172" s="38">
        <f t="shared" si="28"/>
        <v>45085.59999999999</v>
      </c>
      <c r="L172" s="38">
        <f t="shared" si="28"/>
        <v>49298.799999999996</v>
      </c>
    </row>
    <row r="173" spans="1:12" ht="16.5" customHeight="1">
      <c r="A173" s="9">
        <v>15</v>
      </c>
      <c r="B173" s="137" t="s">
        <v>60</v>
      </c>
      <c r="C173" s="13"/>
      <c r="D173" s="13"/>
      <c r="E173" s="13"/>
      <c r="F173" s="17"/>
      <c r="G173" s="13"/>
      <c r="H173" s="13"/>
      <c r="I173" s="13"/>
      <c r="J173" s="13"/>
      <c r="K173" s="18"/>
      <c r="L173" s="19"/>
    </row>
    <row r="174" spans="1:12" ht="31.5" customHeight="1">
      <c r="A174" s="9"/>
      <c r="B174" s="40" t="s">
        <v>61</v>
      </c>
      <c r="C174" s="13"/>
      <c r="D174" s="13"/>
      <c r="E174" s="13"/>
      <c r="F174" s="17">
        <f>C174+D174+E174</f>
        <v>0</v>
      </c>
      <c r="G174" s="13">
        <v>3706.8</v>
      </c>
      <c r="H174" s="13"/>
      <c r="I174" s="13"/>
      <c r="J174" s="13">
        <v>1668.2</v>
      </c>
      <c r="K174" s="18">
        <f>G174+H174+I174+J174</f>
        <v>5375</v>
      </c>
      <c r="L174" s="19">
        <f>K174+F174</f>
        <v>5375</v>
      </c>
    </row>
    <row r="175" spans="1:12" ht="16.5" customHeight="1">
      <c r="A175" s="9"/>
      <c r="B175" s="21" t="s">
        <v>62</v>
      </c>
      <c r="C175" s="13">
        <v>710.1</v>
      </c>
      <c r="D175" s="13"/>
      <c r="E175" s="13">
        <v>388.8</v>
      </c>
      <c r="F175" s="17">
        <f>C175+D175+E175</f>
        <v>1098.9</v>
      </c>
      <c r="G175" s="13">
        <v>1022.6</v>
      </c>
      <c r="H175" s="13"/>
      <c r="I175" s="13"/>
      <c r="J175" s="13">
        <v>559.9</v>
      </c>
      <c r="K175" s="18">
        <f>G175+H175+I175+J175</f>
        <v>1582.5</v>
      </c>
      <c r="L175" s="19">
        <f>K175+F175</f>
        <v>2681.4</v>
      </c>
    </row>
    <row r="176" spans="1:12" ht="16.5" customHeight="1">
      <c r="A176" s="9"/>
      <c r="B176" s="37" t="s">
        <v>1</v>
      </c>
      <c r="C176" s="38">
        <f aca="true" t="shared" si="29" ref="C176:L176">SUM(C174:C175)</f>
        <v>710.1</v>
      </c>
      <c r="D176" s="38">
        <f t="shared" si="29"/>
        <v>0</v>
      </c>
      <c r="E176" s="38">
        <f t="shared" si="29"/>
        <v>388.8</v>
      </c>
      <c r="F176" s="38">
        <f t="shared" si="29"/>
        <v>1098.9</v>
      </c>
      <c r="G176" s="38">
        <f t="shared" si="29"/>
        <v>4729.400000000001</v>
      </c>
      <c r="H176" s="38">
        <f t="shared" si="29"/>
        <v>0</v>
      </c>
      <c r="I176" s="38">
        <f t="shared" si="29"/>
        <v>0</v>
      </c>
      <c r="J176" s="38">
        <f t="shared" si="29"/>
        <v>2228.1</v>
      </c>
      <c r="K176" s="38">
        <f t="shared" si="29"/>
        <v>6957.5</v>
      </c>
      <c r="L176" s="38">
        <f t="shared" si="29"/>
        <v>8056.4</v>
      </c>
    </row>
    <row r="177" spans="1:12" s="78" customFormat="1" ht="17.25">
      <c r="A177" s="67">
        <v>16</v>
      </c>
      <c r="B177" s="137" t="s">
        <v>168</v>
      </c>
      <c r="C177" s="32"/>
      <c r="D177" s="32"/>
      <c r="E177" s="32"/>
      <c r="F177" s="22"/>
      <c r="G177" s="30"/>
      <c r="H177" s="30"/>
      <c r="I177" s="30"/>
      <c r="J177" s="30"/>
      <c r="K177" s="42"/>
      <c r="L177" s="42"/>
    </row>
    <row r="178" spans="1:12" s="78" customFormat="1" ht="17.25">
      <c r="A178" s="34"/>
      <c r="B178" s="4" t="s">
        <v>169</v>
      </c>
      <c r="C178" s="32"/>
      <c r="D178" s="32">
        <v>952.2</v>
      </c>
      <c r="E178" s="32">
        <v>399.1</v>
      </c>
      <c r="F178" s="17">
        <f>C178+D178+E178</f>
        <v>1351.3000000000002</v>
      </c>
      <c r="G178" s="32"/>
      <c r="H178" s="32"/>
      <c r="I178" s="32"/>
      <c r="J178" s="32"/>
      <c r="K178" s="18">
        <f>G178+H178+I178+J178</f>
        <v>0</v>
      </c>
      <c r="L178" s="19">
        <f>K178+F178</f>
        <v>1351.3000000000002</v>
      </c>
    </row>
    <row r="179" spans="1:12" s="78" customFormat="1" ht="17.25">
      <c r="A179" s="34"/>
      <c r="B179" s="4" t="s">
        <v>274</v>
      </c>
      <c r="C179" s="32"/>
      <c r="D179" s="32">
        <v>519.7</v>
      </c>
      <c r="E179" s="32">
        <v>204.7</v>
      </c>
      <c r="F179" s="17">
        <f>C179+D179+E179</f>
        <v>724.4000000000001</v>
      </c>
      <c r="G179" s="32"/>
      <c r="H179" s="32"/>
      <c r="I179" s="32"/>
      <c r="J179" s="32"/>
      <c r="K179" s="18"/>
      <c r="L179" s="19">
        <f>K179+F179</f>
        <v>724.4000000000001</v>
      </c>
    </row>
    <row r="180" spans="1:12" s="78" customFormat="1" ht="17.25">
      <c r="A180" s="34"/>
      <c r="B180" s="4" t="s">
        <v>170</v>
      </c>
      <c r="C180" s="32"/>
      <c r="D180" s="32">
        <v>714</v>
      </c>
      <c r="E180" s="32">
        <v>305.4</v>
      </c>
      <c r="F180" s="17">
        <f>C180+D180+E180</f>
        <v>1019.4</v>
      </c>
      <c r="G180" s="32"/>
      <c r="H180" s="32"/>
      <c r="I180" s="32"/>
      <c r="J180" s="32"/>
      <c r="K180" s="18">
        <f>G180+H180+I180+J180</f>
        <v>0</v>
      </c>
      <c r="L180" s="19">
        <f>K180+F180</f>
        <v>1019.4</v>
      </c>
    </row>
    <row r="181" spans="1:12" s="78" customFormat="1" ht="17.25">
      <c r="A181" s="34"/>
      <c r="B181" s="37" t="s">
        <v>1</v>
      </c>
      <c r="C181" s="52">
        <f aca="true" t="shared" si="30" ref="C181:L181">SUM(C178:C180)</f>
        <v>0</v>
      </c>
      <c r="D181" s="52">
        <f t="shared" si="30"/>
        <v>2185.9</v>
      </c>
      <c r="E181" s="52">
        <f t="shared" si="30"/>
        <v>909.1999999999999</v>
      </c>
      <c r="F181" s="52">
        <f t="shared" si="30"/>
        <v>3095.1000000000004</v>
      </c>
      <c r="G181" s="52">
        <f t="shared" si="30"/>
        <v>0</v>
      </c>
      <c r="H181" s="52">
        <f t="shared" si="30"/>
        <v>0</v>
      </c>
      <c r="I181" s="52">
        <f t="shared" si="30"/>
        <v>0</v>
      </c>
      <c r="J181" s="52">
        <f t="shared" si="30"/>
        <v>0</v>
      </c>
      <c r="K181" s="52">
        <f t="shared" si="30"/>
        <v>0</v>
      </c>
      <c r="L181" s="52">
        <f t="shared" si="30"/>
        <v>3095.1000000000004</v>
      </c>
    </row>
    <row r="182" spans="1:12" s="78" customFormat="1" ht="17.25">
      <c r="A182" s="67">
        <v>17</v>
      </c>
      <c r="B182" s="137" t="s">
        <v>171</v>
      </c>
      <c r="C182" s="32"/>
      <c r="D182" s="30"/>
      <c r="E182" s="32"/>
      <c r="F182" s="22"/>
      <c r="G182" s="30"/>
      <c r="H182" s="30"/>
      <c r="I182" s="30"/>
      <c r="J182" s="30"/>
      <c r="K182" s="42"/>
      <c r="L182" s="42"/>
    </row>
    <row r="183" spans="1:12" s="78" customFormat="1" ht="17.25">
      <c r="A183" s="34"/>
      <c r="B183" s="68" t="s">
        <v>266</v>
      </c>
      <c r="C183" s="32"/>
      <c r="D183" s="30">
        <v>1541.2</v>
      </c>
      <c r="E183" s="32">
        <v>823.1</v>
      </c>
      <c r="F183" s="17">
        <f aca="true" t="shared" si="31" ref="F183:F191">C183+D183+E183</f>
        <v>2364.3</v>
      </c>
      <c r="G183" s="32"/>
      <c r="H183" s="32"/>
      <c r="I183" s="32"/>
      <c r="J183" s="32"/>
      <c r="K183" s="18">
        <f aca="true" t="shared" si="32" ref="K183:K191">G183+H183+I183+J183</f>
        <v>0</v>
      </c>
      <c r="L183" s="19">
        <f aca="true" t="shared" si="33" ref="L183:L191">K183+F183</f>
        <v>2364.3</v>
      </c>
    </row>
    <row r="184" spans="1:12" s="78" customFormat="1" ht="17.25">
      <c r="A184" s="34"/>
      <c r="B184" s="68" t="s">
        <v>172</v>
      </c>
      <c r="C184" s="32"/>
      <c r="D184" s="30">
        <v>627.5</v>
      </c>
      <c r="E184" s="32">
        <v>305.8</v>
      </c>
      <c r="F184" s="17">
        <f t="shared" si="31"/>
        <v>933.3</v>
      </c>
      <c r="G184" s="32"/>
      <c r="H184" s="32"/>
      <c r="I184" s="32"/>
      <c r="J184" s="32"/>
      <c r="K184" s="18">
        <f t="shared" si="32"/>
        <v>0</v>
      </c>
      <c r="L184" s="19">
        <f t="shared" si="33"/>
        <v>933.3</v>
      </c>
    </row>
    <row r="185" spans="1:12" s="78" customFormat="1" ht="17.25">
      <c r="A185" s="34"/>
      <c r="B185" s="68" t="s">
        <v>173</v>
      </c>
      <c r="C185" s="32"/>
      <c r="D185" s="30"/>
      <c r="E185" s="32"/>
      <c r="F185" s="17">
        <f t="shared" si="31"/>
        <v>0</v>
      </c>
      <c r="G185" s="32"/>
      <c r="H185" s="32"/>
      <c r="I185" s="32">
        <v>675</v>
      </c>
      <c r="J185" s="32">
        <v>232.5</v>
      </c>
      <c r="K185" s="18">
        <f t="shared" si="32"/>
        <v>907.5</v>
      </c>
      <c r="L185" s="19">
        <f t="shared" si="33"/>
        <v>907.5</v>
      </c>
    </row>
    <row r="186" spans="1:12" s="78" customFormat="1" ht="17.25">
      <c r="A186" s="34"/>
      <c r="B186" s="68" t="s">
        <v>174</v>
      </c>
      <c r="C186" s="32"/>
      <c r="D186" s="30">
        <v>538.4</v>
      </c>
      <c r="E186" s="32">
        <v>289.4</v>
      </c>
      <c r="F186" s="17">
        <f t="shared" si="31"/>
        <v>827.8</v>
      </c>
      <c r="G186" s="32"/>
      <c r="H186" s="32"/>
      <c r="I186" s="32"/>
      <c r="J186" s="32"/>
      <c r="K186" s="18">
        <f t="shared" si="32"/>
        <v>0</v>
      </c>
      <c r="L186" s="19">
        <f t="shared" si="33"/>
        <v>827.8</v>
      </c>
    </row>
    <row r="187" spans="1:12" s="78" customFormat="1" ht="17.25">
      <c r="A187" s="34"/>
      <c r="B187" s="68" t="s">
        <v>175</v>
      </c>
      <c r="C187" s="32"/>
      <c r="D187" s="30">
        <v>592.4</v>
      </c>
      <c r="E187" s="32">
        <v>272.4</v>
      </c>
      <c r="F187" s="17">
        <f t="shared" si="31"/>
        <v>864.8</v>
      </c>
      <c r="G187" s="32"/>
      <c r="H187" s="32"/>
      <c r="I187" s="32"/>
      <c r="J187" s="32"/>
      <c r="K187" s="18">
        <f t="shared" si="32"/>
        <v>0</v>
      </c>
      <c r="L187" s="19">
        <f t="shared" si="33"/>
        <v>864.8</v>
      </c>
    </row>
    <row r="188" spans="1:12" s="78" customFormat="1" ht="17.25">
      <c r="A188" s="34"/>
      <c r="B188" s="68" t="s">
        <v>195</v>
      </c>
      <c r="C188" s="32"/>
      <c r="D188" s="30">
        <v>558.5</v>
      </c>
      <c r="E188" s="32">
        <v>273.7</v>
      </c>
      <c r="F188" s="17">
        <f t="shared" si="31"/>
        <v>832.2</v>
      </c>
      <c r="G188" s="32"/>
      <c r="H188" s="32"/>
      <c r="I188" s="32"/>
      <c r="J188" s="32"/>
      <c r="K188" s="18">
        <f t="shared" si="32"/>
        <v>0</v>
      </c>
      <c r="L188" s="19">
        <f t="shared" si="33"/>
        <v>832.2</v>
      </c>
    </row>
    <row r="189" spans="1:12" s="78" customFormat="1" ht="17.25">
      <c r="A189" s="34"/>
      <c r="B189" s="68" t="s">
        <v>293</v>
      </c>
      <c r="C189" s="32"/>
      <c r="D189" s="30">
        <v>505.4</v>
      </c>
      <c r="E189" s="32">
        <v>233.9</v>
      </c>
      <c r="F189" s="17">
        <f t="shared" si="31"/>
        <v>739.3</v>
      </c>
      <c r="G189" s="32"/>
      <c r="H189" s="32"/>
      <c r="I189" s="32"/>
      <c r="J189" s="32"/>
      <c r="K189" s="18">
        <f t="shared" si="32"/>
        <v>0</v>
      </c>
      <c r="L189" s="19">
        <f t="shared" si="33"/>
        <v>739.3</v>
      </c>
    </row>
    <row r="190" spans="1:12" s="78" customFormat="1" ht="17.25">
      <c r="A190" s="34"/>
      <c r="B190" s="68" t="s">
        <v>294</v>
      </c>
      <c r="C190" s="32"/>
      <c r="D190" s="30">
        <v>561.6</v>
      </c>
      <c r="E190" s="32">
        <v>236.6</v>
      </c>
      <c r="F190" s="17">
        <f t="shared" si="31"/>
        <v>798.2</v>
      </c>
      <c r="G190" s="32"/>
      <c r="H190" s="32"/>
      <c r="I190" s="32"/>
      <c r="J190" s="32"/>
      <c r="K190" s="18">
        <f t="shared" si="32"/>
        <v>0</v>
      </c>
      <c r="L190" s="19">
        <f t="shared" si="33"/>
        <v>798.2</v>
      </c>
    </row>
    <row r="191" spans="1:12" s="78" customFormat="1" ht="17.25">
      <c r="A191" s="34"/>
      <c r="B191" s="68" t="s">
        <v>295</v>
      </c>
      <c r="C191" s="32">
        <v>515.2</v>
      </c>
      <c r="D191" s="30"/>
      <c r="E191" s="32">
        <v>251.8</v>
      </c>
      <c r="F191" s="17">
        <f t="shared" si="31"/>
        <v>767</v>
      </c>
      <c r="G191" s="32">
        <v>529.3</v>
      </c>
      <c r="H191" s="32"/>
      <c r="I191" s="32"/>
      <c r="J191" s="32">
        <v>255.5</v>
      </c>
      <c r="K191" s="18">
        <f t="shared" si="32"/>
        <v>784.8</v>
      </c>
      <c r="L191" s="19">
        <f t="shared" si="33"/>
        <v>1551.8</v>
      </c>
    </row>
    <row r="192" spans="1:12" s="78" customFormat="1" ht="17.25">
      <c r="A192" s="34"/>
      <c r="B192" s="37" t="s">
        <v>1</v>
      </c>
      <c r="C192" s="52">
        <f>SUM(C183:C191)</f>
        <v>515.2</v>
      </c>
      <c r="D192" s="52">
        <f aca="true" t="shared" si="34" ref="D192:I192">SUM(D183:D191)</f>
        <v>4925</v>
      </c>
      <c r="E192" s="52">
        <f t="shared" si="34"/>
        <v>2686.7000000000003</v>
      </c>
      <c r="F192" s="52">
        <f t="shared" si="34"/>
        <v>8126.900000000001</v>
      </c>
      <c r="G192" s="52">
        <f t="shared" si="34"/>
        <v>529.3</v>
      </c>
      <c r="H192" s="52">
        <f t="shared" si="34"/>
        <v>0</v>
      </c>
      <c r="I192" s="52">
        <f t="shared" si="34"/>
        <v>675</v>
      </c>
      <c r="J192" s="52">
        <f>SUM(J183:J191)</f>
        <v>488</v>
      </c>
      <c r="K192" s="52">
        <f>SUM(K183:K191)</f>
        <v>1692.3</v>
      </c>
      <c r="L192" s="52">
        <f>SUM(L183:L191)</f>
        <v>9819.2</v>
      </c>
    </row>
    <row r="193" spans="1:12" s="78" customFormat="1" ht="17.25">
      <c r="A193" s="34">
        <v>18</v>
      </c>
      <c r="B193" s="144" t="s">
        <v>114</v>
      </c>
      <c r="C193" s="32"/>
      <c r="D193" s="32"/>
      <c r="E193" s="32"/>
      <c r="F193" s="22"/>
      <c r="G193" s="30"/>
      <c r="H193" s="30"/>
      <c r="I193" s="30"/>
      <c r="J193" s="30"/>
      <c r="K193" s="42"/>
      <c r="L193" s="42"/>
    </row>
    <row r="194" spans="1:12" s="78" customFormat="1" ht="34.5">
      <c r="A194" s="34"/>
      <c r="B194" s="129" t="s">
        <v>115</v>
      </c>
      <c r="C194" s="35">
        <v>297.8</v>
      </c>
      <c r="D194" s="35"/>
      <c r="E194" s="35">
        <v>2654</v>
      </c>
      <c r="F194" s="17">
        <f aca="true" t="shared" si="35" ref="F194:F201">C194+D194+E194</f>
        <v>2951.8</v>
      </c>
      <c r="G194" s="35"/>
      <c r="H194" s="35"/>
      <c r="I194" s="14"/>
      <c r="J194" s="14"/>
      <c r="K194" s="18">
        <f aca="true" t="shared" si="36" ref="K194:K200">G194+H194+I194+J194</f>
        <v>0</v>
      </c>
      <c r="L194" s="19">
        <f aca="true" t="shared" si="37" ref="L194:L201">K194+F194</f>
        <v>2951.8</v>
      </c>
    </row>
    <row r="195" spans="1:12" s="78" customFormat="1" ht="17.25">
      <c r="A195" s="11"/>
      <c r="B195" s="51" t="s">
        <v>116</v>
      </c>
      <c r="C195" s="32"/>
      <c r="D195" s="32"/>
      <c r="E195" s="32"/>
      <c r="F195" s="17">
        <f t="shared" si="35"/>
        <v>0</v>
      </c>
      <c r="G195" s="32"/>
      <c r="H195" s="32">
        <v>721</v>
      </c>
      <c r="I195" s="32"/>
      <c r="J195" s="32">
        <v>332</v>
      </c>
      <c r="K195" s="18">
        <f t="shared" si="36"/>
        <v>1053</v>
      </c>
      <c r="L195" s="19">
        <f t="shared" si="37"/>
        <v>1053</v>
      </c>
    </row>
    <row r="196" spans="1:12" s="23" customFormat="1" ht="17.25">
      <c r="A196" s="20"/>
      <c r="B196" s="54" t="s">
        <v>117</v>
      </c>
      <c r="C196" s="30"/>
      <c r="D196" s="102">
        <v>1270.7</v>
      </c>
      <c r="E196" s="125">
        <v>473.6</v>
      </c>
      <c r="F196" s="17">
        <f t="shared" si="35"/>
        <v>1744.3000000000002</v>
      </c>
      <c r="G196" s="30"/>
      <c r="H196" s="30"/>
      <c r="I196" s="30"/>
      <c r="J196" s="30"/>
      <c r="K196" s="18">
        <f t="shared" si="36"/>
        <v>0</v>
      </c>
      <c r="L196" s="19">
        <f t="shared" si="37"/>
        <v>1744.3000000000002</v>
      </c>
    </row>
    <row r="197" spans="1:12" s="23" customFormat="1" ht="17.25">
      <c r="A197" s="20"/>
      <c r="B197" s="54" t="s">
        <v>118</v>
      </c>
      <c r="C197" s="30"/>
      <c r="D197" s="102">
        <v>547</v>
      </c>
      <c r="E197" s="125">
        <v>241.9</v>
      </c>
      <c r="F197" s="17">
        <f t="shared" si="35"/>
        <v>788.9</v>
      </c>
      <c r="G197" s="30"/>
      <c r="H197" s="30"/>
      <c r="I197" s="30"/>
      <c r="J197" s="30"/>
      <c r="K197" s="18">
        <f t="shared" si="36"/>
        <v>0</v>
      </c>
      <c r="L197" s="19">
        <f t="shared" si="37"/>
        <v>788.9</v>
      </c>
    </row>
    <row r="198" spans="1:12" s="23" customFormat="1" ht="17.25">
      <c r="A198" s="20"/>
      <c r="B198" s="54" t="s">
        <v>119</v>
      </c>
      <c r="C198" s="30"/>
      <c r="D198" s="125">
        <v>493.2</v>
      </c>
      <c r="E198" s="125">
        <v>2246.6</v>
      </c>
      <c r="F198" s="17">
        <f t="shared" si="35"/>
        <v>2739.7999999999997</v>
      </c>
      <c r="G198" s="30"/>
      <c r="H198" s="30"/>
      <c r="I198" s="30"/>
      <c r="J198" s="30"/>
      <c r="K198" s="18">
        <f t="shared" si="36"/>
        <v>0</v>
      </c>
      <c r="L198" s="19">
        <f t="shared" si="37"/>
        <v>2739.7999999999997</v>
      </c>
    </row>
    <row r="199" spans="1:12" s="23" customFormat="1" ht="17.25">
      <c r="A199" s="20"/>
      <c r="B199" s="54" t="s">
        <v>120</v>
      </c>
      <c r="C199" s="30"/>
      <c r="D199" s="30">
        <v>183.7</v>
      </c>
      <c r="E199" s="30">
        <v>66.1</v>
      </c>
      <c r="F199" s="17">
        <f t="shared" si="35"/>
        <v>249.79999999999998</v>
      </c>
      <c r="G199" s="30"/>
      <c r="H199" s="126">
        <v>864.9</v>
      </c>
      <c r="I199" s="126"/>
      <c r="J199" s="126">
        <v>340.5</v>
      </c>
      <c r="K199" s="18">
        <f t="shared" si="36"/>
        <v>1205.4</v>
      </c>
      <c r="L199" s="19">
        <f t="shared" si="37"/>
        <v>1455.2</v>
      </c>
    </row>
    <row r="200" spans="1:12" s="23" customFormat="1" ht="17.25">
      <c r="A200" s="20"/>
      <c r="B200" s="54" t="s">
        <v>121</v>
      </c>
      <c r="C200" s="30"/>
      <c r="D200" s="30"/>
      <c r="E200" s="30"/>
      <c r="F200" s="17">
        <f t="shared" si="35"/>
        <v>0</v>
      </c>
      <c r="G200" s="30"/>
      <c r="H200" s="126">
        <v>698.1</v>
      </c>
      <c r="I200" s="126"/>
      <c r="J200" s="126">
        <v>298.4</v>
      </c>
      <c r="K200" s="18">
        <f t="shared" si="36"/>
        <v>996.5</v>
      </c>
      <c r="L200" s="19">
        <f t="shared" si="37"/>
        <v>996.5</v>
      </c>
    </row>
    <row r="201" spans="1:12" s="23" customFormat="1" ht="17.25">
      <c r="A201" s="20"/>
      <c r="B201" s="54" t="s">
        <v>267</v>
      </c>
      <c r="C201" s="30"/>
      <c r="D201" s="30">
        <v>1809.3</v>
      </c>
      <c r="E201" s="30">
        <v>832.5</v>
      </c>
      <c r="F201" s="17">
        <f t="shared" si="35"/>
        <v>2641.8</v>
      </c>
      <c r="G201" s="30"/>
      <c r="H201" s="126"/>
      <c r="I201" s="126"/>
      <c r="J201" s="126"/>
      <c r="K201" s="18"/>
      <c r="L201" s="19">
        <f t="shared" si="37"/>
        <v>2641.8</v>
      </c>
    </row>
    <row r="202" spans="1:12" s="78" customFormat="1" ht="17.25">
      <c r="A202" s="34"/>
      <c r="B202" s="37" t="s">
        <v>1</v>
      </c>
      <c r="C202" s="52">
        <f>SUM(C193:C201)</f>
        <v>297.8</v>
      </c>
      <c r="D202" s="52">
        <f>SUM(D193:D201)</f>
        <v>4303.9</v>
      </c>
      <c r="E202" s="52">
        <f aca="true" t="shared" si="38" ref="E202:L202">SUM(E193:E201)</f>
        <v>6514.700000000001</v>
      </c>
      <c r="F202" s="52">
        <f t="shared" si="38"/>
        <v>11116.399999999998</v>
      </c>
      <c r="G202" s="52">
        <f t="shared" si="38"/>
        <v>0</v>
      </c>
      <c r="H202" s="52">
        <f t="shared" si="38"/>
        <v>2284</v>
      </c>
      <c r="I202" s="52">
        <f t="shared" si="38"/>
        <v>0</v>
      </c>
      <c r="J202" s="52">
        <f t="shared" si="38"/>
        <v>970.9</v>
      </c>
      <c r="K202" s="52">
        <f t="shared" si="38"/>
        <v>3254.9</v>
      </c>
      <c r="L202" s="52">
        <f t="shared" si="38"/>
        <v>14371.3</v>
      </c>
    </row>
    <row r="203" spans="1:12" ht="16.5" customHeight="1">
      <c r="A203" s="9">
        <v>19</v>
      </c>
      <c r="B203" s="137" t="s">
        <v>91</v>
      </c>
      <c r="C203" s="13"/>
      <c r="D203" s="13"/>
      <c r="E203" s="13"/>
      <c r="F203" s="22"/>
      <c r="G203" s="42"/>
      <c r="H203" s="42"/>
      <c r="I203" s="42"/>
      <c r="J203" s="42"/>
      <c r="K203" s="42"/>
      <c r="L203" s="42"/>
    </row>
    <row r="204" spans="1:12" ht="16.5" customHeight="1">
      <c r="A204" s="9"/>
      <c r="B204" s="21" t="s">
        <v>92</v>
      </c>
      <c r="C204" s="13"/>
      <c r="D204" s="13">
        <v>1384.5</v>
      </c>
      <c r="E204" s="13">
        <v>617.1</v>
      </c>
      <c r="F204" s="17">
        <f>C204+D204+E204</f>
        <v>2001.6</v>
      </c>
      <c r="G204" s="13"/>
      <c r="H204" s="13"/>
      <c r="I204" s="13"/>
      <c r="J204" s="13"/>
      <c r="K204" s="18">
        <f>G204+H204+I204+J204</f>
        <v>0</v>
      </c>
      <c r="L204" s="19">
        <f>K204+F204</f>
        <v>2001.6</v>
      </c>
    </row>
    <row r="205" spans="1:12" ht="16.5" customHeight="1">
      <c r="A205" s="9"/>
      <c r="B205" s="37" t="s">
        <v>1</v>
      </c>
      <c r="C205" s="38">
        <f aca="true" t="shared" si="39" ref="C205:L205">SUM(C203:C204)</f>
        <v>0</v>
      </c>
      <c r="D205" s="38">
        <f t="shared" si="39"/>
        <v>1384.5</v>
      </c>
      <c r="E205" s="38">
        <f t="shared" si="39"/>
        <v>617.1</v>
      </c>
      <c r="F205" s="38">
        <f t="shared" si="39"/>
        <v>2001.6</v>
      </c>
      <c r="G205" s="38">
        <f t="shared" si="39"/>
        <v>0</v>
      </c>
      <c r="H205" s="38">
        <f t="shared" si="39"/>
        <v>0</v>
      </c>
      <c r="I205" s="38">
        <f t="shared" si="39"/>
        <v>0</v>
      </c>
      <c r="J205" s="38">
        <f t="shared" si="39"/>
        <v>0</v>
      </c>
      <c r="K205" s="38">
        <f t="shared" si="39"/>
        <v>0</v>
      </c>
      <c r="L205" s="38">
        <f t="shared" si="39"/>
        <v>2001.6</v>
      </c>
    </row>
    <row r="206" spans="1:12" s="78" customFormat="1" ht="17.25">
      <c r="A206" s="34">
        <v>20</v>
      </c>
      <c r="B206" s="137" t="s">
        <v>179</v>
      </c>
      <c r="C206" s="32"/>
      <c r="D206" s="32"/>
      <c r="E206" s="32"/>
      <c r="F206" s="17"/>
      <c r="G206" s="32"/>
      <c r="H206" s="32"/>
      <c r="I206" s="32"/>
      <c r="J206" s="32"/>
      <c r="K206" s="18"/>
      <c r="L206" s="19"/>
    </row>
    <row r="207" spans="1:12" s="78" customFormat="1" ht="17.25">
      <c r="A207" s="34"/>
      <c r="B207" s="53" t="s">
        <v>180</v>
      </c>
      <c r="C207" s="32"/>
      <c r="D207" s="32"/>
      <c r="E207" s="32">
        <v>305.4</v>
      </c>
      <c r="F207" s="17">
        <f>C207+D207+E207</f>
        <v>305.4</v>
      </c>
      <c r="G207" s="32"/>
      <c r="H207" s="32"/>
      <c r="I207" s="32">
        <v>912.2</v>
      </c>
      <c r="J207" s="32">
        <v>292.6</v>
      </c>
      <c r="K207" s="18">
        <f>G207+H207+I207+J207</f>
        <v>1204.8000000000002</v>
      </c>
      <c r="L207" s="19">
        <f>K207+F207</f>
        <v>1510.2000000000003</v>
      </c>
    </row>
    <row r="208" spans="1:12" s="78" customFormat="1" ht="17.25">
      <c r="A208" s="34"/>
      <c r="B208" s="53" t="s">
        <v>303</v>
      </c>
      <c r="C208" s="32"/>
      <c r="D208" s="32">
        <v>708.3</v>
      </c>
      <c r="E208" s="32">
        <v>283.1</v>
      </c>
      <c r="F208" s="17">
        <f>C208+D208+E208</f>
        <v>991.4</v>
      </c>
      <c r="G208" s="32"/>
      <c r="H208" s="32"/>
      <c r="I208" s="32"/>
      <c r="J208" s="32"/>
      <c r="K208" s="18">
        <f>G208+H208+I208+J208</f>
        <v>0</v>
      </c>
      <c r="L208" s="19">
        <f>K208+F208</f>
        <v>991.4</v>
      </c>
    </row>
    <row r="209" spans="1:12" s="78" customFormat="1" ht="17.25">
      <c r="A209" s="34"/>
      <c r="B209" s="53" t="s">
        <v>304</v>
      </c>
      <c r="C209" s="32"/>
      <c r="D209" s="32">
        <v>941.1</v>
      </c>
      <c r="E209" s="32">
        <v>509.3</v>
      </c>
      <c r="F209" s="17">
        <f>C209+D209+E209</f>
        <v>1450.4</v>
      </c>
      <c r="G209" s="32"/>
      <c r="H209" s="32"/>
      <c r="I209" s="32"/>
      <c r="J209" s="32"/>
      <c r="K209" s="18">
        <f>G209+H209+I209+J209</f>
        <v>0</v>
      </c>
      <c r="L209" s="19">
        <f>K209+F209</f>
        <v>1450.4</v>
      </c>
    </row>
    <row r="210" spans="1:12" s="78" customFormat="1" ht="17.25">
      <c r="A210" s="34"/>
      <c r="B210" s="37" t="s">
        <v>1</v>
      </c>
      <c r="C210" s="52">
        <f aca="true" t="shared" si="40" ref="C210:L210">SUM(C206:C209)</f>
        <v>0</v>
      </c>
      <c r="D210" s="52">
        <f t="shared" si="40"/>
        <v>1649.4</v>
      </c>
      <c r="E210" s="52">
        <f t="shared" si="40"/>
        <v>1097.8</v>
      </c>
      <c r="F210" s="52">
        <f t="shared" si="40"/>
        <v>2747.2</v>
      </c>
      <c r="G210" s="52">
        <f t="shared" si="40"/>
        <v>0</v>
      </c>
      <c r="H210" s="52">
        <f t="shared" si="40"/>
        <v>0</v>
      </c>
      <c r="I210" s="52">
        <f t="shared" si="40"/>
        <v>912.2</v>
      </c>
      <c r="J210" s="52">
        <f t="shared" si="40"/>
        <v>292.6</v>
      </c>
      <c r="K210" s="52">
        <f t="shared" si="40"/>
        <v>1204.8000000000002</v>
      </c>
      <c r="L210" s="52">
        <f t="shared" si="40"/>
        <v>3952.0000000000005</v>
      </c>
    </row>
    <row r="211" spans="1:12" ht="17.25">
      <c r="A211" s="29" t="s">
        <v>239</v>
      </c>
      <c r="B211" s="143" t="s">
        <v>109</v>
      </c>
      <c r="C211" s="14"/>
      <c r="D211" s="14"/>
      <c r="E211" s="14"/>
      <c r="F211" s="22"/>
      <c r="G211" s="22"/>
      <c r="H211" s="22"/>
      <c r="I211" s="22"/>
      <c r="J211" s="22"/>
      <c r="K211" s="42"/>
      <c r="L211" s="42"/>
    </row>
    <row r="212" spans="1:12" ht="17.25">
      <c r="A212" s="29"/>
      <c r="B212" s="50" t="s">
        <v>110</v>
      </c>
      <c r="C212" s="14"/>
      <c r="D212" s="14"/>
      <c r="E212" s="14"/>
      <c r="F212" s="17">
        <f>C212+D212+E212</f>
        <v>0</v>
      </c>
      <c r="G212" s="14"/>
      <c r="H212" s="14"/>
      <c r="I212" s="14">
        <v>926.3</v>
      </c>
      <c r="J212" s="14">
        <v>513.5</v>
      </c>
      <c r="K212" s="18">
        <f>G212+H212+I212+J212</f>
        <v>1439.8</v>
      </c>
      <c r="L212" s="19">
        <f>K212+F212</f>
        <v>1439.8</v>
      </c>
    </row>
    <row r="213" spans="1:12" s="78" customFormat="1" ht="17.25">
      <c r="A213" s="31"/>
      <c r="B213" s="37" t="s">
        <v>1</v>
      </c>
      <c r="C213" s="48">
        <f aca="true" t="shared" si="41" ref="C213:L213">SUM(C211:C212)</f>
        <v>0</v>
      </c>
      <c r="D213" s="48">
        <f t="shared" si="41"/>
        <v>0</v>
      </c>
      <c r="E213" s="48">
        <f t="shared" si="41"/>
        <v>0</v>
      </c>
      <c r="F213" s="48">
        <f t="shared" si="41"/>
        <v>0</v>
      </c>
      <c r="G213" s="48">
        <f t="shared" si="41"/>
        <v>0</v>
      </c>
      <c r="H213" s="48">
        <f t="shared" si="41"/>
        <v>0</v>
      </c>
      <c r="I213" s="48">
        <f t="shared" si="41"/>
        <v>926.3</v>
      </c>
      <c r="J213" s="48">
        <f t="shared" si="41"/>
        <v>513.5</v>
      </c>
      <c r="K213" s="48">
        <f t="shared" si="41"/>
        <v>1439.8</v>
      </c>
      <c r="L213" s="48">
        <f t="shared" si="41"/>
        <v>1439.8</v>
      </c>
    </row>
    <row r="214" spans="1:12" s="23" customFormat="1" ht="17.25">
      <c r="A214" s="29" t="s">
        <v>263</v>
      </c>
      <c r="B214" s="137" t="s">
        <v>253</v>
      </c>
      <c r="C214" s="22"/>
      <c r="D214" s="22"/>
      <c r="E214" s="22"/>
      <c r="F214" s="22"/>
      <c r="G214" s="22"/>
      <c r="H214" s="22"/>
      <c r="I214" s="22"/>
      <c r="J214" s="22"/>
      <c r="K214" s="22"/>
      <c r="L214" s="22"/>
    </row>
    <row r="215" spans="1:12" s="23" customFormat="1" ht="17.25">
      <c r="A215" s="29"/>
      <c r="B215" s="39" t="s">
        <v>254</v>
      </c>
      <c r="C215" s="22"/>
      <c r="D215" s="22">
        <v>566.8</v>
      </c>
      <c r="E215" s="22">
        <v>241.1</v>
      </c>
      <c r="F215" s="22">
        <f>E215+D215+C215</f>
        <v>807.9</v>
      </c>
      <c r="G215" s="22"/>
      <c r="H215" s="22"/>
      <c r="I215" s="22"/>
      <c r="J215" s="22"/>
      <c r="K215" s="22">
        <f>J215+I215+H215+G215</f>
        <v>0</v>
      </c>
      <c r="L215" s="22">
        <f>F215+K215</f>
        <v>807.9</v>
      </c>
    </row>
    <row r="216" spans="1:12" s="23" customFormat="1" ht="17.25">
      <c r="A216" s="29"/>
      <c r="B216" s="39" t="s">
        <v>255</v>
      </c>
      <c r="C216" s="22"/>
      <c r="D216" s="22">
        <v>615.5</v>
      </c>
      <c r="E216" s="22">
        <v>255.9</v>
      </c>
      <c r="F216" s="22">
        <f>E216+D216+C216</f>
        <v>871.4</v>
      </c>
      <c r="G216" s="22"/>
      <c r="H216" s="22"/>
      <c r="I216" s="22"/>
      <c r="J216" s="22"/>
      <c r="K216" s="22">
        <f>J216+I216+H216+G216</f>
        <v>0</v>
      </c>
      <c r="L216" s="22">
        <f>F216+K216</f>
        <v>871.4</v>
      </c>
    </row>
    <row r="217" spans="1:12" s="23" customFormat="1" ht="17.25">
      <c r="A217" s="29"/>
      <c r="B217" s="39" t="s">
        <v>256</v>
      </c>
      <c r="C217" s="22"/>
      <c r="D217" s="136">
        <v>619</v>
      </c>
      <c r="E217" s="22">
        <v>300.9</v>
      </c>
      <c r="F217" s="22">
        <f>E217+D217+C217</f>
        <v>919.9</v>
      </c>
      <c r="G217" s="22"/>
      <c r="H217" s="22"/>
      <c r="I217" s="22"/>
      <c r="J217" s="22"/>
      <c r="K217" s="22">
        <f>J217+I217+H217+G217</f>
        <v>0</v>
      </c>
      <c r="L217" s="22">
        <f>F217+K217</f>
        <v>919.9</v>
      </c>
    </row>
    <row r="218" spans="1:12" s="23" customFormat="1" ht="17.25">
      <c r="A218" s="29"/>
      <c r="B218" s="39" t="s">
        <v>257</v>
      </c>
      <c r="C218" s="22"/>
      <c r="D218" s="22">
        <v>655.8</v>
      </c>
      <c r="E218" s="22">
        <v>188.6</v>
      </c>
      <c r="F218" s="22">
        <f>E218+D218+C218</f>
        <v>844.4</v>
      </c>
      <c r="G218" s="22"/>
      <c r="H218" s="22"/>
      <c r="I218" s="22"/>
      <c r="J218" s="22"/>
      <c r="K218" s="22">
        <f>J218+I218+H218+G218</f>
        <v>0</v>
      </c>
      <c r="L218" s="22">
        <f>F218+K218</f>
        <v>844.4</v>
      </c>
    </row>
    <row r="219" spans="1:12" s="23" customFormat="1" ht="17.25">
      <c r="A219" s="29"/>
      <c r="B219" s="37" t="s">
        <v>1</v>
      </c>
      <c r="C219" s="43">
        <f>C215+C216+C217+C218</f>
        <v>0</v>
      </c>
      <c r="D219" s="43">
        <f aca="true" t="shared" si="42" ref="D219:L219">D215+D216+D217+D218</f>
        <v>2457.1</v>
      </c>
      <c r="E219" s="43">
        <f t="shared" si="42"/>
        <v>986.5</v>
      </c>
      <c r="F219" s="43">
        <f t="shared" si="42"/>
        <v>3443.6</v>
      </c>
      <c r="G219" s="43">
        <f t="shared" si="42"/>
        <v>0</v>
      </c>
      <c r="H219" s="43">
        <f t="shared" si="42"/>
        <v>0</v>
      </c>
      <c r="I219" s="43">
        <f t="shared" si="42"/>
        <v>0</v>
      </c>
      <c r="J219" s="43">
        <f t="shared" si="42"/>
        <v>0</v>
      </c>
      <c r="K219" s="43">
        <f t="shared" si="42"/>
        <v>0</v>
      </c>
      <c r="L219" s="43">
        <f t="shared" si="42"/>
        <v>3443.6</v>
      </c>
    </row>
    <row r="220" spans="1:12" ht="16.5" customHeight="1">
      <c r="A220" s="9">
        <v>23</v>
      </c>
      <c r="B220" s="137" t="s">
        <v>104</v>
      </c>
      <c r="C220" s="13"/>
      <c r="D220" s="13"/>
      <c r="E220" s="13"/>
      <c r="F220" s="22"/>
      <c r="G220" s="42"/>
      <c r="H220" s="42"/>
      <c r="I220" s="42"/>
      <c r="J220" s="42"/>
      <c r="K220" s="42"/>
      <c r="L220" s="42"/>
    </row>
    <row r="221" spans="1:12" s="23" customFormat="1" ht="16.5" customHeight="1">
      <c r="A221" s="20"/>
      <c r="B221" s="134" t="s">
        <v>105</v>
      </c>
      <c r="C221" s="22"/>
      <c r="D221" s="22"/>
      <c r="E221" s="22"/>
      <c r="F221" s="17">
        <f>C221+D221+E221</f>
        <v>0</v>
      </c>
      <c r="G221" s="22"/>
      <c r="H221" s="22">
        <v>0</v>
      </c>
      <c r="I221" s="22">
        <v>1673.6</v>
      </c>
      <c r="J221" s="22">
        <v>275.5</v>
      </c>
      <c r="K221" s="18">
        <f>G221+H221+I221+J221</f>
        <v>1949.1</v>
      </c>
      <c r="L221" s="19">
        <f>K221+F221</f>
        <v>1949.1</v>
      </c>
    </row>
    <row r="222" spans="1:12" s="27" customFormat="1" ht="16.5" customHeight="1">
      <c r="A222" s="24"/>
      <c r="B222" s="118" t="s">
        <v>106</v>
      </c>
      <c r="C222" s="26"/>
      <c r="D222" s="26"/>
      <c r="E222" s="26"/>
      <c r="F222" s="17">
        <f>C222+D222+E222</f>
        <v>0</v>
      </c>
      <c r="G222" s="26"/>
      <c r="H222" s="26">
        <v>27.1</v>
      </c>
      <c r="I222" s="26">
        <v>1406.3</v>
      </c>
      <c r="J222" s="26">
        <v>248.1</v>
      </c>
      <c r="K222" s="18">
        <f>G222+H222+I222+J222</f>
        <v>1681.4999999999998</v>
      </c>
      <c r="L222" s="19">
        <f>K222+F222</f>
        <v>1681.4999999999998</v>
      </c>
    </row>
    <row r="223" spans="1:12" s="27" customFormat="1" ht="16.5" customHeight="1">
      <c r="A223" s="24"/>
      <c r="B223" s="37" t="s">
        <v>1</v>
      </c>
      <c r="C223" s="45">
        <f aca="true" t="shared" si="43" ref="C223:L223">SUM(C221:C222)</f>
        <v>0</v>
      </c>
      <c r="D223" s="45">
        <f t="shared" si="43"/>
        <v>0</v>
      </c>
      <c r="E223" s="45">
        <f t="shared" si="43"/>
        <v>0</v>
      </c>
      <c r="F223" s="45">
        <f t="shared" si="43"/>
        <v>0</v>
      </c>
      <c r="G223" s="45">
        <f t="shared" si="43"/>
        <v>0</v>
      </c>
      <c r="H223" s="45">
        <f t="shared" si="43"/>
        <v>27.1</v>
      </c>
      <c r="I223" s="45">
        <f t="shared" si="43"/>
        <v>3079.8999999999996</v>
      </c>
      <c r="J223" s="45">
        <f t="shared" si="43"/>
        <v>523.6</v>
      </c>
      <c r="K223" s="45">
        <f t="shared" si="43"/>
        <v>3630.5999999999995</v>
      </c>
      <c r="L223" s="45">
        <f t="shared" si="43"/>
        <v>3630.5999999999995</v>
      </c>
    </row>
    <row r="224" spans="1:12" s="78" customFormat="1" ht="17.25">
      <c r="A224" s="34">
        <v>24</v>
      </c>
      <c r="B224" s="137" t="s">
        <v>176</v>
      </c>
      <c r="C224" s="32"/>
      <c r="D224" s="32"/>
      <c r="E224" s="32"/>
      <c r="F224" s="22"/>
      <c r="G224" s="30"/>
      <c r="H224" s="30"/>
      <c r="I224" s="30"/>
      <c r="J224" s="30"/>
      <c r="K224" s="42"/>
      <c r="L224" s="42"/>
    </row>
    <row r="225" spans="1:12" s="78" customFormat="1" ht="34.5">
      <c r="A225" s="34"/>
      <c r="B225" s="69" t="s">
        <v>177</v>
      </c>
      <c r="C225" s="30">
        <v>7896.6</v>
      </c>
      <c r="D225" s="30"/>
      <c r="E225" s="32">
        <v>864.4</v>
      </c>
      <c r="F225" s="17">
        <f>C225+D225+E225</f>
        <v>8761</v>
      </c>
      <c r="G225" s="32"/>
      <c r="H225" s="32"/>
      <c r="I225" s="32"/>
      <c r="J225" s="32"/>
      <c r="K225" s="18">
        <f aca="true" t="shared" si="44" ref="K225:K238">G225+H225+I225+J225</f>
        <v>0</v>
      </c>
      <c r="L225" s="19">
        <f aca="true" t="shared" si="45" ref="L225:L238">K225+F225</f>
        <v>8761</v>
      </c>
    </row>
    <row r="226" spans="1:12" s="78" customFormat="1" ht="17.25">
      <c r="A226" s="34"/>
      <c r="B226" s="70" t="s">
        <v>178</v>
      </c>
      <c r="C226" s="30"/>
      <c r="D226" s="30">
        <v>2259.6</v>
      </c>
      <c r="E226" s="32">
        <v>1297.7</v>
      </c>
      <c r="F226" s="17">
        <f>C226+D226+E226</f>
        <v>3557.3</v>
      </c>
      <c r="G226" s="32"/>
      <c r="H226" s="32"/>
      <c r="I226" s="32"/>
      <c r="J226" s="32"/>
      <c r="K226" s="18">
        <f t="shared" si="44"/>
        <v>0</v>
      </c>
      <c r="L226" s="19">
        <f t="shared" si="45"/>
        <v>3557.3</v>
      </c>
    </row>
    <row r="227" spans="1:12" s="78" customFormat="1" ht="17.25">
      <c r="A227" s="34"/>
      <c r="B227" s="70" t="s">
        <v>240</v>
      </c>
      <c r="C227" s="30"/>
      <c r="D227" s="30">
        <v>465.9</v>
      </c>
      <c r="E227" s="32">
        <v>198.8</v>
      </c>
      <c r="F227" s="17">
        <f aca="true" t="shared" si="46" ref="F227:F238">C227+D227+E227</f>
        <v>664.7</v>
      </c>
      <c r="G227" s="32"/>
      <c r="H227" s="32"/>
      <c r="I227" s="32"/>
      <c r="J227" s="32"/>
      <c r="K227" s="18">
        <f t="shared" si="44"/>
        <v>0</v>
      </c>
      <c r="L227" s="19">
        <f t="shared" si="45"/>
        <v>664.7</v>
      </c>
    </row>
    <row r="228" spans="1:12" s="78" customFormat="1" ht="17.25">
      <c r="A228" s="34"/>
      <c r="B228" s="70" t="s">
        <v>241</v>
      </c>
      <c r="C228" s="30"/>
      <c r="D228" s="30">
        <v>492.7</v>
      </c>
      <c r="E228" s="32">
        <v>216.2</v>
      </c>
      <c r="F228" s="17">
        <f t="shared" si="46"/>
        <v>708.9</v>
      </c>
      <c r="G228" s="32"/>
      <c r="H228" s="32"/>
      <c r="I228" s="32"/>
      <c r="J228" s="32"/>
      <c r="K228" s="18">
        <f t="shared" si="44"/>
        <v>0</v>
      </c>
      <c r="L228" s="19">
        <f t="shared" si="45"/>
        <v>708.9</v>
      </c>
    </row>
    <row r="229" spans="1:12" s="78" customFormat="1" ht="17.25">
      <c r="A229" s="34"/>
      <c r="B229" s="70" t="s">
        <v>242</v>
      </c>
      <c r="C229" s="30"/>
      <c r="D229" s="30">
        <v>549.7</v>
      </c>
      <c r="E229" s="32">
        <v>233.5</v>
      </c>
      <c r="F229" s="17">
        <f t="shared" si="46"/>
        <v>783.2</v>
      </c>
      <c r="G229" s="32"/>
      <c r="H229" s="32"/>
      <c r="I229" s="32"/>
      <c r="J229" s="32"/>
      <c r="K229" s="18">
        <f t="shared" si="44"/>
        <v>0</v>
      </c>
      <c r="L229" s="19">
        <f t="shared" si="45"/>
        <v>783.2</v>
      </c>
    </row>
    <row r="230" spans="1:12" s="78" customFormat="1" ht="17.25">
      <c r="A230" s="34"/>
      <c r="B230" s="70" t="s">
        <v>243</v>
      </c>
      <c r="C230" s="30"/>
      <c r="D230" s="30">
        <v>629.5</v>
      </c>
      <c r="E230" s="32">
        <v>247.7</v>
      </c>
      <c r="F230" s="17">
        <f t="shared" si="46"/>
        <v>877.2</v>
      </c>
      <c r="G230" s="32"/>
      <c r="H230" s="32"/>
      <c r="I230" s="32"/>
      <c r="J230" s="32"/>
      <c r="K230" s="18">
        <f t="shared" si="44"/>
        <v>0</v>
      </c>
      <c r="L230" s="19">
        <f t="shared" si="45"/>
        <v>877.2</v>
      </c>
    </row>
    <row r="231" spans="1:12" s="78" customFormat="1" ht="17.25">
      <c r="A231" s="34"/>
      <c r="B231" s="70" t="s">
        <v>258</v>
      </c>
      <c r="C231" s="30"/>
      <c r="D231" s="30">
        <v>421</v>
      </c>
      <c r="E231" s="32">
        <v>232.6</v>
      </c>
      <c r="F231" s="17">
        <f t="shared" si="46"/>
        <v>653.6</v>
      </c>
      <c r="G231" s="32"/>
      <c r="H231" s="32"/>
      <c r="I231" s="32"/>
      <c r="J231" s="32"/>
      <c r="K231" s="18">
        <f t="shared" si="44"/>
        <v>0</v>
      </c>
      <c r="L231" s="19">
        <f t="shared" si="45"/>
        <v>653.6</v>
      </c>
    </row>
    <row r="232" spans="1:12" s="78" customFormat="1" ht="17.25">
      <c r="A232" s="34"/>
      <c r="B232" s="70" t="s">
        <v>259</v>
      </c>
      <c r="C232" s="30"/>
      <c r="D232" s="30">
        <v>326.1</v>
      </c>
      <c r="E232" s="32">
        <v>183.2</v>
      </c>
      <c r="F232" s="17">
        <f t="shared" si="46"/>
        <v>509.3</v>
      </c>
      <c r="G232" s="32"/>
      <c r="H232" s="32"/>
      <c r="I232" s="32"/>
      <c r="J232" s="32"/>
      <c r="K232" s="18">
        <f t="shared" si="44"/>
        <v>0</v>
      </c>
      <c r="L232" s="19">
        <f t="shared" si="45"/>
        <v>509.3</v>
      </c>
    </row>
    <row r="233" spans="1:12" s="78" customFormat="1" ht="17.25">
      <c r="A233" s="34"/>
      <c r="B233" s="70" t="s">
        <v>260</v>
      </c>
      <c r="C233" s="30"/>
      <c r="D233" s="30">
        <v>469.2</v>
      </c>
      <c r="E233" s="32">
        <v>205</v>
      </c>
      <c r="F233" s="17">
        <f t="shared" si="46"/>
        <v>674.2</v>
      </c>
      <c r="G233" s="32"/>
      <c r="H233" s="32"/>
      <c r="I233" s="32"/>
      <c r="J233" s="32"/>
      <c r="K233" s="18">
        <f t="shared" si="44"/>
        <v>0</v>
      </c>
      <c r="L233" s="19">
        <f t="shared" si="45"/>
        <v>674.2</v>
      </c>
    </row>
    <row r="234" spans="1:12" s="78" customFormat="1" ht="17.25">
      <c r="A234" s="34"/>
      <c r="B234" s="70" t="s">
        <v>261</v>
      </c>
      <c r="C234" s="30"/>
      <c r="D234" s="30">
        <v>403.2</v>
      </c>
      <c r="E234" s="32">
        <v>215.6</v>
      </c>
      <c r="F234" s="17">
        <f t="shared" si="46"/>
        <v>618.8</v>
      </c>
      <c r="G234" s="32"/>
      <c r="H234" s="32"/>
      <c r="I234" s="32"/>
      <c r="J234" s="32"/>
      <c r="K234" s="18">
        <f t="shared" si="44"/>
        <v>0</v>
      </c>
      <c r="L234" s="19">
        <f t="shared" si="45"/>
        <v>618.8</v>
      </c>
    </row>
    <row r="235" spans="1:12" s="78" customFormat="1" ht="17.25">
      <c r="A235" s="34"/>
      <c r="B235" s="70" t="s">
        <v>182</v>
      </c>
      <c r="C235" s="30"/>
      <c r="D235" s="30">
        <v>448.3</v>
      </c>
      <c r="E235" s="32">
        <v>191.7</v>
      </c>
      <c r="F235" s="17">
        <f t="shared" si="46"/>
        <v>640</v>
      </c>
      <c r="G235" s="32"/>
      <c r="H235" s="32"/>
      <c r="I235" s="32"/>
      <c r="J235" s="32"/>
      <c r="K235" s="18">
        <f t="shared" si="44"/>
        <v>0</v>
      </c>
      <c r="L235" s="19">
        <f t="shared" si="45"/>
        <v>640</v>
      </c>
    </row>
    <row r="236" spans="1:12" s="78" customFormat="1" ht="17.25">
      <c r="A236" s="34"/>
      <c r="B236" s="70" t="s">
        <v>262</v>
      </c>
      <c r="C236" s="32"/>
      <c r="D236" s="30"/>
      <c r="E236" s="32"/>
      <c r="F236" s="17">
        <f t="shared" si="46"/>
        <v>0</v>
      </c>
      <c r="G236" s="32"/>
      <c r="H236" s="32"/>
      <c r="I236" s="30">
        <v>483.5</v>
      </c>
      <c r="J236" s="32">
        <v>185.9</v>
      </c>
      <c r="K236" s="18">
        <f t="shared" si="44"/>
        <v>669.4</v>
      </c>
      <c r="L236" s="19">
        <f t="shared" si="45"/>
        <v>669.4</v>
      </c>
    </row>
    <row r="237" spans="1:12" s="78" customFormat="1" ht="17.25">
      <c r="A237" s="34"/>
      <c r="B237" s="70" t="s">
        <v>244</v>
      </c>
      <c r="C237" s="32"/>
      <c r="D237" s="32"/>
      <c r="E237" s="32"/>
      <c r="F237" s="17">
        <f t="shared" si="46"/>
        <v>0</v>
      </c>
      <c r="G237" s="32"/>
      <c r="H237" s="32"/>
      <c r="I237" s="30">
        <v>805.7</v>
      </c>
      <c r="J237" s="32">
        <v>185.2</v>
      </c>
      <c r="K237" s="18">
        <f t="shared" si="44"/>
        <v>990.9000000000001</v>
      </c>
      <c r="L237" s="19">
        <f t="shared" si="45"/>
        <v>990.9000000000001</v>
      </c>
    </row>
    <row r="238" spans="1:12" s="78" customFormat="1" ht="17.25">
      <c r="A238" s="34"/>
      <c r="B238" s="70" t="s">
        <v>245</v>
      </c>
      <c r="C238" s="32"/>
      <c r="D238" s="32"/>
      <c r="E238" s="32"/>
      <c r="F238" s="17">
        <f t="shared" si="46"/>
        <v>0</v>
      </c>
      <c r="G238" s="32"/>
      <c r="H238" s="32"/>
      <c r="I238" s="32">
        <v>664.1</v>
      </c>
      <c r="J238" s="32">
        <v>240.1</v>
      </c>
      <c r="K238" s="18">
        <f t="shared" si="44"/>
        <v>904.2</v>
      </c>
      <c r="L238" s="19">
        <f t="shared" si="45"/>
        <v>904.2</v>
      </c>
    </row>
    <row r="239" spans="1:12" s="78" customFormat="1" ht="17.25">
      <c r="A239" s="34"/>
      <c r="B239" s="37" t="s">
        <v>1</v>
      </c>
      <c r="C239" s="52">
        <f>SUM(C225:C238)</f>
        <v>7896.6</v>
      </c>
      <c r="D239" s="52">
        <f aca="true" t="shared" si="47" ref="D239:L239">SUM(D225:D238)</f>
        <v>6465.2</v>
      </c>
      <c r="E239" s="52">
        <f t="shared" si="47"/>
        <v>4086.399999999999</v>
      </c>
      <c r="F239" s="52">
        <f t="shared" si="47"/>
        <v>18448.2</v>
      </c>
      <c r="G239" s="52">
        <f t="shared" si="47"/>
        <v>0</v>
      </c>
      <c r="H239" s="52">
        <f t="shared" si="47"/>
        <v>0</v>
      </c>
      <c r="I239" s="52">
        <f t="shared" si="47"/>
        <v>1953.3000000000002</v>
      </c>
      <c r="J239" s="52">
        <f t="shared" si="47"/>
        <v>611.2</v>
      </c>
      <c r="K239" s="52">
        <f t="shared" si="47"/>
        <v>2564.5</v>
      </c>
      <c r="L239" s="52">
        <f t="shared" si="47"/>
        <v>21012.700000000004</v>
      </c>
    </row>
    <row r="240" spans="1:12" ht="16.5" customHeight="1">
      <c r="A240" s="9">
        <v>25</v>
      </c>
      <c r="B240" s="137" t="s">
        <v>81</v>
      </c>
      <c r="C240" s="13"/>
      <c r="D240" s="13"/>
      <c r="E240" s="13"/>
      <c r="F240" s="22"/>
      <c r="G240" s="42"/>
      <c r="H240" s="42"/>
      <c r="I240" s="42"/>
      <c r="J240" s="42"/>
      <c r="K240" s="42"/>
      <c r="L240" s="42"/>
    </row>
    <row r="241" spans="1:12" ht="16.5" customHeight="1">
      <c r="A241" s="9"/>
      <c r="B241" s="21" t="s">
        <v>82</v>
      </c>
      <c r="C241" s="13"/>
      <c r="D241" s="13"/>
      <c r="E241" s="13"/>
      <c r="F241" s="17">
        <f>C241+D241+E241</f>
        <v>0</v>
      </c>
      <c r="G241" s="13"/>
      <c r="H241" s="13"/>
      <c r="I241" s="13">
        <v>1172.3</v>
      </c>
      <c r="J241" s="13">
        <v>444.2</v>
      </c>
      <c r="K241" s="18">
        <f>G241+H241+I241+J241</f>
        <v>1616.5</v>
      </c>
      <c r="L241" s="19">
        <f>K241+F241</f>
        <v>1616.5</v>
      </c>
    </row>
    <row r="242" spans="1:12" ht="16.5" customHeight="1">
      <c r="A242" s="9"/>
      <c r="B242" s="37" t="s">
        <v>1</v>
      </c>
      <c r="C242" s="38">
        <f aca="true" t="shared" si="48" ref="C242:L242">SUM(C240:C241)</f>
        <v>0</v>
      </c>
      <c r="D242" s="38">
        <f t="shared" si="48"/>
        <v>0</v>
      </c>
      <c r="E242" s="38">
        <f t="shared" si="48"/>
        <v>0</v>
      </c>
      <c r="F242" s="38">
        <f t="shared" si="48"/>
        <v>0</v>
      </c>
      <c r="G242" s="38">
        <f t="shared" si="48"/>
        <v>0</v>
      </c>
      <c r="H242" s="38">
        <f t="shared" si="48"/>
        <v>0</v>
      </c>
      <c r="I242" s="38">
        <f t="shared" si="48"/>
        <v>1172.3</v>
      </c>
      <c r="J242" s="38">
        <f t="shared" si="48"/>
        <v>444.2</v>
      </c>
      <c r="K242" s="38">
        <f t="shared" si="48"/>
        <v>1616.5</v>
      </c>
      <c r="L242" s="38">
        <f t="shared" si="48"/>
        <v>1616.5</v>
      </c>
    </row>
    <row r="243" spans="1:12" ht="16.5" customHeight="1">
      <c r="A243" s="9">
        <v>26</v>
      </c>
      <c r="B243" s="137" t="s">
        <v>58</v>
      </c>
      <c r="C243" s="13"/>
      <c r="D243" s="13"/>
      <c r="E243" s="13"/>
      <c r="F243" s="17"/>
      <c r="G243" s="13"/>
      <c r="H243" s="13"/>
      <c r="I243" s="13"/>
      <c r="J243" s="13"/>
      <c r="K243" s="18"/>
      <c r="L243" s="19"/>
    </row>
    <row r="244" spans="1:12" ht="16.5" customHeight="1">
      <c r="A244" s="9"/>
      <c r="B244" s="39" t="s">
        <v>59</v>
      </c>
      <c r="C244" s="13">
        <v>0</v>
      </c>
      <c r="D244" s="13"/>
      <c r="E244" s="13"/>
      <c r="F244" s="17">
        <f>C244+D244+E244</f>
        <v>0</v>
      </c>
      <c r="G244" s="13"/>
      <c r="H244" s="13">
        <v>751.6</v>
      </c>
      <c r="I244" s="13"/>
      <c r="J244" s="13">
        <v>511.4</v>
      </c>
      <c r="K244" s="18">
        <f>G244+H244+I244+J244</f>
        <v>1263</v>
      </c>
      <c r="L244" s="19">
        <f>K244+F244</f>
        <v>1263</v>
      </c>
    </row>
    <row r="245" spans="1:12" ht="16.5" customHeight="1">
      <c r="A245" s="36"/>
      <c r="B245" s="37" t="s">
        <v>1</v>
      </c>
      <c r="C245" s="38">
        <f>SUM(C243:C244)</f>
        <v>0</v>
      </c>
      <c r="D245" s="38">
        <f aca="true" t="shared" si="49" ref="D245:L245">SUM(D243:D244)</f>
        <v>0</v>
      </c>
      <c r="E245" s="38">
        <f t="shared" si="49"/>
        <v>0</v>
      </c>
      <c r="F245" s="38">
        <f t="shared" si="49"/>
        <v>0</v>
      </c>
      <c r="G245" s="38">
        <f t="shared" si="49"/>
        <v>0</v>
      </c>
      <c r="H245" s="38">
        <f t="shared" si="49"/>
        <v>751.6</v>
      </c>
      <c r="I245" s="38">
        <f t="shared" si="49"/>
        <v>0</v>
      </c>
      <c r="J245" s="38">
        <f t="shared" si="49"/>
        <v>511.4</v>
      </c>
      <c r="K245" s="38">
        <f t="shared" si="49"/>
        <v>1263</v>
      </c>
      <c r="L245" s="38">
        <f t="shared" si="49"/>
        <v>1263</v>
      </c>
    </row>
    <row r="246" spans="1:12" s="23" customFormat="1" ht="17.25">
      <c r="A246" s="20">
        <v>27</v>
      </c>
      <c r="B246" s="137" t="s">
        <v>213</v>
      </c>
      <c r="C246" s="30"/>
      <c r="D246" s="30"/>
      <c r="E246" s="30"/>
      <c r="F246" s="22"/>
      <c r="G246" s="30"/>
      <c r="H246" s="30"/>
      <c r="I246" s="30"/>
      <c r="J246" s="30"/>
      <c r="K246" s="42"/>
      <c r="L246" s="42"/>
    </row>
    <row r="247" spans="1:12" s="23" customFormat="1" ht="17.25">
      <c r="A247" s="20"/>
      <c r="B247" s="21" t="s">
        <v>214</v>
      </c>
      <c r="C247" s="30"/>
      <c r="D247" s="30">
        <v>522.6</v>
      </c>
      <c r="E247" s="30">
        <v>237.7</v>
      </c>
      <c r="F247" s="17">
        <f aca="true" t="shared" si="50" ref="F247:F261">C247+D247+E247</f>
        <v>760.3</v>
      </c>
      <c r="G247" s="30"/>
      <c r="H247" s="30"/>
      <c r="I247" s="30"/>
      <c r="J247" s="30"/>
      <c r="K247" s="18">
        <f aca="true" t="shared" si="51" ref="K247:K256">G247+H247+I247+J247</f>
        <v>0</v>
      </c>
      <c r="L247" s="19">
        <f aca="true" t="shared" si="52" ref="L247:L256">K247+F247</f>
        <v>760.3</v>
      </c>
    </row>
    <row r="248" spans="1:12" s="23" customFormat="1" ht="17.25">
      <c r="A248" s="20"/>
      <c r="B248" s="21" t="s">
        <v>215</v>
      </c>
      <c r="C248" s="30"/>
      <c r="D248" s="30">
        <v>652.5</v>
      </c>
      <c r="E248" s="30">
        <v>329.4</v>
      </c>
      <c r="F248" s="17">
        <f t="shared" si="50"/>
        <v>981.9</v>
      </c>
      <c r="G248" s="30"/>
      <c r="H248" s="30"/>
      <c r="I248" s="30"/>
      <c r="J248" s="30"/>
      <c r="K248" s="18">
        <f t="shared" si="51"/>
        <v>0</v>
      </c>
      <c r="L248" s="19">
        <f t="shared" si="52"/>
        <v>981.9</v>
      </c>
    </row>
    <row r="249" spans="1:12" s="23" customFormat="1" ht="17.25">
      <c r="A249" s="20"/>
      <c r="B249" s="21" t="s">
        <v>216</v>
      </c>
      <c r="C249" s="30"/>
      <c r="D249" s="30">
        <v>578.6</v>
      </c>
      <c r="E249" s="30">
        <v>185.6</v>
      </c>
      <c r="F249" s="17">
        <f t="shared" si="50"/>
        <v>764.2</v>
      </c>
      <c r="G249" s="30"/>
      <c r="H249" s="30"/>
      <c r="I249" s="30"/>
      <c r="J249" s="30"/>
      <c r="K249" s="18">
        <f t="shared" si="51"/>
        <v>0</v>
      </c>
      <c r="L249" s="19">
        <f t="shared" si="52"/>
        <v>764.2</v>
      </c>
    </row>
    <row r="250" spans="1:12" s="23" customFormat="1" ht="17.25">
      <c r="A250" s="20"/>
      <c r="B250" s="21" t="s">
        <v>217</v>
      </c>
      <c r="C250" s="30"/>
      <c r="D250" s="30">
        <v>509.6</v>
      </c>
      <c r="E250" s="30">
        <v>204.5</v>
      </c>
      <c r="F250" s="17">
        <f t="shared" si="50"/>
        <v>714.1</v>
      </c>
      <c r="G250" s="30"/>
      <c r="H250" s="30"/>
      <c r="I250" s="30"/>
      <c r="J250" s="30"/>
      <c r="K250" s="18">
        <f t="shared" si="51"/>
        <v>0</v>
      </c>
      <c r="L250" s="19">
        <f t="shared" si="52"/>
        <v>714.1</v>
      </c>
    </row>
    <row r="251" spans="1:12" s="23" customFormat="1" ht="17.25">
      <c r="A251" s="20"/>
      <c r="B251" s="21" t="s">
        <v>218</v>
      </c>
      <c r="C251" s="30"/>
      <c r="D251" s="30">
        <v>703.7</v>
      </c>
      <c r="E251" s="30">
        <v>300</v>
      </c>
      <c r="F251" s="17">
        <f t="shared" si="50"/>
        <v>1003.7</v>
      </c>
      <c r="G251" s="30"/>
      <c r="H251" s="30"/>
      <c r="I251" s="30"/>
      <c r="J251" s="30"/>
      <c r="K251" s="18">
        <f t="shared" si="51"/>
        <v>0</v>
      </c>
      <c r="L251" s="19">
        <f t="shared" si="52"/>
        <v>1003.7</v>
      </c>
    </row>
    <row r="252" spans="1:12" s="23" customFormat="1" ht="17.25">
      <c r="A252" s="20"/>
      <c r="B252" s="21" t="s">
        <v>219</v>
      </c>
      <c r="C252" s="30"/>
      <c r="D252" s="30">
        <v>522</v>
      </c>
      <c r="E252" s="30">
        <v>231.3</v>
      </c>
      <c r="F252" s="17">
        <f t="shared" si="50"/>
        <v>753.3</v>
      </c>
      <c r="G252" s="30"/>
      <c r="H252" s="30"/>
      <c r="I252" s="30"/>
      <c r="J252" s="30"/>
      <c r="K252" s="18">
        <f t="shared" si="51"/>
        <v>0</v>
      </c>
      <c r="L252" s="19">
        <f t="shared" si="52"/>
        <v>753.3</v>
      </c>
    </row>
    <row r="253" spans="1:12" s="23" customFormat="1" ht="17.25">
      <c r="A253" s="20"/>
      <c r="B253" s="21" t="s">
        <v>220</v>
      </c>
      <c r="C253" s="30"/>
      <c r="D253" s="30">
        <v>764.6</v>
      </c>
      <c r="E253" s="30">
        <v>336.7</v>
      </c>
      <c r="F253" s="17">
        <f t="shared" si="50"/>
        <v>1101.3</v>
      </c>
      <c r="G253" s="30"/>
      <c r="H253" s="30"/>
      <c r="I253" s="30"/>
      <c r="J253" s="30"/>
      <c r="K253" s="18">
        <f t="shared" si="51"/>
        <v>0</v>
      </c>
      <c r="L253" s="19">
        <f t="shared" si="52"/>
        <v>1101.3</v>
      </c>
    </row>
    <row r="254" spans="1:12" s="23" customFormat="1" ht="17.25">
      <c r="A254" s="20"/>
      <c r="B254" s="21" t="s">
        <v>221</v>
      </c>
      <c r="C254" s="30"/>
      <c r="D254" s="30">
        <v>579.2</v>
      </c>
      <c r="E254" s="30">
        <v>221.9</v>
      </c>
      <c r="F254" s="17">
        <f t="shared" si="50"/>
        <v>801.1</v>
      </c>
      <c r="G254" s="30"/>
      <c r="H254" s="30"/>
      <c r="I254" s="30"/>
      <c r="J254" s="30"/>
      <c r="K254" s="18">
        <f t="shared" si="51"/>
        <v>0</v>
      </c>
      <c r="L254" s="19">
        <f t="shared" si="52"/>
        <v>801.1</v>
      </c>
    </row>
    <row r="255" spans="1:12" s="23" customFormat="1" ht="17.25">
      <c r="A255" s="20"/>
      <c r="B255" s="21" t="s">
        <v>222</v>
      </c>
      <c r="C255" s="30"/>
      <c r="D255" s="30">
        <v>541.6</v>
      </c>
      <c r="E255" s="30">
        <v>211.6</v>
      </c>
      <c r="F255" s="17">
        <f t="shared" si="50"/>
        <v>753.2</v>
      </c>
      <c r="G255" s="30"/>
      <c r="H255" s="30"/>
      <c r="I255" s="30"/>
      <c r="J255" s="30"/>
      <c r="K255" s="18">
        <f t="shared" si="51"/>
        <v>0</v>
      </c>
      <c r="L255" s="19">
        <f t="shared" si="52"/>
        <v>753.2</v>
      </c>
    </row>
    <row r="256" spans="1:12" s="23" customFormat="1" ht="17.25">
      <c r="A256" s="20"/>
      <c r="B256" s="21" t="s">
        <v>223</v>
      </c>
      <c r="C256" s="30"/>
      <c r="D256" s="30">
        <v>637.7</v>
      </c>
      <c r="E256" s="30">
        <v>288.2</v>
      </c>
      <c r="F256" s="17">
        <f t="shared" si="50"/>
        <v>925.9000000000001</v>
      </c>
      <c r="G256" s="30"/>
      <c r="H256" s="30"/>
      <c r="I256" s="30"/>
      <c r="J256" s="30"/>
      <c r="K256" s="18">
        <f t="shared" si="51"/>
        <v>0</v>
      </c>
      <c r="L256" s="19">
        <f t="shared" si="52"/>
        <v>925.9000000000001</v>
      </c>
    </row>
    <row r="257" spans="1:12" s="23" customFormat="1" ht="17.25">
      <c r="A257" s="20"/>
      <c r="B257" s="21" t="s">
        <v>224</v>
      </c>
      <c r="C257" s="30"/>
      <c r="D257" s="30">
        <v>506.6</v>
      </c>
      <c r="E257" s="30">
        <v>204.4</v>
      </c>
      <c r="F257" s="17">
        <f t="shared" si="50"/>
        <v>711</v>
      </c>
      <c r="G257" s="30"/>
      <c r="H257" s="30"/>
      <c r="I257" s="30"/>
      <c r="J257" s="30"/>
      <c r="K257" s="18">
        <f>G257+H257+I257+J257</f>
        <v>0</v>
      </c>
      <c r="L257" s="19">
        <f>K257+F257</f>
        <v>711</v>
      </c>
    </row>
    <row r="258" spans="1:12" s="23" customFormat="1" ht="17.25">
      <c r="A258" s="20"/>
      <c r="B258" s="21" t="s">
        <v>225</v>
      </c>
      <c r="C258" s="30"/>
      <c r="D258" s="30">
        <v>947.6</v>
      </c>
      <c r="E258" s="30">
        <v>438.5</v>
      </c>
      <c r="F258" s="17">
        <f t="shared" si="50"/>
        <v>1386.1</v>
      </c>
      <c r="G258" s="30"/>
      <c r="H258" s="30"/>
      <c r="I258" s="30"/>
      <c r="J258" s="30"/>
      <c r="K258" s="18">
        <f>G258+H258+I258+J258</f>
        <v>0</v>
      </c>
      <c r="L258" s="19">
        <f>K258+F258</f>
        <v>1386.1</v>
      </c>
    </row>
    <row r="259" spans="1:12" s="23" customFormat="1" ht="17.25">
      <c r="A259" s="20"/>
      <c r="B259" s="21" t="s">
        <v>226</v>
      </c>
      <c r="C259" s="30"/>
      <c r="D259" s="30">
        <v>637.3</v>
      </c>
      <c r="E259" s="30">
        <v>272.8</v>
      </c>
      <c r="F259" s="17">
        <f t="shared" si="50"/>
        <v>910.0999999999999</v>
      </c>
      <c r="G259" s="30"/>
      <c r="H259" s="30"/>
      <c r="I259" s="30"/>
      <c r="J259" s="30"/>
      <c r="K259" s="18">
        <f>G259+H259+I259+J259</f>
        <v>0</v>
      </c>
      <c r="L259" s="19">
        <f>K259+F259</f>
        <v>910.0999999999999</v>
      </c>
    </row>
    <row r="260" spans="1:12" s="23" customFormat="1" ht="17.25">
      <c r="A260" s="20"/>
      <c r="B260" s="21" t="s">
        <v>227</v>
      </c>
      <c r="C260" s="30"/>
      <c r="D260" s="30">
        <v>600.1</v>
      </c>
      <c r="E260" s="30">
        <v>282.5</v>
      </c>
      <c r="F260" s="17">
        <f t="shared" si="50"/>
        <v>882.6</v>
      </c>
      <c r="G260" s="30"/>
      <c r="H260" s="30"/>
      <c r="I260" s="30"/>
      <c r="J260" s="30"/>
      <c r="K260" s="18">
        <f>G260+H260+I260+J260</f>
        <v>0</v>
      </c>
      <c r="L260" s="19">
        <f>K260+F260</f>
        <v>882.6</v>
      </c>
    </row>
    <row r="261" spans="1:12" s="23" customFormat="1" ht="17.25">
      <c r="A261" s="20"/>
      <c r="B261" s="21" t="s">
        <v>228</v>
      </c>
      <c r="C261" s="30"/>
      <c r="D261" s="30">
        <v>504</v>
      </c>
      <c r="E261" s="30">
        <v>212</v>
      </c>
      <c r="F261" s="17">
        <f t="shared" si="50"/>
        <v>716</v>
      </c>
      <c r="G261" s="30"/>
      <c r="H261" s="30"/>
      <c r="I261" s="30"/>
      <c r="J261" s="30"/>
      <c r="K261" s="18">
        <f>G261+H261+I261+J261</f>
        <v>0</v>
      </c>
      <c r="L261" s="19">
        <f>K261+F261</f>
        <v>716</v>
      </c>
    </row>
    <row r="262" spans="1:12" s="23" customFormat="1" ht="17.25">
      <c r="A262" s="20"/>
      <c r="B262" s="37" t="s">
        <v>1</v>
      </c>
      <c r="C262" s="52">
        <f aca="true" t="shared" si="53" ref="C262:L262">SUM(C246:C261)</f>
        <v>0</v>
      </c>
      <c r="D262" s="52">
        <f t="shared" si="53"/>
        <v>9207.7</v>
      </c>
      <c r="E262" s="52">
        <f t="shared" si="53"/>
        <v>3957.1</v>
      </c>
      <c r="F262" s="52">
        <f t="shared" si="53"/>
        <v>13164.800000000001</v>
      </c>
      <c r="G262" s="52">
        <f t="shared" si="53"/>
        <v>0</v>
      </c>
      <c r="H262" s="52">
        <f t="shared" si="53"/>
        <v>0</v>
      </c>
      <c r="I262" s="52">
        <f t="shared" si="53"/>
        <v>0</v>
      </c>
      <c r="J262" s="52">
        <f t="shared" si="53"/>
        <v>0</v>
      </c>
      <c r="K262" s="52">
        <f t="shared" si="53"/>
        <v>0</v>
      </c>
      <c r="L262" s="52">
        <f t="shared" si="53"/>
        <v>13164.800000000001</v>
      </c>
    </row>
    <row r="263" spans="1:12" s="23" customFormat="1" ht="17.25">
      <c r="A263" s="20">
        <v>28</v>
      </c>
      <c r="B263" s="137" t="s">
        <v>203</v>
      </c>
      <c r="C263" s="30"/>
      <c r="D263" s="30"/>
      <c r="E263" s="30"/>
      <c r="F263" s="22"/>
      <c r="G263" s="30"/>
      <c r="H263" s="30"/>
      <c r="I263" s="30"/>
      <c r="J263" s="30"/>
      <c r="K263" s="42"/>
      <c r="L263" s="42"/>
    </row>
    <row r="264" spans="1:12" s="23" customFormat="1" ht="17.25">
      <c r="A264" s="20"/>
      <c r="B264" s="21" t="s">
        <v>183</v>
      </c>
      <c r="C264" s="30"/>
      <c r="D264" s="30"/>
      <c r="E264" s="30"/>
      <c r="F264" s="17">
        <f aca="true" t="shared" si="54" ref="F264:F270">C264+D264+E264</f>
        <v>0</v>
      </c>
      <c r="G264" s="30"/>
      <c r="H264" s="30">
        <v>813.6</v>
      </c>
      <c r="I264" s="30"/>
      <c r="J264" s="30">
        <v>402.9</v>
      </c>
      <c r="K264" s="18">
        <f aca="true" t="shared" si="55" ref="K264:K270">G264+H264+I264+J264</f>
        <v>1216.5</v>
      </c>
      <c r="L264" s="19">
        <f aca="true" t="shared" si="56" ref="L264:L270">K264+F264</f>
        <v>1216.5</v>
      </c>
    </row>
    <row r="265" spans="1:12" s="23" customFormat="1" ht="17.25">
      <c r="A265" s="20"/>
      <c r="B265" s="21" t="s">
        <v>204</v>
      </c>
      <c r="C265" s="30"/>
      <c r="D265" s="30"/>
      <c r="E265" s="30"/>
      <c r="F265" s="17">
        <f t="shared" si="54"/>
        <v>0</v>
      </c>
      <c r="G265" s="30"/>
      <c r="H265" s="30"/>
      <c r="I265" s="30">
        <v>688.6</v>
      </c>
      <c r="J265" s="30">
        <v>229.3</v>
      </c>
      <c r="K265" s="18">
        <f t="shared" si="55"/>
        <v>917.9000000000001</v>
      </c>
      <c r="L265" s="19">
        <f t="shared" si="56"/>
        <v>917.9000000000001</v>
      </c>
    </row>
    <row r="266" spans="1:12" s="23" customFormat="1" ht="17.25">
      <c r="A266" s="20"/>
      <c r="B266" s="21" t="s">
        <v>205</v>
      </c>
      <c r="C266" s="30"/>
      <c r="D266" s="30"/>
      <c r="E266" s="30"/>
      <c r="F266" s="17">
        <f t="shared" si="54"/>
        <v>0</v>
      </c>
      <c r="G266" s="30">
        <v>690.1</v>
      </c>
      <c r="H266" s="30"/>
      <c r="I266" s="30"/>
      <c r="J266" s="30">
        <v>313.5</v>
      </c>
      <c r="K266" s="18">
        <f t="shared" si="55"/>
        <v>1003.6</v>
      </c>
      <c r="L266" s="19">
        <f t="shared" si="56"/>
        <v>1003.6</v>
      </c>
    </row>
    <row r="267" spans="1:12" s="23" customFormat="1" ht="17.25">
      <c r="A267" s="20"/>
      <c r="B267" s="21" t="s">
        <v>206</v>
      </c>
      <c r="C267" s="30"/>
      <c r="D267" s="30">
        <v>854.1</v>
      </c>
      <c r="E267" s="30">
        <v>333.2</v>
      </c>
      <c r="F267" s="17">
        <f t="shared" si="54"/>
        <v>1187.3</v>
      </c>
      <c r="G267" s="30"/>
      <c r="H267" s="30"/>
      <c r="I267" s="30"/>
      <c r="J267" s="30"/>
      <c r="K267" s="18">
        <f t="shared" si="55"/>
        <v>0</v>
      </c>
      <c r="L267" s="19">
        <f t="shared" si="56"/>
        <v>1187.3</v>
      </c>
    </row>
    <row r="268" spans="1:12" s="23" customFormat="1" ht="17.25">
      <c r="A268" s="20"/>
      <c r="B268" s="21" t="s">
        <v>296</v>
      </c>
      <c r="C268" s="30"/>
      <c r="D268" s="30"/>
      <c r="E268" s="30"/>
      <c r="F268" s="17">
        <f t="shared" si="54"/>
        <v>0</v>
      </c>
      <c r="G268" s="30"/>
      <c r="H268" s="30"/>
      <c r="I268" s="30">
        <v>1405.6</v>
      </c>
      <c r="J268" s="30">
        <v>653.8</v>
      </c>
      <c r="K268" s="18">
        <f t="shared" si="55"/>
        <v>2059.3999999999996</v>
      </c>
      <c r="L268" s="19">
        <f t="shared" si="56"/>
        <v>2059.3999999999996</v>
      </c>
    </row>
    <row r="269" spans="1:12" s="23" customFormat="1" ht="17.25">
      <c r="A269" s="20"/>
      <c r="B269" s="21" t="s">
        <v>297</v>
      </c>
      <c r="C269" s="30"/>
      <c r="D269" s="30"/>
      <c r="E269" s="30"/>
      <c r="F269" s="17">
        <f t="shared" si="54"/>
        <v>0</v>
      </c>
      <c r="G269" s="30"/>
      <c r="H269" s="30"/>
      <c r="I269" s="30">
        <v>599.2</v>
      </c>
      <c r="J269" s="30">
        <v>331.3</v>
      </c>
      <c r="K269" s="18">
        <f t="shared" si="55"/>
        <v>930.5</v>
      </c>
      <c r="L269" s="19">
        <f t="shared" si="56"/>
        <v>930.5</v>
      </c>
    </row>
    <row r="270" spans="1:12" s="23" customFormat="1" ht="17.25">
      <c r="A270" s="20"/>
      <c r="B270" s="21" t="s">
        <v>298</v>
      </c>
      <c r="C270" s="30"/>
      <c r="D270" s="30">
        <v>347.1</v>
      </c>
      <c r="E270" s="30">
        <v>181.7</v>
      </c>
      <c r="F270" s="17">
        <f t="shared" si="54"/>
        <v>528.8</v>
      </c>
      <c r="G270" s="30"/>
      <c r="H270" s="30"/>
      <c r="I270" s="30"/>
      <c r="J270" s="30"/>
      <c r="K270" s="18">
        <f t="shared" si="55"/>
        <v>0</v>
      </c>
      <c r="L270" s="19">
        <f t="shared" si="56"/>
        <v>528.8</v>
      </c>
    </row>
    <row r="271" spans="1:12" s="78" customFormat="1" ht="17.25">
      <c r="A271" s="34"/>
      <c r="B271" s="37" t="s">
        <v>1</v>
      </c>
      <c r="C271" s="52">
        <f aca="true" t="shared" si="57" ref="C271:L271">SUM(C264:C270)</f>
        <v>0</v>
      </c>
      <c r="D271" s="52">
        <f t="shared" si="57"/>
        <v>1201.2</v>
      </c>
      <c r="E271" s="52">
        <f t="shared" si="57"/>
        <v>514.9</v>
      </c>
      <c r="F271" s="52">
        <f t="shared" si="57"/>
        <v>1716.1</v>
      </c>
      <c r="G271" s="52">
        <f t="shared" si="57"/>
        <v>690.1</v>
      </c>
      <c r="H271" s="52">
        <f t="shared" si="57"/>
        <v>813.6</v>
      </c>
      <c r="I271" s="52">
        <f t="shared" si="57"/>
        <v>2693.3999999999996</v>
      </c>
      <c r="J271" s="52">
        <f t="shared" si="57"/>
        <v>1930.8</v>
      </c>
      <c r="K271" s="52">
        <f t="shared" si="57"/>
        <v>6127.9</v>
      </c>
      <c r="L271" s="52">
        <f t="shared" si="57"/>
        <v>7844</v>
      </c>
    </row>
    <row r="272" spans="1:12" ht="16.5" customHeight="1">
      <c r="A272" s="9">
        <v>29</v>
      </c>
      <c r="B272" s="137" t="s">
        <v>230</v>
      </c>
      <c r="C272" s="13"/>
      <c r="D272" s="13"/>
      <c r="E272" s="13"/>
      <c r="F272" s="17"/>
      <c r="G272" s="13"/>
      <c r="H272" s="13"/>
      <c r="I272" s="13"/>
      <c r="J272" s="13"/>
      <c r="K272" s="18"/>
      <c r="L272" s="19"/>
    </row>
    <row r="273" spans="1:12" ht="16.5" customHeight="1">
      <c r="A273" s="9"/>
      <c r="B273" s="21" t="s">
        <v>63</v>
      </c>
      <c r="C273" s="13"/>
      <c r="D273" s="13">
        <v>593.4</v>
      </c>
      <c r="E273" s="13">
        <v>261.3</v>
      </c>
      <c r="F273" s="17">
        <f>C273+D273+E273</f>
        <v>854.7</v>
      </c>
      <c r="G273" s="13"/>
      <c r="H273" s="13"/>
      <c r="I273" s="13"/>
      <c r="J273" s="13"/>
      <c r="K273" s="18">
        <f>G273+H273+I273+J273</f>
        <v>0</v>
      </c>
      <c r="L273" s="19">
        <f>K273+F273</f>
        <v>854.7</v>
      </c>
    </row>
    <row r="274" spans="1:12" ht="16.5" customHeight="1">
      <c r="A274" s="9"/>
      <c r="B274" s="37" t="s">
        <v>1</v>
      </c>
      <c r="C274" s="38">
        <f aca="true" t="shared" si="58" ref="C274:L274">SUM(C273:C273)</f>
        <v>0</v>
      </c>
      <c r="D274" s="38">
        <f t="shared" si="58"/>
        <v>593.4</v>
      </c>
      <c r="E274" s="38">
        <f t="shared" si="58"/>
        <v>261.3</v>
      </c>
      <c r="F274" s="38">
        <f t="shared" si="58"/>
        <v>854.7</v>
      </c>
      <c r="G274" s="38">
        <f t="shared" si="58"/>
        <v>0</v>
      </c>
      <c r="H274" s="38">
        <f t="shared" si="58"/>
        <v>0</v>
      </c>
      <c r="I274" s="38">
        <f t="shared" si="58"/>
        <v>0</v>
      </c>
      <c r="J274" s="38">
        <f t="shared" si="58"/>
        <v>0</v>
      </c>
      <c r="K274" s="38">
        <f t="shared" si="58"/>
        <v>0</v>
      </c>
      <c r="L274" s="38">
        <f t="shared" si="58"/>
        <v>854.7</v>
      </c>
    </row>
    <row r="275" spans="1:12" s="78" customFormat="1" ht="17.25">
      <c r="A275" s="34">
        <v>30</v>
      </c>
      <c r="B275" s="137" t="s">
        <v>186</v>
      </c>
      <c r="C275" s="32"/>
      <c r="D275" s="32"/>
      <c r="E275" s="32"/>
      <c r="F275" s="22"/>
      <c r="G275" s="30"/>
      <c r="H275" s="30"/>
      <c r="I275" s="30"/>
      <c r="J275" s="30"/>
      <c r="K275" s="42"/>
      <c r="L275" s="42"/>
    </row>
    <row r="276" spans="1:12" s="78" customFormat="1" ht="37.5" customHeight="1">
      <c r="A276" s="34"/>
      <c r="B276" s="71" t="s">
        <v>70</v>
      </c>
      <c r="C276" s="32">
        <v>3794.9</v>
      </c>
      <c r="D276" s="32"/>
      <c r="E276" s="32">
        <v>1656.8</v>
      </c>
      <c r="F276" s="17">
        <f>C276+D276+E276</f>
        <v>5451.7</v>
      </c>
      <c r="G276" s="32"/>
      <c r="H276" s="32"/>
      <c r="I276" s="32"/>
      <c r="J276" s="32"/>
      <c r="K276" s="18">
        <f>G276+H276+I276+J276</f>
        <v>0</v>
      </c>
      <c r="L276" s="19">
        <f>K276+F276</f>
        <v>5451.7</v>
      </c>
    </row>
    <row r="277" spans="1:12" s="78" customFormat="1" ht="17.25">
      <c r="A277" s="34"/>
      <c r="B277" s="53" t="s">
        <v>187</v>
      </c>
      <c r="C277" s="32"/>
      <c r="D277" s="32">
        <v>686</v>
      </c>
      <c r="E277" s="32">
        <v>332.3</v>
      </c>
      <c r="F277" s="17">
        <f>C277+D277+E277</f>
        <v>1018.3</v>
      </c>
      <c r="G277" s="32"/>
      <c r="H277" s="32"/>
      <c r="I277" s="32"/>
      <c r="J277" s="32"/>
      <c r="K277" s="18">
        <f>G277+H277+I277+J277</f>
        <v>0</v>
      </c>
      <c r="L277" s="19">
        <f>K277+F277</f>
        <v>1018.3</v>
      </c>
    </row>
    <row r="278" spans="1:12" s="78" customFormat="1" ht="17.25">
      <c r="A278" s="34"/>
      <c r="B278" s="37" t="s">
        <v>1</v>
      </c>
      <c r="C278" s="52">
        <f aca="true" t="shared" si="59" ref="C278:L278">SUM(C276:C277)</f>
        <v>3794.9</v>
      </c>
      <c r="D278" s="52">
        <f t="shared" si="59"/>
        <v>686</v>
      </c>
      <c r="E278" s="52">
        <f t="shared" si="59"/>
        <v>1989.1</v>
      </c>
      <c r="F278" s="52">
        <f t="shared" si="59"/>
        <v>6470</v>
      </c>
      <c r="G278" s="52">
        <f t="shared" si="59"/>
        <v>0</v>
      </c>
      <c r="H278" s="52">
        <f t="shared" si="59"/>
        <v>0</v>
      </c>
      <c r="I278" s="52">
        <f t="shared" si="59"/>
        <v>0</v>
      </c>
      <c r="J278" s="52">
        <f t="shared" si="59"/>
        <v>0</v>
      </c>
      <c r="K278" s="52">
        <f t="shared" si="59"/>
        <v>0</v>
      </c>
      <c r="L278" s="52">
        <f t="shared" si="59"/>
        <v>6470</v>
      </c>
    </row>
    <row r="279" spans="1:12" ht="16.5" customHeight="1">
      <c r="A279" s="9">
        <v>31</v>
      </c>
      <c r="B279" s="137" t="s">
        <v>74</v>
      </c>
      <c r="C279" s="13"/>
      <c r="D279" s="13"/>
      <c r="E279" s="13"/>
      <c r="F279" s="22"/>
      <c r="G279" s="42"/>
      <c r="H279" s="42"/>
      <c r="I279" s="42"/>
      <c r="J279" s="42"/>
      <c r="K279" s="42"/>
      <c r="L279" s="42"/>
    </row>
    <row r="280" spans="1:12" ht="16.5" customHeight="1">
      <c r="A280" s="9"/>
      <c r="B280" s="21" t="s">
        <v>75</v>
      </c>
      <c r="C280" s="13">
        <v>2951</v>
      </c>
      <c r="D280" s="13"/>
      <c r="E280" s="13">
        <v>3519</v>
      </c>
      <c r="F280" s="17">
        <f>C280+D280+E280</f>
        <v>6470</v>
      </c>
      <c r="G280" s="13"/>
      <c r="H280" s="13"/>
      <c r="I280" s="13"/>
      <c r="J280" s="13"/>
      <c r="K280" s="18">
        <f>G280+H280+I280+J280</f>
        <v>0</v>
      </c>
      <c r="L280" s="19">
        <f>K280+F280</f>
        <v>6470</v>
      </c>
    </row>
    <row r="281" spans="1:12" ht="16.5" customHeight="1">
      <c r="A281" s="9"/>
      <c r="B281" s="37" t="s">
        <v>1</v>
      </c>
      <c r="C281" s="38">
        <f aca="true" t="shared" si="60" ref="C281:L281">SUM(C279:C280)</f>
        <v>2951</v>
      </c>
      <c r="D281" s="38">
        <f t="shared" si="60"/>
        <v>0</v>
      </c>
      <c r="E281" s="38">
        <f t="shared" si="60"/>
        <v>3519</v>
      </c>
      <c r="F281" s="38">
        <f t="shared" si="60"/>
        <v>6470</v>
      </c>
      <c r="G281" s="38">
        <f t="shared" si="60"/>
        <v>0</v>
      </c>
      <c r="H281" s="38">
        <f t="shared" si="60"/>
        <v>0</v>
      </c>
      <c r="I281" s="38">
        <f t="shared" si="60"/>
        <v>0</v>
      </c>
      <c r="J281" s="38">
        <f t="shared" si="60"/>
        <v>0</v>
      </c>
      <c r="K281" s="38">
        <f t="shared" si="60"/>
        <v>0</v>
      </c>
      <c r="L281" s="38">
        <f t="shared" si="60"/>
        <v>6470</v>
      </c>
    </row>
    <row r="282" spans="1:12" ht="16.5" customHeight="1">
      <c r="A282" s="9">
        <v>32</v>
      </c>
      <c r="B282" s="137" t="s">
        <v>69</v>
      </c>
      <c r="C282" s="13"/>
      <c r="D282" s="13"/>
      <c r="E282" s="13"/>
      <c r="F282" s="22"/>
      <c r="G282" s="42"/>
      <c r="H282" s="42"/>
      <c r="I282" s="42"/>
      <c r="J282" s="42"/>
      <c r="K282" s="42"/>
      <c r="L282" s="42"/>
    </row>
    <row r="283" spans="1:12" ht="30" customHeight="1">
      <c r="A283" s="9"/>
      <c r="B283" s="81" t="s">
        <v>70</v>
      </c>
      <c r="C283" s="13">
        <v>1921.7</v>
      </c>
      <c r="D283" s="13"/>
      <c r="E283" s="13">
        <v>910.3</v>
      </c>
      <c r="F283" s="17">
        <f>C283+D283+E283</f>
        <v>2832</v>
      </c>
      <c r="G283" s="13"/>
      <c r="H283" s="13"/>
      <c r="I283" s="13"/>
      <c r="J283" s="13"/>
      <c r="K283" s="18">
        <f>G283+H283+I283+J283</f>
        <v>0</v>
      </c>
      <c r="L283" s="19">
        <f>K283+F283</f>
        <v>2832</v>
      </c>
    </row>
    <row r="284" spans="1:12" ht="16.5" customHeight="1">
      <c r="A284" s="9"/>
      <c r="B284" s="37" t="s">
        <v>1</v>
      </c>
      <c r="C284" s="38">
        <f>SUM(C283:C283)</f>
        <v>1921.7</v>
      </c>
      <c r="D284" s="38">
        <f aca="true" t="shared" si="61" ref="D284:L284">SUM(D283:D283)</f>
        <v>0</v>
      </c>
      <c r="E284" s="38">
        <f t="shared" si="61"/>
        <v>910.3</v>
      </c>
      <c r="F284" s="38">
        <f t="shared" si="61"/>
        <v>2832</v>
      </c>
      <c r="G284" s="38">
        <f t="shared" si="61"/>
        <v>0</v>
      </c>
      <c r="H284" s="38">
        <f t="shared" si="61"/>
        <v>0</v>
      </c>
      <c r="I284" s="38">
        <f t="shared" si="61"/>
        <v>0</v>
      </c>
      <c r="J284" s="38">
        <f t="shared" si="61"/>
        <v>0</v>
      </c>
      <c r="K284" s="38">
        <f t="shared" si="61"/>
        <v>0</v>
      </c>
      <c r="L284" s="38">
        <f t="shared" si="61"/>
        <v>2832</v>
      </c>
    </row>
    <row r="285" spans="1:12" ht="16.5" customHeight="1">
      <c r="A285" s="9">
        <v>33</v>
      </c>
      <c r="B285" s="137" t="s">
        <v>67</v>
      </c>
      <c r="C285" s="13"/>
      <c r="D285" s="13"/>
      <c r="E285" s="13"/>
      <c r="F285" s="22"/>
      <c r="G285" s="42"/>
      <c r="H285" s="42"/>
      <c r="I285" s="42"/>
      <c r="J285" s="42"/>
      <c r="K285" s="42"/>
      <c r="L285" s="42"/>
    </row>
    <row r="286" spans="1:12" ht="16.5" customHeight="1">
      <c r="A286" s="9"/>
      <c r="B286" s="21" t="s">
        <v>68</v>
      </c>
      <c r="C286" s="13"/>
      <c r="D286" s="13">
        <v>5675.6</v>
      </c>
      <c r="E286" s="13">
        <v>2391.1</v>
      </c>
      <c r="F286" s="17">
        <f>C286+D286+E286</f>
        <v>8066.700000000001</v>
      </c>
      <c r="G286" s="13"/>
      <c r="H286" s="13"/>
      <c r="I286" s="13"/>
      <c r="J286" s="13"/>
      <c r="K286" s="18">
        <f>G286+H286+I286+J286</f>
        <v>0</v>
      </c>
      <c r="L286" s="19">
        <f>K286+F286</f>
        <v>8066.700000000001</v>
      </c>
    </row>
    <row r="287" spans="1:12" ht="16.5" customHeight="1">
      <c r="A287" s="9"/>
      <c r="B287" s="37" t="s">
        <v>1</v>
      </c>
      <c r="C287" s="38">
        <f aca="true" t="shared" si="62" ref="C287:L287">SUM(C285:C286)</f>
        <v>0</v>
      </c>
      <c r="D287" s="38">
        <f t="shared" si="62"/>
        <v>5675.6</v>
      </c>
      <c r="E287" s="38">
        <f t="shared" si="62"/>
        <v>2391.1</v>
      </c>
      <c r="F287" s="38">
        <f t="shared" si="62"/>
        <v>8066.700000000001</v>
      </c>
      <c r="G287" s="38">
        <f t="shared" si="62"/>
        <v>0</v>
      </c>
      <c r="H287" s="38">
        <f t="shared" si="62"/>
        <v>0</v>
      </c>
      <c r="I287" s="38">
        <f t="shared" si="62"/>
        <v>0</v>
      </c>
      <c r="J287" s="38">
        <f t="shared" si="62"/>
        <v>0</v>
      </c>
      <c r="K287" s="38">
        <f t="shared" si="62"/>
        <v>0</v>
      </c>
      <c r="L287" s="38">
        <f t="shared" si="62"/>
        <v>8066.700000000001</v>
      </c>
    </row>
    <row r="288" spans="1:12" s="23" customFormat="1" ht="16.5" customHeight="1">
      <c r="A288" s="41">
        <v>34</v>
      </c>
      <c r="B288" s="137" t="s">
        <v>188</v>
      </c>
      <c r="C288" s="42"/>
      <c r="D288" s="42"/>
      <c r="E288" s="42"/>
      <c r="F288" s="42"/>
      <c r="G288" s="42"/>
      <c r="H288" s="42"/>
      <c r="I288" s="42"/>
      <c r="J288" s="42"/>
      <c r="K288" s="42"/>
      <c r="L288" s="42"/>
    </row>
    <row r="289" spans="1:12" ht="16.5" customHeight="1">
      <c r="A289" s="9"/>
      <c r="B289" s="21" t="s">
        <v>64</v>
      </c>
      <c r="C289" s="13"/>
      <c r="D289" s="13">
        <v>1036.8</v>
      </c>
      <c r="E289" s="13">
        <v>271.8</v>
      </c>
      <c r="F289" s="17">
        <f>C289+D289+E289</f>
        <v>1308.6</v>
      </c>
      <c r="G289" s="13"/>
      <c r="H289" s="13"/>
      <c r="I289" s="13"/>
      <c r="J289" s="13"/>
      <c r="K289" s="18">
        <f>G289+H289+I289+J289</f>
        <v>0</v>
      </c>
      <c r="L289" s="19">
        <f>K289+F289</f>
        <v>1308.6</v>
      </c>
    </row>
    <row r="290" spans="1:12" ht="16.5" customHeight="1">
      <c r="A290" s="9"/>
      <c r="B290" s="21" t="s">
        <v>65</v>
      </c>
      <c r="C290" s="13"/>
      <c r="D290" s="13">
        <v>573.1</v>
      </c>
      <c r="E290" s="13">
        <v>315.5</v>
      </c>
      <c r="F290" s="17">
        <f>C290+D290+E290</f>
        <v>888.6</v>
      </c>
      <c r="G290" s="13"/>
      <c r="H290" s="13"/>
      <c r="I290" s="13"/>
      <c r="J290" s="13"/>
      <c r="K290" s="18">
        <f>G290+H290+I290+J290</f>
        <v>0</v>
      </c>
      <c r="L290" s="19">
        <f>K290+F290</f>
        <v>888.6</v>
      </c>
    </row>
    <row r="291" spans="1:12" ht="16.5" customHeight="1">
      <c r="A291" s="9"/>
      <c r="B291" s="21" t="s">
        <v>66</v>
      </c>
      <c r="C291" s="13"/>
      <c r="D291" s="13">
        <v>718.1</v>
      </c>
      <c r="E291" s="13">
        <v>291.8</v>
      </c>
      <c r="F291" s="17">
        <f>C291+D291+E291</f>
        <v>1009.9000000000001</v>
      </c>
      <c r="G291" s="13"/>
      <c r="H291" s="13"/>
      <c r="I291" s="13"/>
      <c r="J291" s="13"/>
      <c r="K291" s="18">
        <f>G291+H291+I291+J291</f>
        <v>0</v>
      </c>
      <c r="L291" s="19">
        <f>K291+F291</f>
        <v>1009.9000000000001</v>
      </c>
    </row>
    <row r="292" spans="1:12" ht="16.5" customHeight="1">
      <c r="A292" s="9"/>
      <c r="B292" s="37" t="s">
        <v>1</v>
      </c>
      <c r="C292" s="38">
        <f>SUM(C289:C291)</f>
        <v>0</v>
      </c>
      <c r="D292" s="38">
        <f>SUM(D289:D291)</f>
        <v>2328</v>
      </c>
      <c r="E292" s="38">
        <f aca="true" t="shared" si="63" ref="E292:L292">SUM(E289:E291)</f>
        <v>879.0999999999999</v>
      </c>
      <c r="F292" s="38">
        <f t="shared" si="63"/>
        <v>3207.1</v>
      </c>
      <c r="G292" s="38">
        <f t="shared" si="63"/>
        <v>0</v>
      </c>
      <c r="H292" s="38">
        <f t="shared" si="63"/>
        <v>0</v>
      </c>
      <c r="I292" s="38">
        <f t="shared" si="63"/>
        <v>0</v>
      </c>
      <c r="J292" s="38">
        <f t="shared" si="63"/>
        <v>0</v>
      </c>
      <c r="K292" s="38">
        <f t="shared" si="63"/>
        <v>0</v>
      </c>
      <c r="L292" s="38">
        <f t="shared" si="63"/>
        <v>3207.1</v>
      </c>
    </row>
    <row r="293" spans="1:12" ht="16.5" customHeight="1">
      <c r="A293" s="9">
        <v>35</v>
      </c>
      <c r="B293" s="145" t="s">
        <v>231</v>
      </c>
      <c r="C293" s="13"/>
      <c r="D293" s="13"/>
      <c r="E293" s="13"/>
      <c r="F293" s="17"/>
      <c r="G293" s="13"/>
      <c r="H293" s="13"/>
      <c r="I293" s="13"/>
      <c r="J293" s="13"/>
      <c r="K293" s="18"/>
      <c r="L293" s="19"/>
    </row>
    <row r="294" spans="1:12" ht="16.5" customHeight="1">
      <c r="A294" s="9"/>
      <c r="B294" s="21" t="s">
        <v>232</v>
      </c>
      <c r="C294" s="13"/>
      <c r="D294" s="13">
        <v>438.5</v>
      </c>
      <c r="E294" s="13">
        <v>180.9</v>
      </c>
      <c r="F294" s="17">
        <f>C294+D294+E294</f>
        <v>619.4</v>
      </c>
      <c r="G294" s="13"/>
      <c r="H294" s="13"/>
      <c r="I294" s="13"/>
      <c r="J294" s="13"/>
      <c r="K294" s="18">
        <f>G294+H294+I294+J294</f>
        <v>0</v>
      </c>
      <c r="L294" s="19">
        <f>K294+F294</f>
        <v>619.4</v>
      </c>
    </row>
    <row r="295" spans="1:12" ht="16.5" customHeight="1">
      <c r="A295" s="9"/>
      <c r="B295" s="37" t="s">
        <v>1</v>
      </c>
      <c r="C295" s="43">
        <f aca="true" t="shared" si="64" ref="C295:L295">C294</f>
        <v>0</v>
      </c>
      <c r="D295" s="43">
        <f t="shared" si="64"/>
        <v>438.5</v>
      </c>
      <c r="E295" s="43">
        <f t="shared" si="64"/>
        <v>180.9</v>
      </c>
      <c r="F295" s="43">
        <f t="shared" si="64"/>
        <v>619.4</v>
      </c>
      <c r="G295" s="43">
        <f t="shared" si="64"/>
        <v>0</v>
      </c>
      <c r="H295" s="43">
        <f t="shared" si="64"/>
        <v>0</v>
      </c>
      <c r="I295" s="43">
        <f t="shared" si="64"/>
        <v>0</v>
      </c>
      <c r="J295" s="43">
        <f t="shared" si="64"/>
        <v>0</v>
      </c>
      <c r="K295" s="43">
        <f t="shared" si="64"/>
        <v>0</v>
      </c>
      <c r="L295" s="43">
        <f t="shared" si="64"/>
        <v>619.4</v>
      </c>
    </row>
    <row r="296" spans="1:12" ht="16.5" customHeight="1">
      <c r="A296" s="9">
        <v>36</v>
      </c>
      <c r="B296" s="137" t="s">
        <v>76</v>
      </c>
      <c r="C296" s="13"/>
      <c r="D296" s="42"/>
      <c r="E296" s="42"/>
      <c r="F296" s="22"/>
      <c r="G296" s="42"/>
      <c r="H296" s="42"/>
      <c r="I296" s="42"/>
      <c r="J296" s="42"/>
      <c r="K296" s="42"/>
      <c r="L296" s="42"/>
    </row>
    <row r="297" spans="1:12" ht="16.5" customHeight="1">
      <c r="A297" s="9"/>
      <c r="B297" s="21" t="s">
        <v>77</v>
      </c>
      <c r="C297" s="13">
        <v>1737.1</v>
      </c>
      <c r="D297" s="13"/>
      <c r="E297" s="13">
        <v>1337</v>
      </c>
      <c r="F297" s="17">
        <f>C297+D297+E297</f>
        <v>3074.1</v>
      </c>
      <c r="G297" s="13"/>
      <c r="H297" s="13"/>
      <c r="I297" s="13"/>
      <c r="J297" s="13"/>
      <c r="K297" s="18">
        <f>G297+H297+I297+J297</f>
        <v>0</v>
      </c>
      <c r="L297" s="19">
        <f>K297+F297</f>
        <v>3074.1</v>
      </c>
    </row>
    <row r="298" spans="1:12" ht="16.5" customHeight="1">
      <c r="A298" s="9"/>
      <c r="B298" s="21" t="s">
        <v>78</v>
      </c>
      <c r="C298" s="13">
        <v>1802.5</v>
      </c>
      <c r="D298" s="13"/>
      <c r="E298" s="13">
        <v>1783.7</v>
      </c>
      <c r="F298" s="17">
        <f>C298+D298+E298</f>
        <v>3586.2</v>
      </c>
      <c r="G298" s="13"/>
      <c r="H298" s="13"/>
      <c r="I298" s="13"/>
      <c r="J298" s="13"/>
      <c r="K298" s="18">
        <f>G298+H298+I298+J298</f>
        <v>0</v>
      </c>
      <c r="L298" s="19">
        <f>K298+F298</f>
        <v>3586.2</v>
      </c>
    </row>
    <row r="299" spans="1:12" ht="16.5" customHeight="1">
      <c r="A299" s="9"/>
      <c r="B299" s="37" t="s">
        <v>1</v>
      </c>
      <c r="C299" s="38">
        <f>SUM(C297:C298)</f>
        <v>3539.6</v>
      </c>
      <c r="D299" s="38">
        <f aca="true" t="shared" si="65" ref="D299:L299">SUM(D297:D298)</f>
        <v>0</v>
      </c>
      <c r="E299" s="38">
        <f t="shared" si="65"/>
        <v>3120.7</v>
      </c>
      <c r="F299" s="38">
        <f t="shared" si="65"/>
        <v>6660.299999999999</v>
      </c>
      <c r="G299" s="38">
        <f t="shared" si="65"/>
        <v>0</v>
      </c>
      <c r="H299" s="38">
        <f t="shared" si="65"/>
        <v>0</v>
      </c>
      <c r="I299" s="38">
        <f t="shared" si="65"/>
        <v>0</v>
      </c>
      <c r="J299" s="38">
        <f t="shared" si="65"/>
        <v>0</v>
      </c>
      <c r="K299" s="38">
        <f t="shared" si="65"/>
        <v>0</v>
      </c>
      <c r="L299" s="38">
        <f t="shared" si="65"/>
        <v>6660.299999999999</v>
      </c>
    </row>
    <row r="300" spans="1:12" s="23" customFormat="1" ht="17.25">
      <c r="A300" s="20">
        <v>37</v>
      </c>
      <c r="B300" s="137" t="s">
        <v>207</v>
      </c>
      <c r="C300" s="30"/>
      <c r="D300" s="30"/>
      <c r="E300" s="30"/>
      <c r="F300" s="22"/>
      <c r="G300" s="30"/>
      <c r="H300" s="30"/>
      <c r="I300" s="30"/>
      <c r="J300" s="30"/>
      <c r="K300" s="42"/>
      <c r="L300" s="42"/>
    </row>
    <row r="301" spans="1:12" s="23" customFormat="1" ht="17.25">
      <c r="A301" s="20"/>
      <c r="B301" s="21" t="s">
        <v>235</v>
      </c>
      <c r="C301" s="30"/>
      <c r="D301" s="30">
        <v>1409.5</v>
      </c>
      <c r="E301" s="30">
        <v>1181.2</v>
      </c>
      <c r="F301" s="17">
        <f>C301+D301+E301</f>
        <v>2590.7</v>
      </c>
      <c r="G301" s="30"/>
      <c r="H301" s="30"/>
      <c r="I301" s="30"/>
      <c r="J301" s="30"/>
      <c r="K301" s="18">
        <f>G301+H301+I301+J301</f>
        <v>0</v>
      </c>
      <c r="L301" s="19">
        <f>K301+F301</f>
        <v>2590.7</v>
      </c>
    </row>
    <row r="302" spans="1:12" s="23" customFormat="1" ht="17.25">
      <c r="A302" s="20"/>
      <c r="B302" s="21" t="s">
        <v>208</v>
      </c>
      <c r="C302" s="30"/>
      <c r="D302" s="30">
        <v>639.8</v>
      </c>
      <c r="E302" s="30">
        <v>290.9</v>
      </c>
      <c r="F302" s="17">
        <f>C302+D302+E302</f>
        <v>930.6999999999999</v>
      </c>
      <c r="G302" s="30"/>
      <c r="H302" s="30"/>
      <c r="I302" s="30"/>
      <c r="J302" s="30"/>
      <c r="K302" s="18">
        <f>G302+H302+I302+J302</f>
        <v>0</v>
      </c>
      <c r="L302" s="19">
        <f>K302+F302</f>
        <v>930.6999999999999</v>
      </c>
    </row>
    <row r="303" spans="1:12" s="23" customFormat="1" ht="17.25">
      <c r="A303" s="20"/>
      <c r="B303" s="21" t="s">
        <v>209</v>
      </c>
      <c r="C303" s="30"/>
      <c r="D303" s="30">
        <v>657.8</v>
      </c>
      <c r="E303" s="30">
        <v>263.7</v>
      </c>
      <c r="F303" s="17">
        <f>C303+D303+E303</f>
        <v>921.5</v>
      </c>
      <c r="G303" s="30"/>
      <c r="H303" s="30"/>
      <c r="I303" s="30"/>
      <c r="J303" s="30"/>
      <c r="K303" s="18">
        <f>G303+H303+I303+J303</f>
        <v>0</v>
      </c>
      <c r="L303" s="19">
        <f>K303+F303</f>
        <v>921.5</v>
      </c>
    </row>
    <row r="304" spans="1:12" s="78" customFormat="1" ht="17.25">
      <c r="A304" s="34"/>
      <c r="B304" s="37" t="s">
        <v>1</v>
      </c>
      <c r="C304" s="52">
        <f aca="true" t="shared" si="66" ref="C304:L304">SUM(C301:C303)</f>
        <v>0</v>
      </c>
      <c r="D304" s="52">
        <f t="shared" si="66"/>
        <v>2707.1000000000004</v>
      </c>
      <c r="E304" s="52">
        <f t="shared" si="66"/>
        <v>1735.8</v>
      </c>
      <c r="F304" s="52">
        <f t="shared" si="66"/>
        <v>4442.9</v>
      </c>
      <c r="G304" s="52">
        <f t="shared" si="66"/>
        <v>0</v>
      </c>
      <c r="H304" s="52">
        <f t="shared" si="66"/>
        <v>0</v>
      </c>
      <c r="I304" s="52">
        <f t="shared" si="66"/>
        <v>0</v>
      </c>
      <c r="J304" s="52">
        <f t="shared" si="66"/>
        <v>0</v>
      </c>
      <c r="K304" s="52">
        <f t="shared" si="66"/>
        <v>0</v>
      </c>
      <c r="L304" s="52">
        <f t="shared" si="66"/>
        <v>4442.9</v>
      </c>
    </row>
    <row r="305" spans="1:12" s="78" customFormat="1" ht="17.25">
      <c r="A305" s="34">
        <v>38</v>
      </c>
      <c r="B305" s="137" t="s">
        <v>184</v>
      </c>
      <c r="C305" s="32"/>
      <c r="D305" s="32"/>
      <c r="E305" s="32"/>
      <c r="F305" s="22"/>
      <c r="G305" s="30"/>
      <c r="H305" s="30"/>
      <c r="I305" s="30"/>
      <c r="J305" s="30"/>
      <c r="K305" s="42"/>
      <c r="L305" s="42"/>
    </row>
    <row r="306" spans="1:12" s="78" customFormat="1" ht="17.25">
      <c r="A306" s="34"/>
      <c r="B306" s="58" t="s">
        <v>185</v>
      </c>
      <c r="C306" s="32"/>
      <c r="D306" s="32">
        <v>965.3</v>
      </c>
      <c r="E306" s="32">
        <v>385.6</v>
      </c>
      <c r="F306" s="17">
        <f>C306+D306+E306</f>
        <v>1350.9</v>
      </c>
      <c r="G306" s="32"/>
      <c r="H306" s="32"/>
      <c r="I306" s="32"/>
      <c r="J306" s="32"/>
      <c r="K306" s="18">
        <f>G306+H306+I306+J306</f>
        <v>0</v>
      </c>
      <c r="L306" s="19">
        <f>K306+F306</f>
        <v>1350.9</v>
      </c>
    </row>
    <row r="307" spans="1:12" s="78" customFormat="1" ht="17.25">
      <c r="A307" s="34"/>
      <c r="B307" s="37" t="s">
        <v>1</v>
      </c>
      <c r="C307" s="52">
        <f aca="true" t="shared" si="67" ref="C307:L307">SUM(C305:C306)</f>
        <v>0</v>
      </c>
      <c r="D307" s="52">
        <f t="shared" si="67"/>
        <v>965.3</v>
      </c>
      <c r="E307" s="52">
        <f t="shared" si="67"/>
        <v>385.6</v>
      </c>
      <c r="F307" s="52">
        <f t="shared" si="67"/>
        <v>1350.9</v>
      </c>
      <c r="G307" s="52">
        <f t="shared" si="67"/>
        <v>0</v>
      </c>
      <c r="H307" s="52">
        <f t="shared" si="67"/>
        <v>0</v>
      </c>
      <c r="I307" s="52">
        <f t="shared" si="67"/>
        <v>0</v>
      </c>
      <c r="J307" s="52">
        <f t="shared" si="67"/>
        <v>0</v>
      </c>
      <c r="K307" s="52">
        <f t="shared" si="67"/>
        <v>0</v>
      </c>
      <c r="L307" s="52">
        <f t="shared" si="67"/>
        <v>1350.9</v>
      </c>
    </row>
    <row r="308" spans="1:22" s="78" customFormat="1" ht="17.25">
      <c r="A308" s="34"/>
      <c r="B308" s="137" t="s">
        <v>300</v>
      </c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23"/>
      <c r="N308" s="23"/>
      <c r="O308" s="23"/>
      <c r="P308" s="23"/>
      <c r="Q308" s="23"/>
      <c r="R308" s="23"/>
      <c r="S308" s="23"/>
      <c r="T308" s="23"/>
      <c r="U308" s="23"/>
      <c r="V308" s="23"/>
    </row>
    <row r="309" spans="1:22" s="78" customFormat="1" ht="17.25">
      <c r="A309" s="34"/>
      <c r="B309" s="39" t="s">
        <v>301</v>
      </c>
      <c r="C309" s="30"/>
      <c r="D309" s="30">
        <v>605.6</v>
      </c>
      <c r="E309" s="30">
        <v>283.5</v>
      </c>
      <c r="F309" s="17">
        <f>C309+D309+E309</f>
        <v>889.1</v>
      </c>
      <c r="G309" s="30"/>
      <c r="H309" s="30"/>
      <c r="I309" s="30"/>
      <c r="J309" s="30"/>
      <c r="K309" s="18">
        <f>G309+H309+I309+J309</f>
        <v>0</v>
      </c>
      <c r="L309" s="19">
        <f>K309+F309</f>
        <v>889.1</v>
      </c>
      <c r="M309" s="23"/>
      <c r="N309" s="23"/>
      <c r="O309" s="23"/>
      <c r="P309" s="23"/>
      <c r="Q309" s="23"/>
      <c r="R309" s="23"/>
      <c r="S309" s="23"/>
      <c r="T309" s="23"/>
      <c r="U309" s="23"/>
      <c r="V309" s="23"/>
    </row>
    <row r="310" spans="1:22" s="78" customFormat="1" ht="17.25">
      <c r="A310" s="34"/>
      <c r="B310" s="39" t="s">
        <v>302</v>
      </c>
      <c r="C310" s="30"/>
      <c r="D310" s="30"/>
      <c r="E310" s="30"/>
      <c r="F310" s="17">
        <f>C310+D310+E310</f>
        <v>0</v>
      </c>
      <c r="G310" s="30"/>
      <c r="H310" s="30"/>
      <c r="I310" s="30">
        <v>700</v>
      </c>
      <c r="J310" s="30">
        <v>319.4</v>
      </c>
      <c r="K310" s="18">
        <f>G310+H310+I310+J310</f>
        <v>1019.4</v>
      </c>
      <c r="L310" s="19">
        <f>K310+F310</f>
        <v>1019.4</v>
      </c>
      <c r="M310" s="23"/>
      <c r="N310" s="23"/>
      <c r="O310" s="23"/>
      <c r="P310" s="23"/>
      <c r="Q310" s="23"/>
      <c r="R310" s="23"/>
      <c r="S310" s="23"/>
      <c r="T310" s="23"/>
      <c r="U310" s="23"/>
      <c r="V310" s="23"/>
    </row>
    <row r="311" spans="1:12" s="78" customFormat="1" ht="17.25">
      <c r="A311" s="34"/>
      <c r="B311" s="37"/>
      <c r="C311" s="52">
        <f aca="true" t="shared" si="68" ref="C311:L311">SUM(C309:C310)</f>
        <v>0</v>
      </c>
      <c r="D311" s="52">
        <f t="shared" si="68"/>
        <v>605.6</v>
      </c>
      <c r="E311" s="52">
        <f t="shared" si="68"/>
        <v>283.5</v>
      </c>
      <c r="F311" s="52">
        <f t="shared" si="68"/>
        <v>889.1</v>
      </c>
      <c r="G311" s="52">
        <f t="shared" si="68"/>
        <v>0</v>
      </c>
      <c r="H311" s="52">
        <f t="shared" si="68"/>
        <v>0</v>
      </c>
      <c r="I311" s="52">
        <f t="shared" si="68"/>
        <v>700</v>
      </c>
      <c r="J311" s="52">
        <f t="shared" si="68"/>
        <v>319.4</v>
      </c>
      <c r="K311" s="52">
        <f t="shared" si="68"/>
        <v>1019.4</v>
      </c>
      <c r="L311" s="52">
        <f t="shared" si="68"/>
        <v>1908.5</v>
      </c>
    </row>
    <row r="312" spans="1:12" ht="27" customHeight="1">
      <c r="A312" s="72"/>
      <c r="B312" s="73" t="s">
        <v>3</v>
      </c>
      <c r="C312" s="2">
        <f>C75+C79+C86+C90+C101+C105+C112+C123+C126+C130+C140+C172+C176+C181+C192+C202+C205+C210+C213+C223+C239+C242+C245+C262+C271+C274+C278+C281+C284+C287+C292+C299+C304+C307+C295+C83+C219+C115+C311</f>
        <v>51793.69999999999</v>
      </c>
      <c r="D312" s="2">
        <f aca="true" t="shared" si="69" ref="D312:L312">D75+D79+D86+D90+D101+D105+D112+D123+D126+D130+D140+D172+D176+D181+D192+D202+D205+D210+D213+D223+D239+D242+D245+D262+D271+D274+D278+D281+D284+D287+D292+D299+D304+D307+D295+D83+D219+D115+D311</f>
        <v>72303.00000000001</v>
      </c>
      <c r="E312" s="2">
        <f t="shared" si="69"/>
        <v>80862.33000000003</v>
      </c>
      <c r="F312" s="2">
        <f t="shared" si="69"/>
        <v>204959.03</v>
      </c>
      <c r="G312" s="2">
        <f t="shared" si="69"/>
        <v>44591.40000000001</v>
      </c>
      <c r="H312" s="2">
        <f t="shared" si="69"/>
        <v>40101.261999999995</v>
      </c>
      <c r="I312" s="2">
        <f t="shared" si="69"/>
        <v>64970.05000000001</v>
      </c>
      <c r="J312" s="2">
        <f t="shared" si="69"/>
        <v>72967.30000000002</v>
      </c>
      <c r="K312" s="2">
        <f t="shared" si="69"/>
        <v>222630.01199999996</v>
      </c>
      <c r="L312" s="2">
        <f t="shared" si="69"/>
        <v>427589.042</v>
      </c>
    </row>
    <row r="313" ht="17.25">
      <c r="K313" s="82"/>
    </row>
  </sheetData>
  <sheetProtection/>
  <mergeCells count="14">
    <mergeCell ref="C5:C6"/>
    <mergeCell ref="D5:D6"/>
    <mergeCell ref="E5:E6"/>
    <mergeCell ref="F5:F6"/>
    <mergeCell ref="G5:G6"/>
    <mergeCell ref="H5:I5"/>
    <mergeCell ref="J5:J6"/>
    <mergeCell ref="K5:K6"/>
    <mergeCell ref="A2:L2"/>
    <mergeCell ref="A4:A6"/>
    <mergeCell ref="B4:B6"/>
    <mergeCell ref="C4:F4"/>
    <mergeCell ref="G4:K4"/>
    <mergeCell ref="L4:L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90" zoomScaleNormal="90" zoomScalePageLayoutView="0" workbookViewId="0" topLeftCell="A1">
      <pane xSplit="2" ySplit="7" topLeftCell="C2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1" sqref="J11"/>
    </sheetView>
  </sheetViews>
  <sheetFormatPr defaultColWidth="9.140625" defaultRowHeight="12.75"/>
  <cols>
    <col min="1" max="1" width="7.140625" style="75" customWidth="1"/>
    <col min="2" max="2" width="34.7109375" style="76" customWidth="1"/>
    <col min="3" max="11" width="13.00390625" style="76" customWidth="1"/>
    <col min="12" max="16384" width="9.140625" style="76" customWidth="1"/>
  </cols>
  <sheetData>
    <row r="1" ht="1.5" customHeight="1"/>
    <row r="2" spans="1:11" ht="75.75" customHeight="1">
      <c r="A2" s="154" t="s">
        <v>312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2:8" ht="2.25" customHeight="1">
      <c r="B3" s="5"/>
      <c r="C3" s="5"/>
      <c r="D3" s="5"/>
      <c r="E3" s="5"/>
      <c r="F3" s="5"/>
      <c r="G3" s="5"/>
      <c r="H3" s="5"/>
    </row>
    <row r="4" spans="1:11" ht="44.25" customHeight="1">
      <c r="A4" s="151" t="s">
        <v>7</v>
      </c>
      <c r="B4" s="147" t="s">
        <v>17</v>
      </c>
      <c r="C4" s="149" t="s">
        <v>23</v>
      </c>
      <c r="D4" s="157"/>
      <c r="E4" s="157"/>
      <c r="F4" s="151" t="s">
        <v>24</v>
      </c>
      <c r="G4" s="151"/>
      <c r="H4" s="151"/>
      <c r="I4" s="151" t="s">
        <v>25</v>
      </c>
      <c r="J4" s="151"/>
      <c r="K4" s="151"/>
    </row>
    <row r="5" spans="1:11" ht="91.5" customHeight="1">
      <c r="A5" s="151"/>
      <c r="B5" s="155"/>
      <c r="C5" s="151" t="s">
        <v>19</v>
      </c>
      <c r="D5" s="151" t="s">
        <v>20</v>
      </c>
      <c r="E5" s="152" t="s">
        <v>28</v>
      </c>
      <c r="F5" s="151" t="s">
        <v>21</v>
      </c>
      <c r="G5" s="151" t="s">
        <v>22</v>
      </c>
      <c r="H5" s="152" t="s">
        <v>26</v>
      </c>
      <c r="I5" s="151" t="s">
        <v>21</v>
      </c>
      <c r="J5" s="151" t="s">
        <v>22</v>
      </c>
      <c r="K5" s="152" t="s">
        <v>27</v>
      </c>
    </row>
    <row r="6" spans="1:11" ht="19.5" customHeight="1">
      <c r="A6" s="151"/>
      <c r="B6" s="156"/>
      <c r="C6" s="151"/>
      <c r="D6" s="151"/>
      <c r="E6" s="153"/>
      <c r="F6" s="151"/>
      <c r="G6" s="151"/>
      <c r="H6" s="153"/>
      <c r="I6" s="151"/>
      <c r="J6" s="151"/>
      <c r="K6" s="153"/>
    </row>
    <row r="7" spans="1:11" ht="17.25">
      <c r="A7" s="9"/>
      <c r="B7" s="77">
        <v>1</v>
      </c>
      <c r="C7" s="77">
        <v>2</v>
      </c>
      <c r="D7" s="77">
        <v>3</v>
      </c>
      <c r="E7" s="77">
        <v>4</v>
      </c>
      <c r="F7" s="10">
        <v>5</v>
      </c>
      <c r="G7" s="10">
        <v>6</v>
      </c>
      <c r="H7" s="11">
        <v>7</v>
      </c>
      <c r="I7" s="10">
        <v>8</v>
      </c>
      <c r="J7" s="10">
        <v>9</v>
      </c>
      <c r="K7" s="10">
        <v>10</v>
      </c>
    </row>
    <row r="8" spans="1:11" ht="16.5" customHeight="1">
      <c r="A8" s="9"/>
      <c r="B8" s="39"/>
      <c r="C8" s="83"/>
      <c r="D8" s="83"/>
      <c r="E8" s="83"/>
      <c r="F8" s="84"/>
      <c r="G8" s="84"/>
      <c r="H8" s="14"/>
      <c r="I8" s="84"/>
      <c r="J8" s="85"/>
      <c r="K8" s="13"/>
    </row>
    <row r="9" spans="1:11" s="23" customFormat="1" ht="17.25">
      <c r="A9" s="20">
        <v>2</v>
      </c>
      <c r="B9" s="137" t="s">
        <v>196</v>
      </c>
      <c r="C9" s="49"/>
      <c r="D9" s="49"/>
      <c r="E9" s="83"/>
      <c r="F9" s="49"/>
      <c r="G9" s="49"/>
      <c r="H9" s="30"/>
      <c r="I9" s="49"/>
      <c r="J9" s="49"/>
      <c r="K9" s="30"/>
    </row>
    <row r="10" spans="1:11" s="23" customFormat="1" ht="17.25">
      <c r="A10" s="20"/>
      <c r="B10" s="21" t="s">
        <v>197</v>
      </c>
      <c r="C10" s="49"/>
      <c r="D10" s="49">
        <v>1293.8</v>
      </c>
      <c r="E10" s="86">
        <f>H10+K10</f>
        <v>1293.8</v>
      </c>
      <c r="F10" s="49"/>
      <c r="G10" s="49">
        <v>1293.8</v>
      </c>
      <c r="H10" s="87">
        <f>F10+G10</f>
        <v>1293.8</v>
      </c>
      <c r="I10" s="49"/>
      <c r="J10" s="49"/>
      <c r="K10" s="87">
        <f>I10+J10</f>
        <v>0</v>
      </c>
    </row>
    <row r="11" spans="1:11" s="23" customFormat="1" ht="17.25">
      <c r="A11" s="20"/>
      <c r="B11" s="21" t="s">
        <v>198</v>
      </c>
      <c r="C11" s="49"/>
      <c r="D11" s="49">
        <v>547.1</v>
      </c>
      <c r="E11" s="86">
        <f>H11+K11</f>
        <v>547.1</v>
      </c>
      <c r="F11" s="49"/>
      <c r="G11" s="49">
        <v>547.1</v>
      </c>
      <c r="H11" s="87">
        <f>F11+G11</f>
        <v>547.1</v>
      </c>
      <c r="I11" s="49"/>
      <c r="J11" s="49"/>
      <c r="K11" s="87">
        <f>I11+J11</f>
        <v>0</v>
      </c>
    </row>
    <row r="12" spans="1:11" s="23" customFormat="1" ht="17.25">
      <c r="A12" s="20"/>
      <c r="B12" s="90" t="s">
        <v>2</v>
      </c>
      <c r="C12" s="91">
        <f aca="true" t="shared" si="0" ref="C12:K12">SUM(C10:C11)</f>
        <v>0</v>
      </c>
      <c r="D12" s="91">
        <f t="shared" si="0"/>
        <v>1840.9</v>
      </c>
      <c r="E12" s="91">
        <f t="shared" si="0"/>
        <v>1840.9</v>
      </c>
      <c r="F12" s="91">
        <f t="shared" si="0"/>
        <v>0</v>
      </c>
      <c r="G12" s="91">
        <f t="shared" si="0"/>
        <v>1840.9</v>
      </c>
      <c r="H12" s="91">
        <f t="shared" si="0"/>
        <v>1840.9</v>
      </c>
      <c r="I12" s="91">
        <f t="shared" si="0"/>
        <v>0</v>
      </c>
      <c r="J12" s="91">
        <f t="shared" si="0"/>
        <v>0</v>
      </c>
      <c r="K12" s="91">
        <f t="shared" si="0"/>
        <v>0</v>
      </c>
    </row>
    <row r="13" spans="1:11" s="23" customFormat="1" ht="16.5" customHeight="1">
      <c r="A13" s="20">
        <v>3</v>
      </c>
      <c r="B13" s="137" t="s">
        <v>29</v>
      </c>
      <c r="C13" s="83"/>
      <c r="D13" s="83"/>
      <c r="E13" s="83"/>
      <c r="F13" s="92"/>
      <c r="G13" s="92"/>
      <c r="H13" s="30"/>
      <c r="I13" s="92"/>
      <c r="J13" s="92"/>
      <c r="K13" s="30"/>
    </row>
    <row r="14" spans="1:11" s="27" customFormat="1" ht="16.5" customHeight="1">
      <c r="A14" s="24"/>
      <c r="B14" s="44" t="s">
        <v>30</v>
      </c>
      <c r="C14" s="93"/>
      <c r="D14" s="94">
        <v>1224</v>
      </c>
      <c r="E14" s="86">
        <f aca="true" t="shared" si="1" ref="E14:E30">H14+K14</f>
        <v>1224</v>
      </c>
      <c r="F14" s="26"/>
      <c r="G14" s="26">
        <v>1224</v>
      </c>
      <c r="H14" s="87">
        <f aca="true" t="shared" si="2" ref="H14:H30">F14+G14</f>
        <v>1224</v>
      </c>
      <c r="I14" s="26"/>
      <c r="J14" s="26"/>
      <c r="K14" s="87">
        <f aca="true" t="shared" si="3" ref="K14:K30">I14+J14</f>
        <v>0</v>
      </c>
    </row>
    <row r="15" spans="1:11" s="27" customFormat="1" ht="16.5" customHeight="1">
      <c r="A15" s="24"/>
      <c r="B15" s="44" t="s">
        <v>31</v>
      </c>
      <c r="C15" s="93"/>
      <c r="D15" s="94">
        <v>1400.9</v>
      </c>
      <c r="E15" s="86">
        <f t="shared" si="1"/>
        <v>1400.9</v>
      </c>
      <c r="F15" s="28"/>
      <c r="G15" s="26">
        <v>707.2</v>
      </c>
      <c r="H15" s="87">
        <f t="shared" si="2"/>
        <v>707.2</v>
      </c>
      <c r="I15" s="26"/>
      <c r="J15" s="26">
        <v>693.7</v>
      </c>
      <c r="K15" s="87">
        <f t="shared" si="3"/>
        <v>693.7</v>
      </c>
    </row>
    <row r="16" spans="1:11" s="27" customFormat="1" ht="16.5" customHeight="1">
      <c r="A16" s="24"/>
      <c r="B16" s="44" t="s">
        <v>32</v>
      </c>
      <c r="C16" s="93"/>
      <c r="D16" s="94">
        <v>975.5</v>
      </c>
      <c r="E16" s="86">
        <f t="shared" si="1"/>
        <v>975.5</v>
      </c>
      <c r="F16" s="26"/>
      <c r="G16" s="26">
        <v>975.5</v>
      </c>
      <c r="H16" s="87">
        <f t="shared" si="2"/>
        <v>975.5</v>
      </c>
      <c r="I16" s="26"/>
      <c r="J16" s="26"/>
      <c r="K16" s="87">
        <f t="shared" si="3"/>
        <v>0</v>
      </c>
    </row>
    <row r="17" spans="1:11" s="27" customFormat="1" ht="16.5" customHeight="1">
      <c r="A17" s="24"/>
      <c r="B17" s="44" t="s">
        <v>33</v>
      </c>
      <c r="C17" s="93"/>
      <c r="D17" s="94">
        <v>1170</v>
      </c>
      <c r="E17" s="86">
        <f t="shared" si="1"/>
        <v>1170</v>
      </c>
      <c r="F17" s="26"/>
      <c r="G17" s="26">
        <v>1170</v>
      </c>
      <c r="H17" s="87">
        <f t="shared" si="2"/>
        <v>1170</v>
      </c>
      <c r="I17" s="26"/>
      <c r="J17" s="26"/>
      <c r="K17" s="87">
        <f t="shared" si="3"/>
        <v>0</v>
      </c>
    </row>
    <row r="18" spans="1:11" s="27" customFormat="1" ht="16.5" customHeight="1">
      <c r="A18" s="24"/>
      <c r="B18" s="44" t="s">
        <v>34</v>
      </c>
      <c r="C18" s="93"/>
      <c r="D18" s="94">
        <v>4505.9</v>
      </c>
      <c r="E18" s="86">
        <f t="shared" si="1"/>
        <v>4505.9</v>
      </c>
      <c r="F18" s="26"/>
      <c r="G18" s="26">
        <v>4505.9</v>
      </c>
      <c r="H18" s="87">
        <f t="shared" si="2"/>
        <v>4505.9</v>
      </c>
      <c r="I18" s="26"/>
      <c r="J18" s="26"/>
      <c r="K18" s="87">
        <f t="shared" si="3"/>
        <v>0</v>
      </c>
    </row>
    <row r="19" spans="1:11" s="27" customFormat="1" ht="16.5" customHeight="1">
      <c r="A19" s="24"/>
      <c r="B19" s="44" t="s">
        <v>273</v>
      </c>
      <c r="C19" s="93"/>
      <c r="D19" s="94">
        <v>902.4</v>
      </c>
      <c r="E19" s="86">
        <f t="shared" si="1"/>
        <v>902.4</v>
      </c>
      <c r="F19" s="26"/>
      <c r="G19" s="26"/>
      <c r="H19" s="87">
        <f t="shared" si="2"/>
        <v>0</v>
      </c>
      <c r="I19" s="26"/>
      <c r="J19" s="26">
        <v>902.4</v>
      </c>
      <c r="K19" s="87">
        <f t="shared" si="3"/>
        <v>902.4</v>
      </c>
    </row>
    <row r="20" spans="1:11" s="47" customFormat="1" ht="17.25">
      <c r="A20" s="46"/>
      <c r="B20" s="89" t="s">
        <v>1</v>
      </c>
      <c r="C20" s="95">
        <f aca="true" t="shared" si="4" ref="C20:K20">SUM(C14:C19)</f>
        <v>0</v>
      </c>
      <c r="D20" s="95">
        <f t="shared" si="4"/>
        <v>10178.699999999999</v>
      </c>
      <c r="E20" s="95">
        <f t="shared" si="4"/>
        <v>10178.699999999999</v>
      </c>
      <c r="F20" s="95">
        <f t="shared" si="4"/>
        <v>0</v>
      </c>
      <c r="G20" s="95">
        <f t="shared" si="4"/>
        <v>8582.599999999999</v>
      </c>
      <c r="H20" s="95">
        <f t="shared" si="4"/>
        <v>8582.599999999999</v>
      </c>
      <c r="I20" s="95">
        <f t="shared" si="4"/>
        <v>0</v>
      </c>
      <c r="J20" s="95">
        <f t="shared" si="4"/>
        <v>1596.1</v>
      </c>
      <c r="K20" s="95">
        <f t="shared" si="4"/>
        <v>1596.1</v>
      </c>
    </row>
    <row r="21" spans="1:11" s="78" customFormat="1" ht="17.25">
      <c r="A21" s="20">
        <v>4</v>
      </c>
      <c r="B21" s="137" t="s">
        <v>171</v>
      </c>
      <c r="C21" s="49"/>
      <c r="D21" s="49"/>
      <c r="E21" s="83"/>
      <c r="F21" s="49"/>
      <c r="G21" s="49"/>
      <c r="H21" s="49"/>
      <c r="I21" s="49"/>
      <c r="J21" s="49"/>
      <c r="K21" s="49"/>
    </row>
    <row r="22" spans="1:11" s="78" customFormat="1" ht="17.25">
      <c r="A22" s="20"/>
      <c r="B22" s="4" t="s">
        <v>193</v>
      </c>
      <c r="C22" s="49"/>
      <c r="D22" s="96">
        <v>1064.3</v>
      </c>
      <c r="E22" s="86">
        <f>H22+K22</f>
        <v>1064.3</v>
      </c>
      <c r="F22" s="49"/>
      <c r="G22" s="96">
        <v>1064.3</v>
      </c>
      <c r="H22" s="97">
        <f>F22+G22</f>
        <v>1064.3</v>
      </c>
      <c r="I22" s="49"/>
      <c r="J22" s="49"/>
      <c r="K22" s="97">
        <f>I22+J22</f>
        <v>0</v>
      </c>
    </row>
    <row r="23" spans="1:11" s="78" customFormat="1" ht="17.25">
      <c r="A23" s="20"/>
      <c r="B23" s="4" t="s">
        <v>194</v>
      </c>
      <c r="C23" s="49"/>
      <c r="D23" s="96">
        <v>1268.7</v>
      </c>
      <c r="E23" s="86">
        <f>H23+K23</f>
        <v>1268.7</v>
      </c>
      <c r="F23" s="49"/>
      <c r="G23" s="96">
        <v>1268.7</v>
      </c>
      <c r="H23" s="97">
        <f>F23+G23</f>
        <v>1268.7</v>
      </c>
      <c r="I23" s="49"/>
      <c r="J23" s="49"/>
      <c r="K23" s="97">
        <f>I23+J23</f>
        <v>0</v>
      </c>
    </row>
    <row r="24" spans="1:11" s="78" customFormat="1" ht="17.25">
      <c r="A24" s="20"/>
      <c r="B24" s="4" t="s">
        <v>292</v>
      </c>
      <c r="C24" s="49"/>
      <c r="D24" s="96">
        <v>529.4</v>
      </c>
      <c r="E24" s="86">
        <f>H24+K24</f>
        <v>529.4</v>
      </c>
      <c r="F24" s="49"/>
      <c r="G24" s="96">
        <v>529.4</v>
      </c>
      <c r="H24" s="97">
        <f>F24+G24</f>
        <v>529.4</v>
      </c>
      <c r="I24" s="49"/>
      <c r="J24" s="49"/>
      <c r="K24" s="97"/>
    </row>
    <row r="25" spans="1:11" s="78" customFormat="1" ht="17.25">
      <c r="A25" s="98"/>
      <c r="B25" s="90" t="s">
        <v>2</v>
      </c>
      <c r="C25" s="91">
        <f>SUM(C22:C24)</f>
        <v>0</v>
      </c>
      <c r="D25" s="91">
        <f aca="true" t="shared" si="5" ref="D25:K25">SUM(D22:D24)</f>
        <v>2862.4</v>
      </c>
      <c r="E25" s="91">
        <f t="shared" si="5"/>
        <v>2862.4</v>
      </c>
      <c r="F25" s="91">
        <f t="shared" si="5"/>
        <v>0</v>
      </c>
      <c r="G25" s="91">
        <f t="shared" si="5"/>
        <v>2862.4</v>
      </c>
      <c r="H25" s="91">
        <f t="shared" si="5"/>
        <v>2862.4</v>
      </c>
      <c r="I25" s="91">
        <f t="shared" si="5"/>
        <v>0</v>
      </c>
      <c r="J25" s="91">
        <f t="shared" si="5"/>
        <v>0</v>
      </c>
      <c r="K25" s="91">
        <f t="shared" si="5"/>
        <v>0</v>
      </c>
    </row>
    <row r="26" spans="1:11" s="23" customFormat="1" ht="17.25">
      <c r="A26" s="20">
        <v>5</v>
      </c>
      <c r="B26" s="144" t="s">
        <v>189</v>
      </c>
      <c r="C26" s="101"/>
      <c r="D26" s="102"/>
      <c r="E26" s="83"/>
      <c r="F26" s="30"/>
      <c r="G26" s="30"/>
      <c r="H26" s="30"/>
      <c r="I26" s="30"/>
      <c r="J26" s="30"/>
      <c r="K26" s="30"/>
    </row>
    <row r="27" spans="1:11" s="23" customFormat="1" ht="17.25">
      <c r="A27" s="20"/>
      <c r="B27" s="99" t="s">
        <v>190</v>
      </c>
      <c r="C27" s="103"/>
      <c r="D27" s="102">
        <v>813.9</v>
      </c>
      <c r="E27" s="86">
        <f t="shared" si="1"/>
        <v>813.9</v>
      </c>
      <c r="F27" s="104"/>
      <c r="G27" s="102">
        <v>813.9</v>
      </c>
      <c r="H27" s="87">
        <f t="shared" si="2"/>
        <v>813.9</v>
      </c>
      <c r="I27" s="104"/>
      <c r="J27" s="104"/>
      <c r="K27" s="87">
        <f t="shared" si="3"/>
        <v>0</v>
      </c>
    </row>
    <row r="28" spans="1:11" s="23" customFormat="1" ht="17.25">
      <c r="A28" s="20"/>
      <c r="B28" s="64" t="s">
        <v>191</v>
      </c>
      <c r="C28" s="103"/>
      <c r="D28" s="102">
        <v>756</v>
      </c>
      <c r="E28" s="86">
        <f t="shared" si="1"/>
        <v>756</v>
      </c>
      <c r="F28" s="104"/>
      <c r="G28" s="102">
        <v>756</v>
      </c>
      <c r="H28" s="87">
        <f t="shared" si="2"/>
        <v>756</v>
      </c>
      <c r="I28" s="104"/>
      <c r="J28" s="104"/>
      <c r="K28" s="87">
        <f t="shared" si="3"/>
        <v>0</v>
      </c>
    </row>
    <row r="29" spans="1:11" s="23" customFormat="1" ht="17.25">
      <c r="A29" s="20"/>
      <c r="B29" s="124" t="s">
        <v>234</v>
      </c>
      <c r="C29" s="103"/>
      <c r="D29" s="102">
        <v>613.5</v>
      </c>
      <c r="E29" s="86">
        <f t="shared" si="1"/>
        <v>613.5</v>
      </c>
      <c r="F29" s="104"/>
      <c r="G29" s="102">
        <v>613.5</v>
      </c>
      <c r="H29" s="87">
        <f t="shared" si="2"/>
        <v>613.5</v>
      </c>
      <c r="I29" s="104"/>
      <c r="J29" s="104"/>
      <c r="K29" s="87">
        <f t="shared" si="3"/>
        <v>0</v>
      </c>
    </row>
    <row r="30" spans="1:11" s="23" customFormat="1" ht="17.25">
      <c r="A30" s="20"/>
      <c r="B30" s="124" t="s">
        <v>192</v>
      </c>
      <c r="C30" s="103"/>
      <c r="D30" s="102">
        <v>809</v>
      </c>
      <c r="E30" s="86">
        <f t="shared" si="1"/>
        <v>809</v>
      </c>
      <c r="F30" s="105"/>
      <c r="G30" s="102">
        <v>809</v>
      </c>
      <c r="H30" s="87">
        <f t="shared" si="2"/>
        <v>809</v>
      </c>
      <c r="I30" s="105"/>
      <c r="J30" s="88"/>
      <c r="K30" s="87">
        <f t="shared" si="3"/>
        <v>0</v>
      </c>
    </row>
    <row r="31" spans="1:11" s="78" customFormat="1" ht="17.25">
      <c r="A31" s="100"/>
      <c r="B31" s="90" t="s">
        <v>2</v>
      </c>
      <c r="C31" s="106">
        <f>SUM(C27:C29)</f>
        <v>0</v>
      </c>
      <c r="D31" s="106">
        <f>SUM(D27:D30)</f>
        <v>2992.4</v>
      </c>
      <c r="E31" s="106">
        <f>SUM(E27:E30)</f>
        <v>2992.4</v>
      </c>
      <c r="F31" s="106">
        <f>SUM(F27:F29)</f>
        <v>0</v>
      </c>
      <c r="G31" s="106">
        <f>SUM(G27:G30)</f>
        <v>2992.4</v>
      </c>
      <c r="H31" s="106">
        <f>SUM(H27:H30)</f>
        <v>2992.4</v>
      </c>
      <c r="I31" s="106">
        <f>SUM(I27:I29)</f>
        <v>0</v>
      </c>
      <c r="J31" s="106">
        <f>SUM(J27:J29)</f>
        <v>0</v>
      </c>
      <c r="K31" s="106">
        <f>SUM(K27:K29)</f>
        <v>0</v>
      </c>
    </row>
    <row r="32" spans="1:11" s="23" customFormat="1" ht="17.25" hidden="1">
      <c r="A32" s="20"/>
      <c r="B32" s="107"/>
      <c r="C32" s="108"/>
      <c r="D32" s="108"/>
      <c r="E32" s="108"/>
      <c r="F32" s="30"/>
      <c r="G32" s="30"/>
      <c r="H32" s="87"/>
      <c r="I32" s="30"/>
      <c r="J32" s="30"/>
      <c r="K32" s="87"/>
    </row>
    <row r="33" spans="1:11" s="23" customFormat="1" ht="17.25" hidden="1">
      <c r="A33" s="20"/>
      <c r="B33" s="54"/>
      <c r="C33" s="42"/>
      <c r="D33" s="42"/>
      <c r="E33" s="42"/>
      <c r="F33" s="30"/>
      <c r="G33" s="30"/>
      <c r="H33" s="87"/>
      <c r="I33" s="30"/>
      <c r="J33" s="104"/>
      <c r="K33" s="87"/>
    </row>
    <row r="34" spans="1:11" s="23" customFormat="1" ht="17.25" hidden="1">
      <c r="A34" s="20"/>
      <c r="B34" s="54"/>
      <c r="C34" s="42"/>
      <c r="D34" s="42"/>
      <c r="E34" s="42"/>
      <c r="F34" s="30"/>
      <c r="G34" s="30"/>
      <c r="H34" s="87"/>
      <c r="I34" s="30"/>
      <c r="J34" s="104"/>
      <c r="K34" s="87"/>
    </row>
    <row r="35" spans="1:11" s="23" customFormat="1" ht="17.25" hidden="1">
      <c r="A35" s="20"/>
      <c r="B35" s="54"/>
      <c r="C35" s="42"/>
      <c r="D35" s="42"/>
      <c r="E35" s="42"/>
      <c r="F35" s="30"/>
      <c r="G35" s="30"/>
      <c r="H35" s="87"/>
      <c r="I35" s="30"/>
      <c r="J35" s="104"/>
      <c r="K35" s="87"/>
    </row>
    <row r="36" spans="1:11" s="23" customFormat="1" ht="17.25" hidden="1">
      <c r="A36" s="20"/>
      <c r="B36" s="54"/>
      <c r="C36" s="42"/>
      <c r="D36" s="42"/>
      <c r="E36" s="42"/>
      <c r="F36" s="30"/>
      <c r="G36" s="30"/>
      <c r="H36" s="87"/>
      <c r="I36" s="30"/>
      <c r="J36" s="104"/>
      <c r="K36" s="87"/>
    </row>
    <row r="37" spans="1:11" s="23" customFormat="1" ht="17.25" hidden="1">
      <c r="A37" s="20"/>
      <c r="B37" s="54"/>
      <c r="C37" s="42"/>
      <c r="D37" s="42"/>
      <c r="E37" s="42"/>
      <c r="F37" s="30"/>
      <c r="G37" s="30"/>
      <c r="H37" s="87"/>
      <c r="I37" s="30"/>
      <c r="J37" s="104"/>
      <c r="K37" s="87"/>
    </row>
    <row r="38" spans="1:11" s="114" customFormat="1" ht="17.25" hidden="1">
      <c r="A38" s="109"/>
      <c r="B38" s="110"/>
      <c r="C38" s="111"/>
      <c r="D38" s="111"/>
      <c r="E38" s="111"/>
      <c r="F38" s="112"/>
      <c r="G38" s="112"/>
      <c r="H38" s="87"/>
      <c r="I38" s="113"/>
      <c r="J38" s="112"/>
      <c r="K38" s="87"/>
    </row>
    <row r="39" spans="1:11" ht="27" customHeight="1">
      <c r="A39" s="72"/>
      <c r="B39" s="115" t="s">
        <v>3</v>
      </c>
      <c r="C39" s="113">
        <f aca="true" t="shared" si="6" ref="C39:K39">C12+C20+C25+C31</f>
        <v>0</v>
      </c>
      <c r="D39" s="113">
        <f t="shared" si="6"/>
        <v>17874.399999999998</v>
      </c>
      <c r="E39" s="113">
        <f t="shared" si="6"/>
        <v>17874.399999999998</v>
      </c>
      <c r="F39" s="113">
        <f t="shared" si="6"/>
        <v>0</v>
      </c>
      <c r="G39" s="113">
        <f t="shared" si="6"/>
        <v>16278.299999999997</v>
      </c>
      <c r="H39" s="113">
        <f t="shared" si="6"/>
        <v>16278.299999999997</v>
      </c>
      <c r="I39" s="113">
        <f t="shared" si="6"/>
        <v>0</v>
      </c>
      <c r="J39" s="113">
        <f t="shared" si="6"/>
        <v>1596.1</v>
      </c>
      <c r="K39" s="113">
        <f t="shared" si="6"/>
        <v>1596.1</v>
      </c>
    </row>
    <row r="40" ht="17.25">
      <c r="K40" s="82"/>
    </row>
    <row r="42" ht="17.25">
      <c r="E42" s="131"/>
    </row>
  </sheetData>
  <sheetProtection/>
  <mergeCells count="15">
    <mergeCell ref="E5:E6"/>
    <mergeCell ref="F5:F6"/>
    <mergeCell ref="G5:G6"/>
    <mergeCell ref="C4:E4"/>
    <mergeCell ref="C5:C6"/>
    <mergeCell ref="A2:K2"/>
    <mergeCell ref="A4:A6"/>
    <mergeCell ref="B4:B6"/>
    <mergeCell ref="F4:H4"/>
    <mergeCell ref="I4:K4"/>
    <mergeCell ref="K5:K6"/>
    <mergeCell ref="D5:D6"/>
    <mergeCell ref="H5:H6"/>
    <mergeCell ref="I5:I6"/>
    <mergeCell ref="J5:J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2019-01-25T14:50:45Z</cp:lastPrinted>
  <dcterms:created xsi:type="dcterms:W3CDTF">1996-10-14T23:33:28Z</dcterms:created>
  <dcterms:modified xsi:type="dcterms:W3CDTF">2020-01-20T05:46:04Z</dcterms:modified>
  <cp:category/>
  <cp:version/>
  <cp:contentType/>
  <cp:contentStatus/>
</cp:coreProperties>
</file>