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9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67" i="2"/>
  <c r="G67"/>
  <c r="H67"/>
  <c r="I67"/>
  <c r="I66"/>
  <c r="I65"/>
  <c r="I64" s="1"/>
  <c r="O64"/>
  <c r="N64"/>
  <c r="M64"/>
  <c r="L64"/>
  <c r="K64"/>
  <c r="J64"/>
  <c r="H64"/>
  <c r="G64"/>
  <c r="F64"/>
  <c r="L63"/>
  <c r="I63"/>
  <c r="L62"/>
  <c r="I62"/>
  <c r="O61"/>
  <c r="N61"/>
  <c r="M61"/>
  <c r="K61"/>
  <c r="L61" s="1"/>
  <c r="J61"/>
  <c r="I61"/>
  <c r="H61"/>
  <c r="G61"/>
  <c r="F61"/>
  <c r="E61"/>
  <c r="E56" s="1"/>
  <c r="L60"/>
  <c r="I60"/>
  <c r="L59"/>
  <c r="I59"/>
  <c r="I58" s="1"/>
  <c r="O58"/>
  <c r="N58"/>
  <c r="N56" s="1"/>
  <c r="M58"/>
  <c r="L58"/>
  <c r="K58"/>
  <c r="J58"/>
  <c r="J56" s="1"/>
  <c r="H58"/>
  <c r="H56" s="1"/>
  <c r="G58"/>
  <c r="F58"/>
  <c r="F56" s="1"/>
  <c r="E58"/>
  <c r="L57"/>
  <c r="I57"/>
  <c r="O56"/>
  <c r="M56"/>
  <c r="K56"/>
  <c r="L56" s="1"/>
  <c r="G56"/>
  <c r="L55"/>
  <c r="I55"/>
  <c r="L54"/>
  <c r="I54"/>
  <c r="O53"/>
  <c r="N53"/>
  <c r="M53"/>
  <c r="L53"/>
  <c r="K53"/>
  <c r="J53"/>
  <c r="H53"/>
  <c r="G53"/>
  <c r="F53"/>
  <c r="E53"/>
  <c r="I53" s="1"/>
  <c r="L52"/>
  <c r="I52"/>
  <c r="O51"/>
  <c r="N51"/>
  <c r="L51"/>
  <c r="K51"/>
  <c r="J51"/>
  <c r="H51"/>
  <c r="G51"/>
  <c r="F51"/>
  <c r="E51"/>
  <c r="I51" s="1"/>
  <c r="L50"/>
  <c r="I50"/>
  <c r="I49"/>
  <c r="I48"/>
  <c r="O46"/>
  <c r="N46"/>
  <c r="L46"/>
  <c r="K46"/>
  <c r="J46"/>
  <c r="H46"/>
  <c r="F46"/>
  <c r="E46"/>
  <c r="I46" s="1"/>
  <c r="L45"/>
  <c r="I45"/>
  <c r="I44"/>
  <c r="O43"/>
  <c r="N43"/>
  <c r="L43"/>
  <c r="K43"/>
  <c r="J43"/>
  <c r="H43"/>
  <c r="F43"/>
  <c r="E43"/>
  <c r="I43" s="1"/>
  <c r="I42"/>
  <c r="L41"/>
  <c r="I40"/>
  <c r="L39"/>
  <c r="L38" s="1"/>
  <c r="I39"/>
  <c r="O38"/>
  <c r="N38"/>
  <c r="M38"/>
  <c r="K38"/>
  <c r="J38"/>
  <c r="I38"/>
  <c r="H38"/>
  <c r="G38"/>
  <c r="F38"/>
  <c r="E38"/>
  <c r="O35"/>
  <c r="N35"/>
  <c r="M35"/>
  <c r="L35"/>
  <c r="K35"/>
  <c r="J35"/>
  <c r="I35"/>
  <c r="H35"/>
  <c r="F35"/>
  <c r="E35"/>
  <c r="L34"/>
  <c r="L30" s="1"/>
  <c r="L29" s="1"/>
  <c r="I34"/>
  <c r="I30" s="1"/>
  <c r="I29" s="1"/>
  <c r="O30"/>
  <c r="N30"/>
  <c r="N29" s="1"/>
  <c r="M30"/>
  <c r="K30"/>
  <c r="J30"/>
  <c r="J29" s="1"/>
  <c r="H30"/>
  <c r="H29" s="1"/>
  <c r="G30"/>
  <c r="F30"/>
  <c r="F29" s="1"/>
  <c r="E30"/>
  <c r="O29"/>
  <c r="M29"/>
  <c r="K29"/>
  <c r="G29"/>
  <c r="E29"/>
  <c r="L28"/>
  <c r="I28"/>
  <c r="L27"/>
  <c r="I27"/>
  <c r="L26"/>
  <c r="I26"/>
  <c r="I25"/>
  <c r="O24"/>
  <c r="O23" s="1"/>
  <c r="O21" s="1"/>
  <c r="O67" s="1"/>
  <c r="N24"/>
  <c r="M24"/>
  <c r="M23" s="1"/>
  <c r="M21" s="1"/>
  <c r="M67" s="1"/>
  <c r="L24"/>
  <c r="L23" s="1"/>
  <c r="L21" s="1"/>
  <c r="L67" s="1"/>
  <c r="K24"/>
  <c r="K23" s="1"/>
  <c r="K21" s="1"/>
  <c r="K67" s="1"/>
  <c r="J24"/>
  <c r="I24"/>
  <c r="I23" s="1"/>
  <c r="I21" s="1"/>
  <c r="H24"/>
  <c r="G24"/>
  <c r="G23" s="1"/>
  <c r="G21" s="1"/>
  <c r="F24"/>
  <c r="E24"/>
  <c r="E23" s="1"/>
  <c r="E21" s="1"/>
  <c r="N23"/>
  <c r="N21" s="1"/>
  <c r="N67" s="1"/>
  <c r="J23"/>
  <c r="J21" s="1"/>
  <c r="J67" s="1"/>
  <c r="H23"/>
  <c r="H21" s="1"/>
  <c r="F23"/>
  <c r="F21" s="1"/>
  <c r="E67" l="1"/>
</calcChain>
</file>

<file path=xl/comments1.xml><?xml version="1.0" encoding="utf-8"?>
<comments xmlns="http://schemas.openxmlformats.org/spreadsheetml/2006/main">
  <authors>
    <author>Автор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<sst xmlns="http://schemas.openxmlformats.org/spreadsheetml/2006/main" count="130" uniqueCount="126">
  <si>
    <r>
      <t>1. ÐÇÙÝ³ñÏÇ ³Ýí³ÝáõÙÁ _____</t>
    </r>
    <r>
      <rPr>
        <u/>
        <sz val="8"/>
        <rFont val="Arial Armenian"/>
        <family val="2"/>
      </rPr>
      <t>_²ñÙ³íÇñÇ Ù³ñ½å»ï³ñ³Ý</t>
    </r>
    <r>
      <rPr>
        <sz val="8"/>
        <rFont val="Arial Armenian"/>
        <family val="2"/>
      </rPr>
      <t>________________________</t>
    </r>
  </si>
  <si>
    <t xml:space="preserve">8. ´Ûáõç»ï³ÛÇÝ Í³Ëë»ñÇ ·áñÍ³é³Ï³Ý ¹³ë³Ï³ñ·Ù³Ý   </t>
  </si>
  <si>
    <r>
      <t>2. öáëï³ÛÇÝ Ñ³ëó»Ý ___</t>
    </r>
    <r>
      <rPr>
        <u/>
        <sz val="8"/>
        <rFont val="Arial Armenian"/>
        <family val="2"/>
      </rPr>
      <t>_ù. ²ñÙ³íÇñ, ²µáíÛ³Ý 71__</t>
    </r>
    <r>
      <rPr>
        <sz val="8"/>
        <rFont val="Arial Armenian"/>
        <family val="2"/>
      </rPr>
      <t>_____________________________</t>
    </r>
  </si>
  <si>
    <t xml:space="preserve">   ´³ÅÇÝ N    </t>
  </si>
  <si>
    <t>01</t>
  </si>
  <si>
    <t xml:space="preserve">3. ÐÇÙÝ³ñÏÇ ï»Õ³µ³ßËÙ³Ý  Ù³ñ½Ç  ¨  Ñ³Ù³ÛÝùÇ Ïá¹Á     </t>
  </si>
  <si>
    <t xml:space="preserve">  ÊáõÙµ N </t>
  </si>
  <si>
    <t xml:space="preserve">    Áëï µÛáõç»ï³ÛÇÝ  Í³Ëë»ñÇ  ï³ñ³Íù³ÛÇÝ  ¹³ë³Ï³ñ·Ù³Ý </t>
  </si>
  <si>
    <t xml:space="preserve">  ¸³ë N </t>
  </si>
  <si>
    <t xml:space="preserve">4.ä»ï³Ï³Ý Ï³é³í³ñÙ³Ý í»ñ³¹³ë Ù³ñÙÝÇ Ï³Ù ï»Õ³Ï³Ý ÇÝùÝ³Ï³é³í³ñÙ³Ý </t>
  </si>
  <si>
    <t>9. Ìñ³·ñÇ ³Ýí³ÝáõÙÁ</t>
  </si>
  <si>
    <t>¶áñÍ³¹Çñ ÇßË³ÝáõÃÛ³Ý å»ï. Ï³é³í³ñÙ³Ý Ñ³Ýñ³å»ï³Ï³Ý ¨ ï³ñ³Íù³ÛÇÝ Ï³é³í³ñÙ³Ý Ù³ñÙÇÝÝ»ñÇ å³Ñå³ÝáõÙ</t>
  </si>
  <si>
    <t xml:space="preserve">    Ù³ñÙÝÇ ³Ýí³ÝáõÙÁ ______________________________________________________</t>
  </si>
  <si>
    <t xml:space="preserve">10. Ìñ³·ñÇ Ïá¹Á </t>
  </si>
  <si>
    <t>03</t>
  </si>
  <si>
    <r>
      <t>5. ÐÇÙÝ³ñÏÁ ëå³ë³ñÏáÕ ·³ÝÓ³å»ï³Ï³Ý ëïáñ³µ³Å³ÝÙ³Ý ³Ýí³ÝáõÙÁ__</t>
    </r>
    <r>
      <rPr>
        <u/>
        <sz val="8"/>
        <rFont val="Arial Armenian"/>
        <family val="2"/>
      </rPr>
      <t>²ñÙ³íÇñÇ î¶´_</t>
    </r>
    <r>
      <rPr>
        <sz val="8"/>
        <rFont val="Arial Armenian"/>
        <family val="2"/>
      </rPr>
      <t>_____</t>
    </r>
  </si>
  <si>
    <t xml:space="preserve">11. ä»ï³Ï³Ý  Ï³é³í³ñÙ³Ý í»ñ³¹³ë Ù³ñÙÝÇ Ï³Ù ï»Õ³Ï³Ý   ÇÝùÝ³Ï³é³í³ñÙ³Ý   </t>
  </si>
  <si>
    <t xml:space="preserve">6. ÐÇÙÝ³ñÏÇª ·³ÝÓ³å»ï³Ï³Ý ëïáñ³µ³Å³ÝáõÙáõÙ  Ñ³ßí³éÙ³Ý   Ñ³Ù³ñÁ </t>
  </si>
  <si>
    <t>900331131053</t>
  </si>
  <si>
    <t xml:space="preserve">Ù³ñÙÝÇ Ïá¹Á Áëï µÛáõç»ï³ÛÇÝ Í³Ëë»ñÇ ·»ñ³ï»ëã³Ï³Ý ¹³ë³Ï³ñ·Ù³Ý  </t>
  </si>
  <si>
    <t xml:space="preserve">7. Ì³Ëë»ñÇ  ýÇÝ³Ýë³íáñÙ³Ý  ³ÕµÛáõñÇ  Ïá¹Á`  </t>
  </si>
  <si>
    <r>
      <t xml:space="preserve">12. â³÷Ç ÙÇ³íáñÁª </t>
    </r>
    <r>
      <rPr>
        <i/>
        <sz val="8"/>
        <rFont val="Arial Armenian"/>
        <family val="2"/>
      </rPr>
      <t>Ñ³½³ñ ¹ñ³Ù</t>
    </r>
  </si>
  <si>
    <t xml:space="preserve">     (ÐÐ å»ï³Ï³Ý  µÛáõç»ª 1, Ñ³Ù³ÛÝùÇ  µÛáõç»ª 2)</t>
  </si>
  <si>
    <t>reg</t>
  </si>
  <si>
    <t>marz</t>
  </si>
  <si>
    <t>îáÕÇ       NN</t>
  </si>
  <si>
    <t xml:space="preserve">´Ûáõç»ï³ÛÇÝ Í³Ëë»ñÇ ïÝï»ë³·Çï³Ï³Ý ¹³ë³Ï³ñ·Ù³Ý ï³ññ»ñÇ </t>
  </si>
  <si>
    <t>î³ñ»ëÏ½µÇÝ Ñ³ëï³ïí³Í ï³ñ»Ï³Ý Ý³Ë³Ñ³ßÇí</t>
  </si>
  <si>
    <t>öá÷áËáõÃÛáõÝÝ»ñ ï³ñ»Ï³Ý Ý³Ë³Ñ³ßíáõÙ</t>
  </si>
  <si>
    <t>î³ñ»Ï³Ý ×ßïí³Í Ý³Ë³Ñ³ßÇí</t>
  </si>
  <si>
    <t xml:space="preserve">üÇÝ³Ýë³íáñáõÙ </t>
  </si>
  <si>
    <t>¸ñ³Ù³ñÏÕ³ÛÇÝ Í³Ëë</t>
  </si>
  <si>
    <t>ö³ëï³óÇ Í³Ëë</t>
  </si>
  <si>
    <t>ì×³ñÙ³Ý »ÝÃ³Ï³, ë³Ï³ÛÝ ãÇñ³Ï³Ý³óí³Í í×³ñáõÙÝ»ñ (å³ñïù»ñ)</t>
  </si>
  <si>
    <t>¸ñ³Ù³ñÏÕÇ ÙÝ³óáñ¹</t>
  </si>
  <si>
    <t>³Ýí³ÝáõÙÝ»ñÁ</t>
  </si>
  <si>
    <t>NN</t>
  </si>
  <si>
    <t>ÐÐ ûñ»Ýù  (Ñ³Ù³ÛÝùÇ ³í³·³Ýáõ áñáßáõÙ)</t>
  </si>
  <si>
    <t>ÐÐ Ï³é³í. ÏáÕÙÇó (Ñ³Ù³ÛÝùÇ Õ»Ï³í³ñÇ áñáßáõÙ)</t>
  </si>
  <si>
    <t xml:space="preserve">ì»ñ³¹³ëÇ ÏáÕÙÇó </t>
  </si>
  <si>
    <t>ÀÝ¹³Ù»ÝÁ</t>
  </si>
  <si>
    <t>àñáÝóÇóª30 ûñÇó ³Ýó å³ñïù»ñ</t>
  </si>
  <si>
    <t>²</t>
  </si>
  <si>
    <t>´</t>
  </si>
  <si>
    <t>¶</t>
  </si>
  <si>
    <t>¸</t>
  </si>
  <si>
    <t>º</t>
  </si>
  <si>
    <t>¼</t>
  </si>
  <si>
    <t>¾</t>
  </si>
  <si>
    <t>À=¸+º+¼+¾</t>
  </si>
  <si>
    <t>Â</t>
  </si>
  <si>
    <t>Ä</t>
  </si>
  <si>
    <t>Ä²</t>
  </si>
  <si>
    <t>Ä´</t>
  </si>
  <si>
    <t>Ä¶</t>
  </si>
  <si>
    <t>Ä¸</t>
  </si>
  <si>
    <t xml:space="preserve"> ÀÝÃ³óÇÏ Í³Ëë»ñ</t>
  </si>
  <si>
    <t>x</t>
  </si>
  <si>
    <t>³Û¹ ÃíáõÙª</t>
  </si>
  <si>
    <t>²ÞÊ²î²ÜøÆ ì²ðÒ²îðàôÂÚàôÜ</t>
  </si>
  <si>
    <t>…..</t>
  </si>
  <si>
    <t>¸ñ³Ùáí í×³ñíáÕ ³ßË³ï³í³ñÓÝ»ñ ¨ Ñ³í»É³í×³ñÝ»ñ</t>
  </si>
  <si>
    <t>²ßË³ïáÕÝ»ñÇ ³ßË³ï³í³ñÓ»ñ ¨ Ñ³í»É³í×³ñÝ»ñ</t>
  </si>
  <si>
    <t>4111</t>
  </si>
  <si>
    <t>å³ñ·¨³ïñáõÙÝ»ñ ¨ ¹ñ³Ù³Ï³Ý Ëñ³ËáõëáõÙÝ»ñ</t>
  </si>
  <si>
    <t>4112</t>
  </si>
  <si>
    <t>ø³Õ³ù³óÇ³Ï³Ý Í³é³ÛáÕÝ»ñÇ å³ñ·¨³ïñáõÙ</t>
  </si>
  <si>
    <t>4113</t>
  </si>
  <si>
    <t>Այլ վարձատրություններ</t>
  </si>
  <si>
    <t xml:space="preserve">Ì²è²ÚàôÂÚàôÜÜºðÆ ºì ²äð²ÜøÜºðÆ Òºèø ´ºðàôØ </t>
  </si>
  <si>
    <t>Þ²ðàôÜ²Î²Î²Ü Ì²Êêºð                                  ³Û¹ ÃíáõÙ`</t>
  </si>
  <si>
    <t>¾Ý»ñ·»ïÇÏ Í³é³ÛáõÃÛáõÝÝ»ñ</t>
  </si>
  <si>
    <t>4212</t>
  </si>
  <si>
    <t>ÎáÙáõÝ³É Í³é³ÛáõÃÛáõÝÝ»ñ</t>
  </si>
  <si>
    <t>4213</t>
  </si>
  <si>
    <t>Î³åÇ Í³é³ÛáõÃÛáõÝÝ»ñ</t>
  </si>
  <si>
    <t>4214</t>
  </si>
  <si>
    <t>Ապահովագրական ծախսեր</t>
  </si>
  <si>
    <t>¶àðÌàôÔàôØÜºð ºì Þðæ²¶²ÚàôÂÚàôÜÜºð</t>
  </si>
  <si>
    <t>Ü»ñùÇÝ ·áñÍáõÕáõÙÝ»ñ</t>
  </si>
  <si>
    <t>4221</t>
  </si>
  <si>
    <t>²ñï³ë³ÑÙ³ÝÛ³Ý ·áñÍáÕáõÙÝ»ñ</t>
  </si>
  <si>
    <t xml:space="preserve">ä²ÚØ²Ü²¶ð²ÚÆÜ Ì²è²ÚàôÂÚàôÜÜºðÆ Òºèø´ºðàôØ </t>
  </si>
  <si>
    <t>Համակարգչային ծառայություններ</t>
  </si>
  <si>
    <t>Տեղատվական ծառայություն</t>
  </si>
  <si>
    <t>Ü»ñÏ³Û³óáõóã³Ï³Ý Í³Ëë»ñ</t>
  </si>
  <si>
    <t>4237</t>
  </si>
  <si>
    <t>ÀÝ¹Ñ³Ýáõñ µÝáõÛÃÇ ³ÛÉ Í³é³ÛáõÃÛáõÝÝ»ñ</t>
  </si>
  <si>
    <t>ÀÜÂ²òÆÎ Üàðà¶àôØ ºì ä²Ðä²ÜàôØ /Í³é³ÛáõÃÛáõÝÝ»ñ ¨ ÝÛáõÃ»ñ/</t>
  </si>
  <si>
    <t>Շենքերի  ¨ կառույցների ընթացիկ Ýáñá·áõÙ ¨ å³Ñå³ÝáõÙ</t>
  </si>
  <si>
    <t>Ø»ù»Ý³Ý»ñÇ ¨ ë³ñù³íáñáõÙÝ»ñÇ Ýáñá·áõÙ ¨ å³Ñå³ÝáõÙ</t>
  </si>
  <si>
    <t>4252</t>
  </si>
  <si>
    <t>ÜÚàôÂºð                                                               ³Û¹ ÃíáõÙ`</t>
  </si>
  <si>
    <t>¶ñ³ë»ÝÛ³Ï³ÛÇÝ ÝÛáõÃ»ñ ¨ Ñ³·áõëï                   ³Û¹ ÃíáõÙ`</t>
  </si>
  <si>
    <t>¶ñ³ë»ÝÛ³Ï³ÛÇÝ åÇïáõÛùÝ»ñ</t>
  </si>
  <si>
    <t>îñ³Ýëåáñï³ÛÇÝ ÝÛáõÃ»ñ /µ»Ý½ÇÝ, ÛáõÕ»ñ, ³ÛÉ ÝÛáõÃ»ñ/</t>
  </si>
  <si>
    <t>4264</t>
  </si>
  <si>
    <t>Î»Ýó³Õ³ÛÇÝ ¨ Ñ³Ýñ³ÛÇÝ ëÝÝ¹Ç ÝÛáõÃ»ñ /Ù³ùñÇã ÝÛáõÃ»ñ, ÑÇ·Ç»ÝÇÏ ÝÛáõÃ»ñ/</t>
  </si>
  <si>
    <t>4267</t>
  </si>
  <si>
    <t>êàòÆ²È²Î²Ü Üä²êîÜºð ºì ÎºÜê²ÂàÞ²ÎÜºð</t>
  </si>
  <si>
    <t>²ÛÉ Ýå³ëïÝ»ñ µÛáõç»Çó</t>
  </si>
  <si>
    <t>4729</t>
  </si>
  <si>
    <t xml:space="preserve">Ð²ðÎºð, ä²ðî²¸Æð ìÖ²ðÜºð ºì îàôÚÄºð, àðàÜø Î²è²ì²ðØ²Ü î²ð´ºð Ø²Î²ð¸²ÎÜºðÆ ÎàÔØÆò ÎÆð²èìàôØ ºÜ ØÆØÚ²Üò ÜÎ²îØ²Ø´ </t>
  </si>
  <si>
    <t>²ÛÉ Ñ³ñÏ»ñ</t>
  </si>
  <si>
    <t>4822</t>
  </si>
  <si>
    <t>ä³ñï³¹Çñ í×³ñÝ»ñ</t>
  </si>
  <si>
    <t>4823</t>
  </si>
  <si>
    <t>àâ üÆÜ²Üê²Î²Ü ²ÎîÆìÜºðÆ ¶Ìàì Ì²Êêºð</t>
  </si>
  <si>
    <t xml:space="preserve">ÐÆØÜ²Î²Ü ØÆæààòÜºð                                         ³Û¹ ÃíáõÙ` </t>
  </si>
  <si>
    <t>ÞºÜøºð ºì ÞÆÜàôÂÚôàÜÜºð                             ³Û¹ ÃíáõÙ`</t>
  </si>
  <si>
    <t>Þ»Ýù»ñÇ ¨ ßÇÝáõÃÛáõÝÝ»ñÇ ßÇÝ³ñ³ñáõÃÛáõÝ</t>
  </si>
  <si>
    <t>5112</t>
  </si>
  <si>
    <t>Þ»Ýù»ñÇ ¨ ßÇÝáõÃÛáõÝÝ»ñÇÏ³åÇï³É í»ñ³Ýáñá·áõÙ</t>
  </si>
  <si>
    <t>5113</t>
  </si>
  <si>
    <t xml:space="preserve">ØºøºÜ²ÜºðÆ ºì ê²ðø²ìàðàôØÜºðÆ Òºèø´ºðàôØ ä²Ðä²ÜàôØ ºì ÐÆØÜ²Üàðà¶àôØ </t>
  </si>
  <si>
    <t>îñ³Ýëåáñï³ÛÇÝ ë³ñù³íáñáõÙÝ»ñ</t>
  </si>
  <si>
    <t>5121</t>
  </si>
  <si>
    <t>ì³ñã³Ï³Ý ë³ñù³íáñáõÙÝ»ñ</t>
  </si>
  <si>
    <t>5122</t>
  </si>
  <si>
    <t>²ÚÈ ÐÆØÜ²Î²Ü ØÆæàòÜºð</t>
  </si>
  <si>
    <t>àã ÝÛáõÃ³Ï³Ý ÑÇÙÝ³Ï³Ý ÙÇçáóÝ»ñ</t>
  </si>
  <si>
    <t>5132</t>
  </si>
  <si>
    <t>Ü³Ë³·Í³Ñ»ï³½áï³Ï³Ý Í³Ëë»ñ</t>
  </si>
  <si>
    <t>5134</t>
  </si>
  <si>
    <t>ÀÜ¸²ØºÜÀ Ì²Êêºð                                   (ïáÕ 4100000+ïáÕ 4200000)</t>
  </si>
  <si>
    <t>ՀՀ Արմավիրի մարզպետարանի 2019թվականի բյուջետային տարվա ծախսերի նախահաշիվ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</si>
</sst>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u/>
      <sz val="10"/>
      <name val="Arial Armenian"/>
      <family val="2"/>
    </font>
    <font>
      <sz val="11"/>
      <name val="Arial Armenian"/>
      <family val="2"/>
    </font>
    <font>
      <sz val="8"/>
      <name val="Arial Armenian"/>
      <family val="2"/>
    </font>
    <font>
      <u/>
      <sz val="8"/>
      <name val="Arial Armenian"/>
      <family val="2"/>
    </font>
    <font>
      <b/>
      <sz val="8"/>
      <name val="Arial Armenian"/>
      <family val="2"/>
    </font>
    <font>
      <i/>
      <sz val="8"/>
      <name val="Arial Armenian"/>
      <family val="2"/>
    </font>
    <font>
      <b/>
      <i/>
      <sz val="8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u/>
      <sz val="7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sz val="12"/>
      <name val="Arial Armenian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64" fontId="1" fillId="0" borderId="0" xfId="0" applyNumberFormat="1" applyFont="1" applyFill="1"/>
    <xf numFmtId="164" fontId="1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Border="1"/>
    <xf numFmtId="164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/>
    <xf numFmtId="164" fontId="4" fillId="0" borderId="0" xfId="0" applyNumberFormat="1" applyFont="1" applyFill="1" applyAlignment="1">
      <alignment horizontal="left" vertical="center"/>
    </xf>
    <xf numFmtId="164" fontId="4" fillId="0" borderId="1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Alignment="1">
      <alignment horizontal="left" vertical="top"/>
    </xf>
    <xf numFmtId="164" fontId="4" fillId="0" borderId="2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/>
    <xf numFmtId="164" fontId="4" fillId="0" borderId="4" xfId="0" applyNumberFormat="1" applyFont="1" applyFill="1" applyBorder="1" applyAlignment="1"/>
    <xf numFmtId="1" fontId="4" fillId="0" borderId="1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/>
    <xf numFmtId="164" fontId="4" fillId="0" borderId="1" xfId="0" applyNumberFormat="1" applyFont="1" applyFill="1" applyBorder="1"/>
    <xf numFmtId="164" fontId="4" fillId="2" borderId="0" xfId="0" applyNumberFormat="1" applyFont="1" applyFill="1"/>
    <xf numFmtId="164" fontId="1" fillId="0" borderId="0" xfId="0" applyNumberFormat="1" applyFont="1" applyFill="1" applyAlignment="1"/>
    <xf numFmtId="164" fontId="1" fillId="0" borderId="0" xfId="0" applyNumberFormat="1" applyFont="1" applyFill="1" applyBorder="1" applyAlignment="1">
      <alignment vertical="top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 wrapText="1"/>
    </xf>
    <xf numFmtId="4" fontId="9" fillId="2" borderId="5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/>
    <xf numFmtId="164" fontId="4" fillId="0" borderId="5" xfId="0" applyNumberFormat="1" applyFont="1" applyFill="1" applyBorder="1" applyAlignment="1">
      <alignment horizontal="center" wrapText="1"/>
    </xf>
    <xf numFmtId="1" fontId="4" fillId="0" borderId="5" xfId="0" applyNumberFormat="1" applyFont="1" applyFill="1" applyBorder="1" applyAlignment="1">
      <alignment horizontal="center" wrapText="1"/>
    </xf>
    <xf numFmtId="4" fontId="10" fillId="2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 wrapText="1"/>
    </xf>
    <xf numFmtId="4" fontId="13" fillId="2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/>
    <xf numFmtId="164" fontId="4" fillId="0" borderId="0" xfId="0" applyNumberFormat="1" applyFont="1" applyFill="1" applyBorder="1"/>
    <xf numFmtId="164" fontId="4" fillId="0" borderId="0" xfId="0" applyNumberFormat="1" applyFont="1" applyFill="1" applyAlignment="1">
      <alignment vertical="top"/>
    </xf>
    <xf numFmtId="164" fontId="1" fillId="2" borderId="0" xfId="0" applyNumberFormat="1" applyFont="1" applyFill="1" applyAlignment="1"/>
    <xf numFmtId="164" fontId="4" fillId="0" borderId="5" xfId="0" applyNumberFormat="1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left"/>
    </xf>
    <xf numFmtId="164" fontId="4" fillId="0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5" fontId="12" fillId="0" borderId="5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4" fontId="13" fillId="0" borderId="5" xfId="0" applyNumberFormat="1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top" wrapText="1"/>
    </xf>
    <xf numFmtId="164" fontId="14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wrapText="1"/>
    </xf>
    <xf numFmtId="164" fontId="4" fillId="0" borderId="5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MINE/Downloads/2020/Tarekan-2019-2020-hashvetvutyun/2019-tarekan%20aparat,krtutyun/2019%20aparat%20tareka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10103"/>
      <sheetName val="D-K053"/>
      <sheetName val="01010109"/>
      <sheetName val="01010109DK"/>
      <sheetName val="balans"/>
      <sheetName val="balans-16"/>
      <sheetName val="08020504"/>
      <sheetName val="08020504DK"/>
      <sheetName val="04050104"/>
      <sheetName val="04050104DK"/>
      <sheetName val="02050102"/>
      <sheetName val="02050102DK"/>
      <sheetName val="09050105"/>
      <sheetName val="09050105DK"/>
      <sheetName val="09060102"/>
      <sheetName val="09060102DK"/>
      <sheetName val="10090201"/>
      <sheetName val="10090201DK"/>
      <sheetName val="11010101"/>
      <sheetName val="DtKT11010101)"/>
      <sheetName val="Voroshumner 2019"/>
      <sheetName val="Лист1"/>
    </sheetNames>
    <sheetDataSet>
      <sheetData sheetId="0"/>
      <sheetData sheetId="1">
        <row r="48">
          <cell r="J48">
            <v>0</v>
          </cell>
        </row>
        <row r="50">
          <cell r="J50">
            <v>0</v>
          </cell>
        </row>
        <row r="56">
          <cell r="J56">
            <v>0</v>
          </cell>
        </row>
        <row r="58">
          <cell r="J58">
            <v>0</v>
          </cell>
        </row>
        <row r="60">
          <cell r="J6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workbookViewId="0">
      <selection activeCell="G72" sqref="G72"/>
    </sheetView>
  </sheetViews>
  <sheetFormatPr defaultRowHeight="15"/>
  <cols>
    <col min="2" max="2" width="10.5703125" customWidth="1"/>
    <col min="5" max="5" width="12" customWidth="1"/>
    <col min="6" max="6" width="16" customWidth="1"/>
    <col min="7" max="7" width="15.42578125" customWidth="1"/>
    <col min="8" max="8" width="15" customWidth="1"/>
    <col min="9" max="9" width="30.140625" customWidth="1"/>
    <col min="10" max="10" width="5.28515625" hidden="1" customWidth="1"/>
    <col min="11" max="11" width="12.7109375" hidden="1" customWidth="1"/>
    <col min="12" max="12" width="12.42578125" hidden="1" customWidth="1"/>
    <col min="13" max="15" width="9.140625" hidden="1" customWidth="1"/>
  </cols>
  <sheetData>
    <row r="1" spans="1:22">
      <c r="A1" s="1"/>
      <c r="B1" s="1"/>
      <c r="C1" s="2"/>
      <c r="D1" s="3"/>
      <c r="E1" s="1"/>
      <c r="F1" s="4"/>
      <c r="G1" s="4"/>
      <c r="H1" s="1"/>
      <c r="I1" s="1"/>
      <c r="J1" s="1"/>
      <c r="K1" s="1"/>
      <c r="L1" s="1"/>
      <c r="M1" s="5"/>
      <c r="N1" s="64"/>
      <c r="O1" s="64"/>
      <c r="P1" s="1"/>
      <c r="Q1" s="1"/>
      <c r="R1" s="1"/>
      <c r="S1" s="1"/>
      <c r="T1" s="1"/>
      <c r="U1" s="1"/>
      <c r="V1" s="1"/>
    </row>
    <row r="2" spans="1:22" s="6" customFormat="1">
      <c r="A2" s="50"/>
      <c r="B2" s="65" t="s">
        <v>125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50"/>
      <c r="Q2" s="50"/>
      <c r="R2" s="50"/>
      <c r="S2" s="50"/>
      <c r="T2" s="50"/>
      <c r="U2" s="50"/>
      <c r="V2" s="50"/>
    </row>
    <row r="3" spans="1:22" s="6" customFormat="1" ht="12.7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22">
      <c r="A4" s="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"/>
      <c r="Q4" s="6"/>
      <c r="R4" s="6"/>
      <c r="S4" s="6"/>
      <c r="T4" s="6"/>
      <c r="U4" s="6"/>
      <c r="V4" s="6"/>
    </row>
    <row r="5" spans="1:22">
      <c r="A5" s="6"/>
      <c r="B5" s="7"/>
      <c r="C5" s="7"/>
      <c r="D5" s="7"/>
      <c r="E5" s="7"/>
      <c r="F5" s="7"/>
      <c r="G5" s="7"/>
      <c r="H5" s="7"/>
      <c r="I5" s="7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5.75" thickBot="1">
      <c r="A6" s="8" t="s">
        <v>0</v>
      </c>
      <c r="B6" s="9"/>
      <c r="C6" s="9"/>
      <c r="D6" s="9"/>
      <c r="E6" s="10"/>
      <c r="F6" s="10"/>
      <c r="G6" s="10"/>
      <c r="H6" s="10"/>
      <c r="I6" s="11" t="s">
        <v>1</v>
      </c>
      <c r="J6" s="10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5.75" thickBot="1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 t="s">
        <v>3</v>
      </c>
      <c r="N7" s="8"/>
      <c r="O7" s="12" t="s">
        <v>4</v>
      </c>
      <c r="P7" s="8"/>
      <c r="Q7" s="8"/>
      <c r="R7" s="8"/>
      <c r="S7" s="8"/>
      <c r="T7" s="8"/>
      <c r="U7" s="8"/>
      <c r="V7" s="8"/>
    </row>
    <row r="8" spans="1:22" ht="15" customHeight="1" thickBot="1">
      <c r="A8" s="8" t="s">
        <v>5</v>
      </c>
      <c r="B8" s="8"/>
      <c r="C8" s="8"/>
      <c r="D8" s="8"/>
      <c r="E8" s="8"/>
      <c r="F8" s="8"/>
      <c r="G8" s="13"/>
      <c r="H8" s="8"/>
      <c r="I8" s="8"/>
      <c r="J8" s="8"/>
      <c r="K8" s="8"/>
      <c r="L8" s="8"/>
      <c r="M8" s="8" t="s">
        <v>6</v>
      </c>
      <c r="N8" s="8"/>
      <c r="O8" s="12" t="s">
        <v>4</v>
      </c>
      <c r="P8" s="8"/>
      <c r="Q8" s="8"/>
      <c r="R8" s="8"/>
      <c r="S8" s="8"/>
      <c r="T8" s="8"/>
      <c r="U8" s="8"/>
      <c r="V8" s="8"/>
    </row>
    <row r="9" spans="1:22" ht="11.25" customHeight="1" thickBot="1">
      <c r="A9" s="8" t="s">
        <v>7</v>
      </c>
      <c r="B9" s="8"/>
      <c r="C9" s="8"/>
      <c r="D9" s="8"/>
      <c r="E9" s="12"/>
      <c r="F9" s="8"/>
      <c r="G9" s="13"/>
      <c r="H9" s="8"/>
      <c r="I9" s="8"/>
      <c r="J9" s="8"/>
      <c r="K9" s="8"/>
      <c r="L9" s="8"/>
      <c r="M9" s="8" t="s">
        <v>8</v>
      </c>
      <c r="N9" s="8"/>
      <c r="O9" s="12" t="s">
        <v>4</v>
      </c>
      <c r="P9" s="8"/>
      <c r="Q9" s="8"/>
      <c r="R9" s="8"/>
      <c r="S9" s="8"/>
      <c r="T9" s="8"/>
      <c r="U9" s="8"/>
      <c r="V9" s="8"/>
    </row>
    <row r="10" spans="1:22" ht="24" customHeight="1">
      <c r="A10" s="8" t="s">
        <v>9</v>
      </c>
      <c r="B10" s="8"/>
      <c r="C10" s="8"/>
      <c r="D10" s="8"/>
      <c r="E10" s="8"/>
      <c r="F10" s="8"/>
      <c r="G10" s="13"/>
      <c r="H10" s="8"/>
      <c r="I10" s="8" t="s">
        <v>10</v>
      </c>
      <c r="J10" s="67" t="s">
        <v>11</v>
      </c>
      <c r="K10" s="67"/>
      <c r="L10" s="67"/>
      <c r="M10" s="67"/>
      <c r="N10" s="67"/>
      <c r="O10" s="67"/>
      <c r="P10" s="8"/>
      <c r="Q10" s="8"/>
      <c r="R10" s="8"/>
      <c r="S10" s="8"/>
      <c r="T10" s="8"/>
      <c r="U10" s="8"/>
      <c r="V10" s="8"/>
    </row>
    <row r="11" spans="1:22">
      <c r="A11" s="8"/>
      <c r="B11" s="8"/>
      <c r="C11" s="8"/>
      <c r="D11" s="8"/>
      <c r="E11" s="8"/>
      <c r="F11" s="8"/>
      <c r="G11" s="13"/>
      <c r="H11" s="8"/>
      <c r="I11" s="14"/>
      <c r="J11" s="67"/>
      <c r="K11" s="67"/>
      <c r="L11" s="67"/>
      <c r="M11" s="67"/>
      <c r="N11" s="67"/>
      <c r="O11" s="67"/>
      <c r="P11" s="8"/>
      <c r="Q11" s="8"/>
      <c r="R11" s="8"/>
      <c r="S11" s="8"/>
      <c r="T11" s="8"/>
      <c r="U11" s="8"/>
      <c r="V11" s="8"/>
    </row>
    <row r="12" spans="1:22" ht="15.75" thickBot="1">
      <c r="A12" s="8" t="s">
        <v>12</v>
      </c>
      <c r="B12" s="15"/>
      <c r="C12" s="13"/>
      <c r="D12" s="8"/>
      <c r="E12" s="15"/>
      <c r="F12" s="8"/>
      <c r="G12" s="13"/>
      <c r="H12" s="8"/>
      <c r="I12" s="13" t="s">
        <v>13</v>
      </c>
      <c r="J12" s="8"/>
      <c r="K12" s="8"/>
      <c r="L12" s="8"/>
      <c r="M12" s="8"/>
      <c r="N12" s="8"/>
      <c r="O12" s="16" t="s">
        <v>14</v>
      </c>
      <c r="P12" s="8"/>
      <c r="Q12" s="8"/>
      <c r="R12" s="8"/>
      <c r="S12" s="8"/>
      <c r="T12" s="8"/>
      <c r="U12" s="8"/>
      <c r="V12" s="8"/>
    </row>
    <row r="13" spans="1:22" ht="15.75" thickBot="1">
      <c r="A13" s="11" t="s">
        <v>15</v>
      </c>
      <c r="B13" s="11"/>
      <c r="C13" s="17"/>
      <c r="D13" s="11"/>
      <c r="E13" s="8"/>
      <c r="F13" s="8"/>
      <c r="G13" s="13"/>
      <c r="H13" s="8"/>
      <c r="I13" s="8" t="s">
        <v>16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.75" thickBot="1">
      <c r="A14" s="13" t="s">
        <v>17</v>
      </c>
      <c r="B14" s="13"/>
      <c r="C14" s="15"/>
      <c r="D14" s="15"/>
      <c r="E14" s="8"/>
      <c r="F14" s="18" t="s">
        <v>18</v>
      </c>
      <c r="G14" s="19"/>
      <c r="H14" s="8"/>
      <c r="I14" s="15" t="s">
        <v>19</v>
      </c>
      <c r="J14" s="8"/>
      <c r="K14" s="8"/>
      <c r="L14" s="8"/>
      <c r="M14" s="8"/>
      <c r="N14" s="8"/>
      <c r="O14" s="20">
        <v>106004</v>
      </c>
      <c r="P14" s="8"/>
      <c r="Q14" s="8"/>
      <c r="R14" s="8"/>
      <c r="S14" s="8"/>
      <c r="T14" s="8"/>
      <c r="U14" s="8"/>
      <c r="V14" s="8"/>
    </row>
    <row r="15" spans="1:22" ht="15.75" thickBot="1">
      <c r="A15" s="8" t="s">
        <v>20</v>
      </c>
      <c r="B15" s="8"/>
      <c r="C15" s="8"/>
      <c r="D15" s="11"/>
      <c r="E15" s="11"/>
      <c r="F15" s="11"/>
      <c r="G15" s="13"/>
      <c r="H15" s="15"/>
      <c r="I15" s="15" t="s">
        <v>21</v>
      </c>
      <c r="J15" s="15"/>
      <c r="K15" s="8"/>
      <c r="L15" s="8"/>
      <c r="M15" s="8"/>
      <c r="N15" s="8"/>
      <c r="O15" s="15"/>
      <c r="P15" s="15"/>
      <c r="Q15" s="15"/>
      <c r="R15" s="15"/>
      <c r="S15" s="15"/>
      <c r="T15" s="15"/>
      <c r="U15" s="15"/>
      <c r="V15" s="15"/>
    </row>
    <row r="16" spans="1:22" ht="15.75" thickBot="1">
      <c r="A16" s="8" t="s">
        <v>22</v>
      </c>
      <c r="B16" s="21"/>
      <c r="C16" s="22"/>
      <c r="D16" s="22"/>
      <c r="E16" s="23"/>
      <c r="F16" s="22"/>
      <c r="G16" s="13"/>
      <c r="H16" s="15"/>
      <c r="I16" s="15"/>
      <c r="J16" s="15" t="s">
        <v>23</v>
      </c>
      <c r="K16" s="11" t="s">
        <v>24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>
      <c r="A17" s="22"/>
      <c r="B17" s="22"/>
      <c r="C17" s="22"/>
      <c r="D17" s="22"/>
      <c r="E17" s="22"/>
      <c r="F17" s="22"/>
      <c r="G17" s="13"/>
      <c r="H17" s="22"/>
      <c r="I17" s="22"/>
      <c r="J17" s="24"/>
      <c r="K17" s="24"/>
      <c r="L17" s="24"/>
      <c r="M17" s="24"/>
      <c r="N17" s="24"/>
      <c r="O17" s="24"/>
      <c r="P17" s="22"/>
      <c r="Q17" s="22"/>
      <c r="R17" s="22"/>
      <c r="S17" s="22"/>
      <c r="T17" s="22"/>
      <c r="U17" s="22"/>
      <c r="V17" s="22"/>
    </row>
    <row r="18" spans="1:22">
      <c r="A18" s="25"/>
      <c r="B18" s="68" t="s">
        <v>25</v>
      </c>
      <c r="C18" s="69" t="s">
        <v>26</v>
      </c>
      <c r="D18" s="70"/>
      <c r="E18" s="71" t="s">
        <v>27</v>
      </c>
      <c r="F18" s="71" t="s">
        <v>28</v>
      </c>
      <c r="G18" s="71"/>
      <c r="H18" s="71"/>
      <c r="I18" s="71" t="s">
        <v>29</v>
      </c>
      <c r="J18" s="63" t="s">
        <v>30</v>
      </c>
      <c r="K18" s="63" t="s">
        <v>31</v>
      </c>
      <c r="L18" s="63" t="s">
        <v>32</v>
      </c>
      <c r="M18" s="63" t="s">
        <v>33</v>
      </c>
      <c r="N18" s="63"/>
      <c r="O18" s="63" t="s">
        <v>34</v>
      </c>
      <c r="P18" s="25"/>
      <c r="Q18" s="25"/>
      <c r="R18" s="25"/>
      <c r="S18" s="25"/>
      <c r="T18" s="25"/>
      <c r="U18" s="25"/>
      <c r="V18" s="25"/>
    </row>
    <row r="19" spans="1:22" ht="31.5">
      <c r="A19" s="26"/>
      <c r="B19" s="68"/>
      <c r="C19" s="27" t="s">
        <v>35</v>
      </c>
      <c r="D19" s="27" t="s">
        <v>36</v>
      </c>
      <c r="E19" s="71"/>
      <c r="F19" s="27" t="s">
        <v>37</v>
      </c>
      <c r="G19" s="27" t="s">
        <v>38</v>
      </c>
      <c r="H19" s="27" t="s">
        <v>39</v>
      </c>
      <c r="I19" s="71"/>
      <c r="J19" s="63"/>
      <c r="K19" s="63"/>
      <c r="L19" s="63"/>
      <c r="M19" s="49" t="s">
        <v>40</v>
      </c>
      <c r="N19" s="49" t="s">
        <v>41</v>
      </c>
      <c r="O19" s="63"/>
      <c r="P19" s="26"/>
      <c r="Q19" s="26"/>
      <c r="R19" s="26"/>
      <c r="S19" s="26"/>
      <c r="T19" s="26"/>
      <c r="U19" s="26"/>
      <c r="V19" s="26"/>
    </row>
    <row r="20" spans="1:22">
      <c r="A20" s="1"/>
      <c r="B20" s="48" t="s">
        <v>42</v>
      </c>
      <c r="C20" s="48" t="s">
        <v>43</v>
      </c>
      <c r="D20" s="28" t="s">
        <v>44</v>
      </c>
      <c r="E20" s="51" t="s">
        <v>45</v>
      </c>
      <c r="F20" s="51" t="s">
        <v>46</v>
      </c>
      <c r="G20" s="51" t="s">
        <v>47</v>
      </c>
      <c r="H20" s="51" t="s">
        <v>48</v>
      </c>
      <c r="I20" s="51" t="s">
        <v>49</v>
      </c>
      <c r="J20" s="29" t="s">
        <v>50</v>
      </c>
      <c r="K20" s="29" t="s">
        <v>51</v>
      </c>
      <c r="L20" s="29" t="s">
        <v>52</v>
      </c>
      <c r="M20" s="29" t="s">
        <v>53</v>
      </c>
      <c r="N20" s="29" t="s">
        <v>54</v>
      </c>
      <c r="O20" s="29" t="s">
        <v>55</v>
      </c>
      <c r="P20" s="1"/>
      <c r="Q20" s="1"/>
      <c r="R20" s="1"/>
      <c r="S20" s="1"/>
      <c r="T20" s="1"/>
      <c r="U20" s="1"/>
      <c r="V20" s="1"/>
    </row>
    <row r="21" spans="1:22" ht="33">
      <c r="A21" s="10"/>
      <c r="B21" s="30">
        <v>4100000</v>
      </c>
      <c r="C21" s="31" t="s">
        <v>56</v>
      </c>
      <c r="D21" s="30" t="s">
        <v>57</v>
      </c>
      <c r="E21" s="52">
        <f>E23+E29+E51+E53</f>
        <v>613744.20000000007</v>
      </c>
      <c r="F21" s="52">
        <f t="shared" ref="F21:O21" si="0">F23+F29+F51+F53</f>
        <v>0</v>
      </c>
      <c r="G21" s="52">
        <f t="shared" si="0"/>
        <v>0</v>
      </c>
      <c r="H21" s="52">
        <f t="shared" si="0"/>
        <v>0</v>
      </c>
      <c r="I21" s="52">
        <f t="shared" si="0"/>
        <v>613744.20000000007</v>
      </c>
      <c r="J21" s="32">
        <f>J23+J29+J51+J53</f>
        <v>585900.60600000003</v>
      </c>
      <c r="K21" s="32">
        <f t="shared" si="0"/>
        <v>585501.32900000003</v>
      </c>
      <c r="L21" s="32">
        <f t="shared" si="0"/>
        <v>585882.09100000001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10"/>
      <c r="Q21" s="52"/>
      <c r="R21" s="10"/>
      <c r="S21" s="10"/>
      <c r="T21" s="10"/>
      <c r="U21" s="10"/>
      <c r="V21" s="10"/>
    </row>
    <row r="22" spans="1:22">
      <c r="A22" s="10"/>
      <c r="B22" s="28"/>
      <c r="C22" s="35" t="s">
        <v>58</v>
      </c>
      <c r="D22" s="28"/>
      <c r="E22" s="39"/>
      <c r="F22" s="39"/>
      <c r="G22" s="39"/>
      <c r="H22" s="39"/>
      <c r="I22" s="52"/>
      <c r="J22" s="33"/>
      <c r="K22" s="33"/>
      <c r="L22" s="33"/>
      <c r="M22" s="33"/>
      <c r="N22" s="33"/>
      <c r="O22" s="33"/>
      <c r="P22" s="10"/>
      <c r="Q22" s="10"/>
      <c r="R22" s="10"/>
      <c r="S22" s="10"/>
      <c r="T22" s="10"/>
      <c r="U22" s="10"/>
      <c r="V22" s="10"/>
    </row>
    <row r="23" spans="1:22" ht="43.5">
      <c r="A23" s="10"/>
      <c r="B23" s="36">
        <v>4110000</v>
      </c>
      <c r="C23" s="35" t="s">
        <v>59</v>
      </c>
      <c r="D23" s="28" t="s">
        <v>60</v>
      </c>
      <c r="E23" s="53">
        <f>E24</f>
        <v>544073.5</v>
      </c>
      <c r="F23" s="53">
        <f t="shared" ref="F23:O23" si="1">F24</f>
        <v>0</v>
      </c>
      <c r="G23" s="53">
        <f t="shared" si="1"/>
        <v>0</v>
      </c>
      <c r="H23" s="53">
        <f t="shared" si="1"/>
        <v>0</v>
      </c>
      <c r="I23" s="53">
        <f t="shared" si="1"/>
        <v>544073.5</v>
      </c>
      <c r="J23" s="37">
        <f t="shared" si="1"/>
        <v>522405.2</v>
      </c>
      <c r="K23" s="37">
        <f t="shared" si="1"/>
        <v>522058.48800000001</v>
      </c>
      <c r="L23" s="37">
        <f t="shared" si="1"/>
        <v>522058.489</v>
      </c>
      <c r="M23" s="37">
        <f t="shared" si="1"/>
        <v>0</v>
      </c>
      <c r="N23" s="37">
        <f t="shared" si="1"/>
        <v>0</v>
      </c>
      <c r="O23" s="37">
        <f t="shared" si="1"/>
        <v>0</v>
      </c>
      <c r="P23" s="10"/>
      <c r="Q23" s="10"/>
      <c r="R23" s="10"/>
      <c r="S23" s="10"/>
      <c r="T23" s="10"/>
      <c r="U23" s="10"/>
      <c r="V23" s="10"/>
    </row>
    <row r="24" spans="1:22" ht="64.5">
      <c r="A24" s="10"/>
      <c r="B24" s="36">
        <v>4111000</v>
      </c>
      <c r="C24" s="35" t="s">
        <v>61</v>
      </c>
      <c r="D24" s="28"/>
      <c r="E24" s="53">
        <f>E25+E26+E27+E28</f>
        <v>544073.5</v>
      </c>
      <c r="F24" s="53">
        <f t="shared" ref="F24:O24" si="2">F25+F26+F27+F28</f>
        <v>0</v>
      </c>
      <c r="G24" s="53">
        <f t="shared" si="2"/>
        <v>0</v>
      </c>
      <c r="H24" s="53">
        <f t="shared" si="2"/>
        <v>0</v>
      </c>
      <c r="I24" s="53">
        <f t="shared" si="2"/>
        <v>544073.5</v>
      </c>
      <c r="J24" s="37">
        <f t="shared" si="2"/>
        <v>522405.2</v>
      </c>
      <c r="K24" s="37">
        <f t="shared" si="2"/>
        <v>522058.48800000001</v>
      </c>
      <c r="L24" s="37">
        <f t="shared" si="2"/>
        <v>522058.489</v>
      </c>
      <c r="M24" s="37">
        <f t="shared" si="2"/>
        <v>0</v>
      </c>
      <c r="N24" s="37">
        <f t="shared" si="2"/>
        <v>0</v>
      </c>
      <c r="O24" s="37">
        <f t="shared" si="2"/>
        <v>0</v>
      </c>
      <c r="P24" s="10"/>
      <c r="Q24" s="10"/>
      <c r="R24" s="10"/>
      <c r="S24" s="10"/>
      <c r="T24" s="10"/>
      <c r="U24" s="10"/>
      <c r="V24" s="10"/>
    </row>
    <row r="25" spans="1:22" ht="64.5">
      <c r="A25" s="10"/>
      <c r="B25" s="36">
        <v>4111100</v>
      </c>
      <c r="C25" s="35" t="s">
        <v>62</v>
      </c>
      <c r="D25" s="28" t="s">
        <v>63</v>
      </c>
      <c r="E25" s="39">
        <v>423168.3</v>
      </c>
      <c r="F25" s="39"/>
      <c r="G25" s="54"/>
      <c r="H25" s="39"/>
      <c r="I25" s="39">
        <f>E25+G25</f>
        <v>423168.3</v>
      </c>
      <c r="J25" s="33">
        <v>401500</v>
      </c>
      <c r="K25" s="33">
        <v>401153.28899999999</v>
      </c>
      <c r="L25" s="33">
        <v>401153.29</v>
      </c>
      <c r="M25" s="33"/>
      <c r="N25" s="33"/>
      <c r="O25" s="33"/>
      <c r="P25" s="10"/>
      <c r="Q25" s="10"/>
      <c r="R25" s="10"/>
      <c r="S25" s="34"/>
      <c r="T25" s="10"/>
      <c r="U25" s="10"/>
      <c r="V25" s="10"/>
    </row>
    <row r="26" spans="1:22" ht="54">
      <c r="A26" s="10"/>
      <c r="B26" s="36">
        <v>4111200</v>
      </c>
      <c r="C26" s="35" t="s">
        <v>64</v>
      </c>
      <c r="D26" s="28" t="s">
        <v>65</v>
      </c>
      <c r="E26" s="39">
        <v>86523.7</v>
      </c>
      <c r="F26" s="39"/>
      <c r="G26" s="39"/>
      <c r="H26" s="39"/>
      <c r="I26" s="39">
        <f>E26+G26</f>
        <v>86523.7</v>
      </c>
      <c r="J26" s="33">
        <v>86523.7</v>
      </c>
      <c r="K26" s="33">
        <v>86523.7</v>
      </c>
      <c r="L26" s="33">
        <f>K26+'[1]D-K053'!J24</f>
        <v>86523.7</v>
      </c>
      <c r="M26" s="33"/>
      <c r="N26" s="33"/>
      <c r="O26" s="33"/>
      <c r="P26" s="10"/>
      <c r="Q26" s="10"/>
      <c r="R26" s="10"/>
      <c r="S26" s="10"/>
      <c r="T26" s="10"/>
      <c r="U26" s="10"/>
      <c r="V26" s="10"/>
    </row>
    <row r="27" spans="1:22" ht="64.5">
      <c r="A27" s="10"/>
      <c r="B27" s="36">
        <v>4111300</v>
      </c>
      <c r="C27" s="35" t="s">
        <v>66</v>
      </c>
      <c r="D27" s="28" t="s">
        <v>67</v>
      </c>
      <c r="E27" s="39">
        <v>34381.5</v>
      </c>
      <c r="F27" s="39"/>
      <c r="G27" s="39"/>
      <c r="H27" s="39"/>
      <c r="I27" s="39">
        <f t="shared" ref="I27:I53" si="3">E27+G27</f>
        <v>34381.5</v>
      </c>
      <c r="J27" s="33">
        <v>34381.5</v>
      </c>
      <c r="K27" s="33">
        <v>34381.499000000003</v>
      </c>
      <c r="L27" s="33">
        <f>K27+'[1]D-K053'!J25</f>
        <v>34381.499000000003</v>
      </c>
      <c r="M27" s="33"/>
      <c r="N27" s="33"/>
      <c r="O27" s="33"/>
      <c r="P27" s="10"/>
      <c r="Q27" s="10"/>
      <c r="R27" s="10"/>
      <c r="S27" s="10"/>
      <c r="T27" s="10"/>
      <c r="U27" s="10"/>
      <c r="V27" s="10"/>
    </row>
    <row r="28" spans="1:22" ht="33">
      <c r="A28" s="10"/>
      <c r="B28" s="36">
        <v>4111500</v>
      </c>
      <c r="C28" s="35" t="s">
        <v>68</v>
      </c>
      <c r="D28" s="38">
        <v>4115</v>
      </c>
      <c r="E28" s="39"/>
      <c r="F28" s="39"/>
      <c r="G28" s="39"/>
      <c r="H28" s="39"/>
      <c r="I28" s="39">
        <f t="shared" si="3"/>
        <v>0</v>
      </c>
      <c r="J28" s="33"/>
      <c r="K28" s="33"/>
      <c r="L28" s="33">
        <f>K28+'[1]D-K053'!J26</f>
        <v>0</v>
      </c>
      <c r="M28" s="33"/>
      <c r="N28" s="33"/>
      <c r="O28" s="33"/>
      <c r="P28" s="10"/>
      <c r="Q28" s="10"/>
      <c r="R28" s="10"/>
      <c r="S28" s="10"/>
      <c r="T28" s="10"/>
      <c r="U28" s="10"/>
      <c r="V28" s="10"/>
    </row>
    <row r="29" spans="1:22" ht="64.5">
      <c r="A29" s="10"/>
      <c r="B29" s="36">
        <v>4120000</v>
      </c>
      <c r="C29" s="35" t="s">
        <v>69</v>
      </c>
      <c r="D29" s="28"/>
      <c r="E29" s="39">
        <f>E30+E35+E38+E43+E46</f>
        <v>39208.300000000003</v>
      </c>
      <c r="F29" s="39">
        <f t="shared" ref="F29:O29" si="4">F30+F35+F38+F43+F46</f>
        <v>0</v>
      </c>
      <c r="G29" s="39">
        <f t="shared" si="4"/>
        <v>0</v>
      </c>
      <c r="H29" s="39">
        <f t="shared" si="4"/>
        <v>0</v>
      </c>
      <c r="I29" s="39">
        <f t="shared" si="4"/>
        <v>39208.300000000003</v>
      </c>
      <c r="J29" s="39">
        <f t="shared" si="4"/>
        <v>33033.006000000001</v>
      </c>
      <c r="K29" s="39">
        <f t="shared" si="4"/>
        <v>32992.006000000001</v>
      </c>
      <c r="L29" s="39">
        <f t="shared" si="4"/>
        <v>33372.767</v>
      </c>
      <c r="M29" s="39">
        <f t="shared" si="4"/>
        <v>0</v>
      </c>
      <c r="N29" s="39">
        <f t="shared" si="4"/>
        <v>0</v>
      </c>
      <c r="O29" s="39">
        <f t="shared" si="4"/>
        <v>0</v>
      </c>
      <c r="P29" s="10"/>
      <c r="Q29" s="10"/>
      <c r="R29" s="10"/>
      <c r="S29" s="10"/>
      <c r="T29" s="10"/>
      <c r="U29" s="10"/>
      <c r="V29" s="10"/>
    </row>
    <row r="30" spans="1:22" ht="43.5">
      <c r="A30" s="10"/>
      <c r="B30" s="36">
        <v>4121000</v>
      </c>
      <c r="C30" s="35" t="s">
        <v>70</v>
      </c>
      <c r="D30" s="28"/>
      <c r="E30" s="39">
        <f>E31+E32+E33+E34</f>
        <v>19959.300000000003</v>
      </c>
      <c r="F30" s="39">
        <f t="shared" ref="F30:O30" si="5">F31+F32+F33+F34</f>
        <v>0</v>
      </c>
      <c r="G30" s="54">
        <f t="shared" si="5"/>
        <v>0</v>
      </c>
      <c r="H30" s="39">
        <f t="shared" si="5"/>
        <v>0</v>
      </c>
      <c r="I30" s="39">
        <f>I31+I32+I33+I34</f>
        <v>18009.3</v>
      </c>
      <c r="J30" s="33">
        <f t="shared" si="5"/>
        <v>16381.687999999998</v>
      </c>
      <c r="K30" s="33">
        <f t="shared" si="5"/>
        <v>16340.687999999998</v>
      </c>
      <c r="L30" s="33">
        <f t="shared" si="5"/>
        <v>16548.849999999999</v>
      </c>
      <c r="M30" s="33">
        <f t="shared" si="5"/>
        <v>0</v>
      </c>
      <c r="N30" s="33">
        <f t="shared" si="5"/>
        <v>0</v>
      </c>
      <c r="O30" s="33">
        <f t="shared" si="5"/>
        <v>0</v>
      </c>
      <c r="P30" s="10"/>
      <c r="Q30" s="10"/>
      <c r="R30" s="10"/>
      <c r="S30" s="10"/>
      <c r="T30" s="10"/>
      <c r="U30" s="10"/>
      <c r="V30" s="10"/>
    </row>
    <row r="31" spans="1:22" ht="33">
      <c r="A31" s="10"/>
      <c r="B31" s="36">
        <v>4121200</v>
      </c>
      <c r="C31" s="35" t="s">
        <v>71</v>
      </c>
      <c r="D31" s="28" t="s">
        <v>72</v>
      </c>
      <c r="E31" s="33">
        <v>13846.2</v>
      </c>
      <c r="F31" s="55"/>
      <c r="G31" s="54"/>
      <c r="H31" s="56"/>
      <c r="I31" s="33">
        <v>13046.2</v>
      </c>
      <c r="J31" s="33">
        <v>11892.57</v>
      </c>
      <c r="K31" s="33">
        <v>11892.57</v>
      </c>
      <c r="L31" s="33">
        <v>12260.67</v>
      </c>
      <c r="M31" s="33"/>
      <c r="N31" s="33"/>
      <c r="O31" s="33"/>
      <c r="P31" s="10"/>
      <c r="Q31" s="10"/>
      <c r="R31" s="10"/>
      <c r="S31" s="10"/>
      <c r="T31" s="10"/>
      <c r="U31" s="10"/>
      <c r="V31" s="10"/>
    </row>
    <row r="32" spans="1:22" ht="33">
      <c r="A32" s="10"/>
      <c r="B32" s="36">
        <v>4121300</v>
      </c>
      <c r="C32" s="35" t="s">
        <v>73</v>
      </c>
      <c r="D32" s="28" t="s">
        <v>74</v>
      </c>
      <c r="E32" s="33">
        <v>221.5</v>
      </c>
      <c r="F32" s="39"/>
      <c r="G32" s="57"/>
      <c r="H32" s="39"/>
      <c r="I32" s="33">
        <v>671.5</v>
      </c>
      <c r="J32" s="33">
        <v>653.04999999999995</v>
      </c>
      <c r="K32" s="33">
        <v>653.04999999999995</v>
      </c>
      <c r="L32" s="33">
        <v>627.87</v>
      </c>
      <c r="M32" s="33"/>
      <c r="N32" s="33"/>
      <c r="O32" s="33"/>
      <c r="P32" s="10"/>
      <c r="Q32" s="10"/>
      <c r="R32" s="10"/>
      <c r="S32" s="10"/>
      <c r="T32" s="10"/>
      <c r="U32" s="10"/>
      <c r="V32" s="10"/>
    </row>
    <row r="33" spans="1:22" ht="33">
      <c r="A33" s="10"/>
      <c r="B33" s="36">
        <v>4121400</v>
      </c>
      <c r="C33" s="35" t="s">
        <v>75</v>
      </c>
      <c r="D33" s="28" t="s">
        <v>76</v>
      </c>
      <c r="E33" s="33">
        <v>5571.6</v>
      </c>
      <c r="F33" s="39"/>
      <c r="G33" s="57"/>
      <c r="H33" s="58"/>
      <c r="I33" s="33">
        <v>3971.6</v>
      </c>
      <c r="J33" s="33">
        <v>3516.0680000000002</v>
      </c>
      <c r="K33" s="33">
        <v>3516.0680000000002</v>
      </c>
      <c r="L33" s="33">
        <v>3381.31</v>
      </c>
      <c r="M33" s="33"/>
      <c r="N33" s="33"/>
      <c r="O33" s="33"/>
      <c r="P33" s="10"/>
      <c r="Q33" s="10"/>
      <c r="R33" s="10"/>
      <c r="S33" s="10"/>
      <c r="T33" s="10"/>
      <c r="U33" s="10"/>
      <c r="V33" s="10"/>
    </row>
    <row r="34" spans="1:22" ht="33">
      <c r="A34" s="10"/>
      <c r="B34" s="36">
        <v>4121500</v>
      </c>
      <c r="C34" s="35" t="s">
        <v>77</v>
      </c>
      <c r="D34" s="38">
        <v>4215</v>
      </c>
      <c r="E34" s="39">
        <v>320</v>
      </c>
      <c r="F34" s="39"/>
      <c r="G34" s="54"/>
      <c r="H34" s="39"/>
      <c r="I34" s="33">
        <f t="shared" si="3"/>
        <v>320</v>
      </c>
      <c r="J34" s="33">
        <v>320</v>
      </c>
      <c r="K34" s="33">
        <v>279</v>
      </c>
      <c r="L34" s="33">
        <f>K34+'[1]D-K053'!J32</f>
        <v>279</v>
      </c>
      <c r="M34" s="33"/>
      <c r="N34" s="33"/>
      <c r="O34" s="33"/>
      <c r="P34" s="10"/>
      <c r="Q34" s="10"/>
      <c r="R34" s="10"/>
      <c r="S34" s="10"/>
      <c r="T34" s="10"/>
      <c r="U34" s="10"/>
      <c r="V34" s="10"/>
    </row>
    <row r="35" spans="1:22" ht="64.5">
      <c r="A35" s="10"/>
      <c r="B35" s="36">
        <v>4122000</v>
      </c>
      <c r="C35" s="40" t="s">
        <v>78</v>
      </c>
      <c r="D35" s="28"/>
      <c r="E35" s="53">
        <f>E37+E36</f>
        <v>4440</v>
      </c>
      <c r="F35" s="53">
        <f>F37+F36</f>
        <v>0</v>
      </c>
      <c r="G35" s="59"/>
      <c r="H35" s="53">
        <f>H37+H36</f>
        <v>0</v>
      </c>
      <c r="I35" s="33">
        <f>I36</f>
        <v>5390</v>
      </c>
      <c r="J35" s="39">
        <f t="shared" ref="J35:O35" si="6">J36+J37</f>
        <v>5390</v>
      </c>
      <c r="K35" s="39">
        <f t="shared" si="6"/>
        <v>5390</v>
      </c>
      <c r="L35" s="39">
        <f t="shared" si="6"/>
        <v>5390</v>
      </c>
      <c r="M35" s="39">
        <f t="shared" si="6"/>
        <v>0</v>
      </c>
      <c r="N35" s="39">
        <f t="shared" si="6"/>
        <v>0</v>
      </c>
      <c r="O35" s="39">
        <f t="shared" si="6"/>
        <v>0</v>
      </c>
      <c r="P35" s="10"/>
      <c r="Q35" s="10"/>
      <c r="R35" s="10"/>
      <c r="S35" s="10"/>
      <c r="T35" s="10"/>
      <c r="U35" s="10"/>
      <c r="V35" s="10"/>
    </row>
    <row r="36" spans="1:22" ht="33">
      <c r="A36" s="10"/>
      <c r="B36" s="36">
        <v>4122100</v>
      </c>
      <c r="C36" s="35" t="s">
        <v>79</v>
      </c>
      <c r="D36" s="28" t="s">
        <v>80</v>
      </c>
      <c r="E36" s="33">
        <v>4440</v>
      </c>
      <c r="F36" s="39"/>
      <c r="G36" s="54"/>
      <c r="H36" s="39"/>
      <c r="I36" s="33">
        <v>5390</v>
      </c>
      <c r="J36" s="33">
        <v>5390</v>
      </c>
      <c r="K36" s="33">
        <v>5390</v>
      </c>
      <c r="L36" s="33">
        <v>5390</v>
      </c>
      <c r="M36" s="33"/>
      <c r="N36" s="33"/>
      <c r="O36" s="33"/>
      <c r="P36" s="10"/>
      <c r="Q36" s="10"/>
      <c r="R36" s="10"/>
      <c r="S36" s="10"/>
      <c r="T36" s="10"/>
      <c r="U36" s="10"/>
      <c r="V36" s="10"/>
    </row>
    <row r="37" spans="1:22" ht="43.5">
      <c r="A37" s="10"/>
      <c r="B37" s="36"/>
      <c r="C37" s="35" t="s">
        <v>81</v>
      </c>
      <c r="D37" s="38">
        <v>4222</v>
      </c>
      <c r="E37" s="33"/>
      <c r="F37" s="39"/>
      <c r="G37" s="57"/>
      <c r="H37" s="56"/>
      <c r="I37" s="39"/>
      <c r="J37" s="33"/>
      <c r="K37" s="33"/>
      <c r="L37" s="33"/>
      <c r="M37" s="33"/>
      <c r="N37" s="33"/>
      <c r="O37" s="33"/>
      <c r="P37" s="10"/>
      <c r="Q37" s="10"/>
      <c r="R37" s="10"/>
      <c r="S37" s="10"/>
      <c r="T37" s="10"/>
      <c r="U37" s="10"/>
      <c r="V37" s="10"/>
    </row>
    <row r="38" spans="1:22" ht="75">
      <c r="A38" s="10"/>
      <c r="B38" s="36">
        <v>4123000</v>
      </c>
      <c r="C38" s="35" t="s">
        <v>82</v>
      </c>
      <c r="D38" s="28"/>
      <c r="E38" s="53">
        <f>E39+E40+E41+E42</f>
        <v>2240</v>
      </c>
      <c r="F38" s="53">
        <f t="shared" ref="F38:O38" si="7">F39+F40+F41+F42</f>
        <v>0</v>
      </c>
      <c r="G38" s="59">
        <f t="shared" si="7"/>
        <v>0</v>
      </c>
      <c r="H38" s="53">
        <f t="shared" si="7"/>
        <v>0</v>
      </c>
      <c r="I38" s="39">
        <f>I41+I40+I39</f>
        <v>3240</v>
      </c>
      <c r="J38" s="37">
        <f t="shared" si="7"/>
        <v>2871.598</v>
      </c>
      <c r="K38" s="37">
        <f t="shared" si="7"/>
        <v>2871.598</v>
      </c>
      <c r="L38" s="37">
        <f t="shared" si="7"/>
        <v>2871.598</v>
      </c>
      <c r="M38" s="37">
        <f t="shared" si="7"/>
        <v>0</v>
      </c>
      <c r="N38" s="37">
        <f t="shared" si="7"/>
        <v>0</v>
      </c>
      <c r="O38" s="37">
        <f t="shared" si="7"/>
        <v>0</v>
      </c>
      <c r="P38" s="10"/>
      <c r="Q38" s="10"/>
      <c r="R38" s="10"/>
      <c r="S38" s="10"/>
      <c r="T38" s="10"/>
      <c r="U38" s="10"/>
      <c r="V38" s="10"/>
    </row>
    <row r="39" spans="1:22" ht="43.5">
      <c r="A39" s="10"/>
      <c r="B39" s="36">
        <v>4123200</v>
      </c>
      <c r="C39" s="35" t="s">
        <v>83</v>
      </c>
      <c r="D39" s="38">
        <v>4232</v>
      </c>
      <c r="E39" s="39">
        <v>1740</v>
      </c>
      <c r="F39" s="39"/>
      <c r="G39" s="54"/>
      <c r="H39" s="39"/>
      <c r="I39" s="39">
        <f t="shared" si="3"/>
        <v>1740</v>
      </c>
      <c r="J39" s="33">
        <v>1737</v>
      </c>
      <c r="K39" s="33">
        <v>1737</v>
      </c>
      <c r="L39" s="33">
        <f>K39</f>
        <v>1737</v>
      </c>
      <c r="M39" s="33">
        <v>0</v>
      </c>
      <c r="N39" s="33"/>
      <c r="O39" s="33"/>
      <c r="P39" s="10"/>
      <c r="Q39" s="10"/>
      <c r="R39" s="10"/>
      <c r="S39" s="10"/>
      <c r="T39" s="10"/>
      <c r="U39" s="10"/>
      <c r="V39" s="10"/>
    </row>
    <row r="40" spans="1:22" ht="43.5">
      <c r="A40" s="10"/>
      <c r="B40" s="36"/>
      <c r="C40" s="35" t="s">
        <v>84</v>
      </c>
      <c r="D40" s="38">
        <v>4234</v>
      </c>
      <c r="E40" s="39">
        <v>200</v>
      </c>
      <c r="F40" s="39"/>
      <c r="G40" s="54"/>
      <c r="H40" s="39"/>
      <c r="I40" s="39">
        <f t="shared" si="3"/>
        <v>200</v>
      </c>
      <c r="J40" s="33">
        <v>0</v>
      </c>
      <c r="K40" s="33">
        <v>0</v>
      </c>
      <c r="L40" s="33"/>
      <c r="M40" s="33"/>
      <c r="N40" s="33"/>
      <c r="O40" s="33"/>
      <c r="P40" s="10"/>
      <c r="Q40" s="10"/>
      <c r="R40" s="10"/>
      <c r="S40" s="10"/>
      <c r="T40" s="10"/>
      <c r="U40" s="10"/>
      <c r="V40" s="10"/>
    </row>
    <row r="41" spans="1:22" ht="33">
      <c r="A41" s="10"/>
      <c r="B41" s="36">
        <v>4123700</v>
      </c>
      <c r="C41" s="35" t="s">
        <v>85</v>
      </c>
      <c r="D41" s="28" t="s">
        <v>86</v>
      </c>
      <c r="E41" s="33">
        <v>300</v>
      </c>
      <c r="F41" s="39"/>
      <c r="G41" s="54"/>
      <c r="H41" s="33">
        <v>0</v>
      </c>
      <c r="I41" s="39">
        <v>1300</v>
      </c>
      <c r="J41" s="33">
        <v>1134.598</v>
      </c>
      <c r="K41" s="33">
        <v>1134.598</v>
      </c>
      <c r="L41" s="33">
        <f>K41</f>
        <v>1134.598</v>
      </c>
      <c r="M41" s="33"/>
      <c r="N41" s="33"/>
      <c r="O41" s="33"/>
      <c r="P41" s="10"/>
      <c r="Q41" s="10"/>
      <c r="R41" s="10"/>
      <c r="S41" s="10"/>
      <c r="T41" s="10"/>
      <c r="U41" s="10"/>
      <c r="V41" s="10"/>
    </row>
    <row r="42" spans="1:22" ht="43.5">
      <c r="A42" s="10"/>
      <c r="B42" s="36">
        <v>4123800</v>
      </c>
      <c r="C42" s="35" t="s">
        <v>87</v>
      </c>
      <c r="D42" s="38">
        <v>4239</v>
      </c>
      <c r="E42" s="39"/>
      <c r="F42" s="39"/>
      <c r="G42" s="54"/>
      <c r="H42" s="39"/>
      <c r="I42" s="39">
        <f t="shared" si="3"/>
        <v>0</v>
      </c>
      <c r="J42" s="33">
        <v>0</v>
      </c>
      <c r="K42" s="33">
        <v>0</v>
      </c>
      <c r="L42" s="33">
        <v>0</v>
      </c>
      <c r="M42" s="33"/>
      <c r="N42" s="33"/>
      <c r="O42" s="33"/>
      <c r="P42" s="10"/>
      <c r="Q42" s="10"/>
      <c r="R42" s="10"/>
      <c r="S42" s="10"/>
      <c r="T42" s="10"/>
      <c r="U42" s="10"/>
      <c r="V42" s="10"/>
    </row>
    <row r="43" spans="1:22" ht="85.5">
      <c r="A43" s="10"/>
      <c r="B43" s="36">
        <v>4125000</v>
      </c>
      <c r="C43" s="35" t="s">
        <v>88</v>
      </c>
      <c r="D43" s="28"/>
      <c r="E43" s="53">
        <f>E45+E44</f>
        <v>1449.4</v>
      </c>
      <c r="F43" s="53">
        <f>F45+F44</f>
        <v>0</v>
      </c>
      <c r="G43" s="59"/>
      <c r="H43" s="53">
        <f>H45+H44</f>
        <v>0</v>
      </c>
      <c r="I43" s="39">
        <f t="shared" si="3"/>
        <v>1449.4</v>
      </c>
      <c r="J43" s="39">
        <f>J44+J45</f>
        <v>1389.4</v>
      </c>
      <c r="K43" s="39">
        <f>K44+K45</f>
        <v>1389.4</v>
      </c>
      <c r="L43" s="39">
        <f>L44+L45</f>
        <v>1389.4</v>
      </c>
      <c r="M43" s="39"/>
      <c r="N43" s="37">
        <f>N45+N44</f>
        <v>0</v>
      </c>
      <c r="O43" s="37">
        <f>O45+O44</f>
        <v>0</v>
      </c>
      <c r="P43" s="10"/>
      <c r="Q43" s="10"/>
      <c r="R43" s="10"/>
      <c r="S43" s="10"/>
      <c r="T43" s="10"/>
      <c r="U43" s="10"/>
      <c r="V43" s="10"/>
    </row>
    <row r="44" spans="1:22" ht="75">
      <c r="A44" s="10"/>
      <c r="B44" s="36"/>
      <c r="C44" s="35" t="s">
        <v>89</v>
      </c>
      <c r="D44" s="38">
        <v>4251</v>
      </c>
      <c r="E44" s="53"/>
      <c r="F44" s="53"/>
      <c r="G44" s="59"/>
      <c r="H44" s="53"/>
      <c r="I44" s="39">
        <f t="shared" si="3"/>
        <v>0</v>
      </c>
      <c r="J44" s="37"/>
      <c r="K44" s="37"/>
      <c r="L44" s="33">
        <v>0</v>
      </c>
      <c r="M44" s="37"/>
      <c r="N44" s="37"/>
      <c r="O44" s="37"/>
      <c r="P44" s="10"/>
      <c r="Q44" s="10"/>
      <c r="R44" s="10"/>
      <c r="S44" s="10"/>
      <c r="T44" s="10"/>
      <c r="U44" s="10"/>
      <c r="V44" s="10"/>
    </row>
    <row r="45" spans="1:22" ht="75">
      <c r="A45" s="10"/>
      <c r="B45" s="36">
        <v>4125200</v>
      </c>
      <c r="C45" s="35" t="s">
        <v>90</v>
      </c>
      <c r="D45" s="28" t="s">
        <v>91</v>
      </c>
      <c r="E45" s="39">
        <v>1449.4</v>
      </c>
      <c r="F45" s="39"/>
      <c r="G45" s="54"/>
      <c r="H45" s="39"/>
      <c r="I45" s="39">
        <f t="shared" si="3"/>
        <v>1449.4</v>
      </c>
      <c r="J45" s="33">
        <v>1389.4</v>
      </c>
      <c r="K45" s="33">
        <v>1389.4</v>
      </c>
      <c r="L45" s="33">
        <f>K45</f>
        <v>1389.4</v>
      </c>
      <c r="M45" s="33">
        <v>0</v>
      </c>
      <c r="N45" s="33"/>
      <c r="O45" s="33"/>
      <c r="P45" s="10"/>
      <c r="Q45" s="10"/>
      <c r="R45" s="10"/>
      <c r="S45" s="10"/>
      <c r="T45" s="10"/>
      <c r="U45" s="10"/>
      <c r="V45" s="10"/>
    </row>
    <row r="46" spans="1:22" ht="22.5">
      <c r="A46" s="10"/>
      <c r="B46" s="36">
        <v>4126000</v>
      </c>
      <c r="C46" s="35" t="s">
        <v>92</v>
      </c>
      <c r="D46" s="28"/>
      <c r="E46" s="53">
        <f>E47+E49+E50</f>
        <v>11119.6</v>
      </c>
      <c r="F46" s="53">
        <f t="shared" ref="F46:O46" si="8">F47+F49+F50</f>
        <v>0</v>
      </c>
      <c r="G46" s="59"/>
      <c r="H46" s="53">
        <f t="shared" si="8"/>
        <v>0</v>
      </c>
      <c r="I46" s="39">
        <f t="shared" si="3"/>
        <v>11119.6</v>
      </c>
      <c r="J46" s="37">
        <f t="shared" si="8"/>
        <v>7000.3200000000006</v>
      </c>
      <c r="K46" s="37">
        <f t="shared" si="8"/>
        <v>7000.3200000000006</v>
      </c>
      <c r="L46" s="37">
        <f t="shared" si="8"/>
        <v>7172.9190000000008</v>
      </c>
      <c r="M46" s="37">
        <v>0</v>
      </c>
      <c r="N46" s="37">
        <f t="shared" si="8"/>
        <v>0</v>
      </c>
      <c r="O46" s="37">
        <f t="shared" si="8"/>
        <v>0</v>
      </c>
      <c r="P46" s="10"/>
      <c r="Q46" s="10"/>
      <c r="R46" s="10"/>
      <c r="S46" s="10"/>
      <c r="T46" s="10"/>
      <c r="U46" s="10"/>
      <c r="V46" s="10"/>
    </row>
    <row r="47" spans="1:22" ht="54">
      <c r="A47" s="10"/>
      <c r="B47" s="36">
        <v>4126100</v>
      </c>
      <c r="C47" s="35" t="s">
        <v>93</v>
      </c>
      <c r="D47" s="38">
        <v>4261</v>
      </c>
      <c r="E47" s="39">
        <v>1677</v>
      </c>
      <c r="F47" s="39"/>
      <c r="G47" s="54"/>
      <c r="H47" s="39"/>
      <c r="I47" s="39">
        <v>1677</v>
      </c>
      <c r="J47" s="39">
        <v>1328.84</v>
      </c>
      <c r="K47" s="39">
        <v>1328.84</v>
      </c>
      <c r="L47" s="33">
        <v>1320.09</v>
      </c>
      <c r="M47" s="39">
        <v>0</v>
      </c>
      <c r="N47" s="33"/>
      <c r="O47" s="33"/>
      <c r="P47" s="10"/>
      <c r="Q47" s="10"/>
      <c r="R47" s="10"/>
      <c r="S47" s="10"/>
      <c r="T47" s="10"/>
      <c r="U47" s="10"/>
      <c r="V47" s="10"/>
    </row>
    <row r="48" spans="1:22" ht="43.5">
      <c r="A48" s="10"/>
      <c r="B48" s="36">
        <v>4126100</v>
      </c>
      <c r="C48" s="35" t="s">
        <v>94</v>
      </c>
      <c r="D48" s="28"/>
      <c r="E48" s="39"/>
      <c r="F48" s="39"/>
      <c r="G48" s="54"/>
      <c r="H48" s="39"/>
      <c r="I48" s="39">
        <f t="shared" si="3"/>
        <v>0</v>
      </c>
      <c r="J48" s="33"/>
      <c r="K48" s="33"/>
      <c r="L48" s="33"/>
      <c r="M48" s="39"/>
      <c r="N48" s="33"/>
      <c r="O48" s="33"/>
      <c r="P48" s="10"/>
      <c r="Q48" s="10"/>
      <c r="R48" s="10"/>
      <c r="S48" s="10"/>
      <c r="T48" s="10"/>
      <c r="U48" s="10"/>
      <c r="V48" s="10"/>
    </row>
    <row r="49" spans="1:22" ht="64.5">
      <c r="A49" s="10"/>
      <c r="B49" s="36">
        <v>4126400</v>
      </c>
      <c r="C49" s="35" t="s">
        <v>95</v>
      </c>
      <c r="D49" s="28" t="s">
        <v>96</v>
      </c>
      <c r="E49" s="33">
        <v>9004</v>
      </c>
      <c r="F49" s="39"/>
      <c r="G49" s="54"/>
      <c r="H49" s="57"/>
      <c r="I49" s="39">
        <f t="shared" si="3"/>
        <v>9004</v>
      </c>
      <c r="J49" s="33">
        <v>5232.88</v>
      </c>
      <c r="K49" s="33">
        <v>5232.88</v>
      </c>
      <c r="L49" s="33">
        <v>5414.2290000000003</v>
      </c>
      <c r="M49" s="39">
        <v>0</v>
      </c>
      <c r="N49" s="33"/>
      <c r="O49" s="33"/>
      <c r="P49" s="10"/>
      <c r="Q49" s="10"/>
      <c r="R49" s="10"/>
      <c r="S49" s="10"/>
      <c r="T49" s="10"/>
      <c r="U49" s="10"/>
      <c r="V49" s="10"/>
    </row>
    <row r="50" spans="1:22" ht="96">
      <c r="A50" s="10"/>
      <c r="B50" s="36">
        <v>4126700</v>
      </c>
      <c r="C50" s="35" t="s">
        <v>97</v>
      </c>
      <c r="D50" s="28" t="s">
        <v>98</v>
      </c>
      <c r="E50" s="39">
        <v>438.6</v>
      </c>
      <c r="F50" s="39"/>
      <c r="G50" s="54"/>
      <c r="H50" s="39"/>
      <c r="I50" s="39">
        <f t="shared" si="3"/>
        <v>438.6</v>
      </c>
      <c r="J50" s="33">
        <v>438.6</v>
      </c>
      <c r="K50" s="33">
        <v>438.6</v>
      </c>
      <c r="L50" s="33">
        <f>K50+'[1]D-K053'!J48</f>
        <v>438.6</v>
      </c>
      <c r="M50" s="33"/>
      <c r="N50" s="33"/>
      <c r="O50" s="33"/>
      <c r="P50" s="10"/>
      <c r="Q50" s="10"/>
      <c r="R50" s="10"/>
      <c r="S50" s="10"/>
      <c r="T50" s="10"/>
      <c r="U50" s="10"/>
      <c r="V50" s="10"/>
    </row>
    <row r="51" spans="1:22" ht="64.5">
      <c r="A51" s="10"/>
      <c r="B51" s="36">
        <v>4170000</v>
      </c>
      <c r="C51" s="35" t="s">
        <v>99</v>
      </c>
      <c r="D51" s="28"/>
      <c r="E51" s="39">
        <f>E52</f>
        <v>30000</v>
      </c>
      <c r="F51" s="39">
        <f t="shared" ref="F51:O51" si="9">F52</f>
        <v>0</v>
      </c>
      <c r="G51" s="54">
        <f t="shared" si="9"/>
        <v>0</v>
      </c>
      <c r="H51" s="39">
        <f t="shared" si="9"/>
        <v>0</v>
      </c>
      <c r="I51" s="39">
        <f t="shared" si="3"/>
        <v>30000</v>
      </c>
      <c r="J51" s="33">
        <f t="shared" si="9"/>
        <v>30000</v>
      </c>
      <c r="K51" s="33">
        <f t="shared" si="9"/>
        <v>30000</v>
      </c>
      <c r="L51" s="33">
        <f>K51+'[1]D-K053'!J49</f>
        <v>30000</v>
      </c>
      <c r="M51" s="33">
        <v>0</v>
      </c>
      <c r="N51" s="33">
        <f t="shared" si="9"/>
        <v>0</v>
      </c>
      <c r="O51" s="33">
        <f t="shared" si="9"/>
        <v>0</v>
      </c>
      <c r="P51" s="10"/>
      <c r="Q51" s="10"/>
      <c r="R51" s="10"/>
      <c r="S51" s="10"/>
      <c r="T51" s="10"/>
      <c r="U51" s="10"/>
      <c r="V51" s="10"/>
    </row>
    <row r="52" spans="1:22" ht="33">
      <c r="A52" s="10"/>
      <c r="B52" s="36">
        <v>4172900</v>
      </c>
      <c r="C52" s="35" t="s">
        <v>100</v>
      </c>
      <c r="D52" s="28" t="s">
        <v>101</v>
      </c>
      <c r="E52" s="39">
        <v>30000</v>
      </c>
      <c r="F52" s="39"/>
      <c r="G52" s="57"/>
      <c r="H52" s="39"/>
      <c r="I52" s="39">
        <f t="shared" si="3"/>
        <v>30000</v>
      </c>
      <c r="J52" s="33">
        <v>30000</v>
      </c>
      <c r="K52" s="33">
        <v>30000</v>
      </c>
      <c r="L52" s="33">
        <f>K52+'[1]D-K053'!J50</f>
        <v>30000</v>
      </c>
      <c r="M52" s="33">
        <v>0</v>
      </c>
      <c r="N52" s="33"/>
      <c r="O52" s="33">
        <v>0</v>
      </c>
      <c r="P52" s="10"/>
      <c r="Q52" s="10"/>
      <c r="R52" s="10"/>
      <c r="S52" s="10"/>
      <c r="T52" s="10"/>
      <c r="U52" s="10"/>
      <c r="V52" s="10"/>
    </row>
    <row r="53" spans="1:22" ht="180">
      <c r="A53" s="10"/>
      <c r="B53" s="36">
        <v>4182000</v>
      </c>
      <c r="C53" s="35" t="s">
        <v>102</v>
      </c>
      <c r="D53" s="28"/>
      <c r="E53" s="53">
        <f>E55+E54</f>
        <v>462.4</v>
      </c>
      <c r="F53" s="53">
        <f t="shared" ref="F53:O53" si="10">F55+F54</f>
        <v>0</v>
      </c>
      <c r="G53" s="59">
        <f t="shared" si="10"/>
        <v>0</v>
      </c>
      <c r="H53" s="53">
        <f t="shared" si="10"/>
        <v>0</v>
      </c>
      <c r="I53" s="39">
        <f t="shared" si="3"/>
        <v>462.4</v>
      </c>
      <c r="J53" s="37">
        <f t="shared" si="10"/>
        <v>462.4</v>
      </c>
      <c r="K53" s="37">
        <f t="shared" si="10"/>
        <v>450.83499999999998</v>
      </c>
      <c r="L53" s="33">
        <f>K53+'[1]D-K053'!J51</f>
        <v>450.83499999999998</v>
      </c>
      <c r="M53" s="37">
        <f t="shared" si="10"/>
        <v>0</v>
      </c>
      <c r="N53" s="37">
        <f t="shared" si="10"/>
        <v>0</v>
      </c>
      <c r="O53" s="37">
        <f t="shared" si="10"/>
        <v>0</v>
      </c>
      <c r="P53" s="10"/>
      <c r="Q53" s="10"/>
      <c r="R53" s="10"/>
      <c r="S53" s="10"/>
      <c r="T53" s="10"/>
      <c r="U53" s="10"/>
      <c r="V53" s="10"/>
    </row>
    <row r="54" spans="1:22">
      <c r="A54" s="10"/>
      <c r="B54" s="36">
        <v>4182200</v>
      </c>
      <c r="C54" s="35" t="s">
        <v>103</v>
      </c>
      <c r="D54" s="28" t="s">
        <v>104</v>
      </c>
      <c r="E54" s="39"/>
      <c r="F54" s="39"/>
      <c r="G54" s="54"/>
      <c r="H54" s="39"/>
      <c r="I54" s="39">
        <f>H54+G54+F54+E54</f>
        <v>0</v>
      </c>
      <c r="J54" s="33"/>
      <c r="K54" s="33"/>
      <c r="L54" s="33">
        <f>K54+'[1]D-K053'!J52</f>
        <v>0</v>
      </c>
      <c r="M54" s="33"/>
      <c r="N54" s="33"/>
      <c r="O54" s="33"/>
      <c r="P54" s="10"/>
      <c r="Q54" s="10"/>
      <c r="R54" s="10"/>
      <c r="S54" s="10"/>
      <c r="T54" s="10"/>
      <c r="U54" s="10"/>
      <c r="V54" s="10"/>
    </row>
    <row r="55" spans="1:22" ht="22.5">
      <c r="A55" s="10"/>
      <c r="B55" s="36">
        <v>4182300</v>
      </c>
      <c r="C55" s="35" t="s">
        <v>105</v>
      </c>
      <c r="D55" s="28" t="s">
        <v>106</v>
      </c>
      <c r="E55" s="39">
        <v>462.4</v>
      </c>
      <c r="F55" s="39"/>
      <c r="G55" s="54"/>
      <c r="H55" s="39"/>
      <c r="I55" s="39">
        <f>H55+G55+F55+E55</f>
        <v>462.4</v>
      </c>
      <c r="J55" s="33">
        <v>462.4</v>
      </c>
      <c r="K55" s="33">
        <v>450.83499999999998</v>
      </c>
      <c r="L55" s="33">
        <f>K55+'[1]D-K053'!J53</f>
        <v>450.83499999999998</v>
      </c>
      <c r="M55" s="33"/>
      <c r="N55" s="33"/>
      <c r="O55" s="33"/>
      <c r="P55" s="10"/>
      <c r="Q55" s="10"/>
      <c r="R55" s="10"/>
      <c r="S55" s="10"/>
      <c r="T55" s="10"/>
      <c r="U55" s="10"/>
      <c r="V55" s="10"/>
    </row>
    <row r="56" spans="1:22" ht="64.5">
      <c r="A56" s="10"/>
      <c r="B56" s="38">
        <v>4200000</v>
      </c>
      <c r="C56" s="35" t="s">
        <v>107</v>
      </c>
      <c r="D56" s="28"/>
      <c r="E56" s="60">
        <f>E57+E58+E61+E64</f>
        <v>4950</v>
      </c>
      <c r="F56" s="60">
        <f t="shared" ref="F56:O56" si="11">F57+F58+F61+F64</f>
        <v>0</v>
      </c>
      <c r="G56" s="61">
        <f t="shared" si="11"/>
        <v>0</v>
      </c>
      <c r="H56" s="60">
        <f t="shared" si="11"/>
        <v>0</v>
      </c>
      <c r="I56" s="60">
        <v>2475</v>
      </c>
      <c r="J56" s="41">
        <f t="shared" si="11"/>
        <v>0</v>
      </c>
      <c r="K56" s="41">
        <f t="shared" si="11"/>
        <v>0</v>
      </c>
      <c r="L56" s="33">
        <f>K56+'[1]D-K053'!J54</f>
        <v>0</v>
      </c>
      <c r="M56" s="41">
        <f t="shared" si="11"/>
        <v>0</v>
      </c>
      <c r="N56" s="41">
        <f t="shared" si="11"/>
        <v>0</v>
      </c>
      <c r="O56" s="41">
        <f t="shared" si="11"/>
        <v>0</v>
      </c>
      <c r="P56" s="10"/>
      <c r="Q56" s="10"/>
      <c r="R56" s="10"/>
      <c r="S56" s="10"/>
      <c r="T56" s="10"/>
      <c r="U56" s="10"/>
      <c r="V56" s="10"/>
    </row>
    <row r="57" spans="1:22" ht="43.5">
      <c r="A57" s="10"/>
      <c r="B57" s="38">
        <v>4210000</v>
      </c>
      <c r="C57" s="35" t="s">
        <v>108</v>
      </c>
      <c r="D57" s="28"/>
      <c r="E57" s="39"/>
      <c r="F57" s="39"/>
      <c r="G57" s="54"/>
      <c r="H57" s="39"/>
      <c r="I57" s="39">
        <f t="shared" ref="I57:I66" si="12">E57</f>
        <v>0</v>
      </c>
      <c r="J57" s="33"/>
      <c r="K57" s="33"/>
      <c r="L57" s="33">
        <f>K57+'[1]D-K053'!J55</f>
        <v>0</v>
      </c>
      <c r="M57" s="33"/>
      <c r="N57" s="33"/>
      <c r="O57" s="33"/>
      <c r="P57" s="10"/>
      <c r="Q57" s="10"/>
      <c r="R57" s="10"/>
      <c r="S57" s="10"/>
      <c r="T57" s="10"/>
      <c r="U57" s="10"/>
      <c r="V57" s="10"/>
    </row>
    <row r="58" spans="1:22" ht="54">
      <c r="A58" s="10"/>
      <c r="B58" s="36">
        <v>4211000</v>
      </c>
      <c r="C58" s="35" t="s">
        <v>109</v>
      </c>
      <c r="D58" s="28" t="s">
        <v>60</v>
      </c>
      <c r="E58" s="52">
        <f>E59+E60</f>
        <v>0</v>
      </c>
      <c r="F58" s="52">
        <f t="shared" ref="F58:O58" si="13">F59+F60</f>
        <v>0</v>
      </c>
      <c r="G58" s="62">
        <f t="shared" si="13"/>
        <v>0</v>
      </c>
      <c r="H58" s="52">
        <f t="shared" si="13"/>
        <v>0</v>
      </c>
      <c r="I58" s="52">
        <f t="shared" si="13"/>
        <v>0</v>
      </c>
      <c r="J58" s="32">
        <f t="shared" si="13"/>
        <v>0</v>
      </c>
      <c r="K58" s="32">
        <f t="shared" si="13"/>
        <v>0</v>
      </c>
      <c r="L58" s="33">
        <f>K58+'[1]D-K053'!J56</f>
        <v>0</v>
      </c>
      <c r="M58" s="32">
        <f t="shared" si="13"/>
        <v>0</v>
      </c>
      <c r="N58" s="32">
        <f t="shared" si="13"/>
        <v>0</v>
      </c>
      <c r="O58" s="32">
        <f t="shared" si="13"/>
        <v>0</v>
      </c>
      <c r="P58" s="10"/>
      <c r="Q58" s="10"/>
      <c r="R58" s="10"/>
      <c r="S58" s="10"/>
      <c r="T58" s="10"/>
      <c r="U58" s="10"/>
      <c r="V58" s="10"/>
    </row>
    <row r="59" spans="1:22" ht="54">
      <c r="A59" s="10"/>
      <c r="B59" s="36">
        <v>4211200</v>
      </c>
      <c r="C59" s="35" t="s">
        <v>110</v>
      </c>
      <c r="D59" s="28" t="s">
        <v>111</v>
      </c>
      <c r="E59" s="39"/>
      <c r="F59" s="39"/>
      <c r="G59" s="54"/>
      <c r="H59" s="39"/>
      <c r="I59" s="39">
        <f t="shared" si="12"/>
        <v>0</v>
      </c>
      <c r="J59" s="33"/>
      <c r="K59" s="33"/>
      <c r="L59" s="33">
        <f>K59+'[1]D-K053'!J57</f>
        <v>0</v>
      </c>
      <c r="M59" s="33"/>
      <c r="N59" s="33"/>
      <c r="O59" s="33"/>
      <c r="P59" s="10"/>
      <c r="Q59" s="10"/>
      <c r="R59" s="10"/>
      <c r="S59" s="10"/>
      <c r="T59" s="10"/>
      <c r="U59" s="10"/>
      <c r="V59" s="10"/>
    </row>
    <row r="60" spans="1:22" ht="64.5">
      <c r="A60" s="10"/>
      <c r="B60" s="36">
        <v>4211300</v>
      </c>
      <c r="C60" s="35" t="s">
        <v>112</v>
      </c>
      <c r="D60" s="28" t="s">
        <v>113</v>
      </c>
      <c r="E60" s="39"/>
      <c r="F60" s="39"/>
      <c r="G60" s="54"/>
      <c r="H60" s="39"/>
      <c r="I60" s="39">
        <f t="shared" si="12"/>
        <v>0</v>
      </c>
      <c r="J60" s="33"/>
      <c r="K60" s="33"/>
      <c r="L60" s="33">
        <f>K60+'[1]D-K053'!J58</f>
        <v>0</v>
      </c>
      <c r="M60" s="33"/>
      <c r="N60" s="33"/>
      <c r="O60" s="33"/>
      <c r="P60" s="10"/>
      <c r="Q60" s="10"/>
      <c r="R60" s="10"/>
      <c r="S60" s="10"/>
      <c r="T60" s="10"/>
      <c r="U60" s="10"/>
      <c r="V60" s="10"/>
    </row>
    <row r="61" spans="1:22" ht="106.5">
      <c r="A61" s="10"/>
      <c r="B61" s="36">
        <v>4212000</v>
      </c>
      <c r="C61" s="35" t="s">
        <v>114</v>
      </c>
      <c r="D61" s="28"/>
      <c r="E61" s="52">
        <f>E62+E63</f>
        <v>2475</v>
      </c>
      <c r="F61" s="52">
        <f t="shared" ref="F61:O61" si="14">F62+F63</f>
        <v>0</v>
      </c>
      <c r="G61" s="62">
        <f t="shared" si="14"/>
        <v>0</v>
      </c>
      <c r="H61" s="52">
        <f t="shared" si="14"/>
        <v>0</v>
      </c>
      <c r="I61" s="52">
        <f t="shared" si="14"/>
        <v>2475</v>
      </c>
      <c r="J61" s="32">
        <f t="shared" si="14"/>
        <v>0</v>
      </c>
      <c r="K61" s="32">
        <f t="shared" si="14"/>
        <v>0</v>
      </c>
      <c r="L61" s="33">
        <f>K61+'[1]D-K053'!J59</f>
        <v>0</v>
      </c>
      <c r="M61" s="32">
        <f t="shared" si="14"/>
        <v>0</v>
      </c>
      <c r="N61" s="32">
        <f t="shared" si="14"/>
        <v>0</v>
      </c>
      <c r="O61" s="32">
        <f t="shared" si="14"/>
        <v>0</v>
      </c>
      <c r="P61" s="10"/>
      <c r="Q61" s="10"/>
      <c r="R61" s="10"/>
      <c r="S61" s="10"/>
      <c r="T61" s="10"/>
      <c r="U61" s="10"/>
      <c r="V61" s="10"/>
    </row>
    <row r="62" spans="1:22" ht="43.5">
      <c r="A62" s="10"/>
      <c r="B62" s="36">
        <v>4212100</v>
      </c>
      <c r="C62" s="35" t="s">
        <v>115</v>
      </c>
      <c r="D62" s="28" t="s">
        <v>116</v>
      </c>
      <c r="E62" s="39"/>
      <c r="F62" s="39"/>
      <c r="G62" s="54"/>
      <c r="H62" s="39"/>
      <c r="I62" s="39">
        <f t="shared" si="12"/>
        <v>0</v>
      </c>
      <c r="J62" s="33"/>
      <c r="K62" s="33"/>
      <c r="L62" s="33">
        <f>K62+'[1]D-K053'!J60</f>
        <v>0</v>
      </c>
      <c r="M62" s="33"/>
      <c r="N62" s="33"/>
      <c r="O62" s="33"/>
      <c r="P62" s="10"/>
      <c r="Q62" s="10"/>
      <c r="R62" s="10"/>
      <c r="S62" s="10"/>
      <c r="T62" s="10"/>
      <c r="U62" s="10"/>
      <c r="V62" s="10"/>
    </row>
    <row r="63" spans="1:22" ht="33">
      <c r="A63" s="10"/>
      <c r="B63" s="36">
        <v>4212200</v>
      </c>
      <c r="C63" s="35" t="s">
        <v>117</v>
      </c>
      <c r="D63" s="28" t="s">
        <v>118</v>
      </c>
      <c r="E63" s="39">
        <v>2475</v>
      </c>
      <c r="F63" s="39"/>
      <c r="G63" s="54"/>
      <c r="H63" s="39"/>
      <c r="I63" s="39">
        <f t="shared" si="12"/>
        <v>2475</v>
      </c>
      <c r="J63" s="33"/>
      <c r="K63" s="33"/>
      <c r="L63" s="33">
        <f>K63+'[1]D-K053'!J61</f>
        <v>0</v>
      </c>
      <c r="M63" s="33"/>
      <c r="N63" s="33"/>
      <c r="O63" s="33"/>
      <c r="P63" s="10"/>
      <c r="Q63" s="10"/>
      <c r="R63" s="10"/>
      <c r="S63" s="10"/>
      <c r="T63" s="10"/>
      <c r="U63" s="10"/>
      <c r="V63" s="10"/>
    </row>
    <row r="64" spans="1:22" ht="33">
      <c r="A64" s="10"/>
      <c r="B64" s="36">
        <v>4213000</v>
      </c>
      <c r="C64" s="35" t="s">
        <v>119</v>
      </c>
      <c r="D64" s="28"/>
      <c r="E64" s="52">
        <v>2475</v>
      </c>
      <c r="F64" s="52">
        <f t="shared" ref="F64:O64" si="15">F65+F66</f>
        <v>0</v>
      </c>
      <c r="G64" s="62">
        <f t="shared" si="15"/>
        <v>0</v>
      </c>
      <c r="H64" s="52">
        <f t="shared" si="15"/>
        <v>0</v>
      </c>
      <c r="I64" s="52">
        <f t="shared" si="15"/>
        <v>0</v>
      </c>
      <c r="J64" s="32">
        <f t="shared" si="15"/>
        <v>0</v>
      </c>
      <c r="K64" s="32">
        <f t="shared" si="15"/>
        <v>0</v>
      </c>
      <c r="L64" s="33">
        <f>K64+'[1]D-K053'!J62</f>
        <v>0</v>
      </c>
      <c r="M64" s="32">
        <f t="shared" si="15"/>
        <v>0</v>
      </c>
      <c r="N64" s="32">
        <f t="shared" si="15"/>
        <v>0</v>
      </c>
      <c r="O64" s="32">
        <f t="shared" si="15"/>
        <v>0</v>
      </c>
      <c r="P64" s="10"/>
      <c r="Q64" s="10"/>
      <c r="R64" s="10"/>
      <c r="S64" s="10"/>
      <c r="T64" s="10"/>
      <c r="U64" s="10"/>
      <c r="V64" s="10"/>
    </row>
    <row r="65" spans="1:22" ht="43.5">
      <c r="A65" s="10"/>
      <c r="B65" s="36">
        <v>4213200</v>
      </c>
      <c r="C65" s="35" t="s">
        <v>120</v>
      </c>
      <c r="D65" s="28" t="s">
        <v>121</v>
      </c>
      <c r="E65" s="39"/>
      <c r="F65" s="39"/>
      <c r="G65" s="54"/>
      <c r="H65" s="39"/>
      <c r="I65" s="39">
        <f t="shared" si="12"/>
        <v>0</v>
      </c>
      <c r="J65" s="33"/>
      <c r="K65" s="33"/>
      <c r="L65" s="33"/>
      <c r="M65" s="33"/>
      <c r="N65" s="33"/>
      <c r="O65" s="33"/>
      <c r="P65" s="10"/>
      <c r="Q65" s="10"/>
      <c r="R65" s="10"/>
      <c r="S65" s="10"/>
      <c r="T65" s="10"/>
      <c r="U65" s="10"/>
      <c r="V65" s="10"/>
    </row>
    <row r="66" spans="1:22" ht="43.5">
      <c r="A66" s="10"/>
      <c r="B66" s="36">
        <v>4213400</v>
      </c>
      <c r="C66" s="35" t="s">
        <v>122</v>
      </c>
      <c r="D66" s="28" t="s">
        <v>123</v>
      </c>
      <c r="E66" s="39"/>
      <c r="F66" s="39"/>
      <c r="G66" s="54"/>
      <c r="H66" s="39"/>
      <c r="I66" s="39">
        <f t="shared" si="12"/>
        <v>0</v>
      </c>
      <c r="J66" s="33"/>
      <c r="K66" s="33"/>
      <c r="L66" s="33"/>
      <c r="M66" s="33"/>
      <c r="N66" s="33"/>
      <c r="O66" s="33"/>
      <c r="P66" s="10"/>
      <c r="Q66" s="10"/>
      <c r="R66" s="10"/>
      <c r="S66" s="10"/>
      <c r="T66" s="10"/>
      <c r="U66" s="10"/>
      <c r="V66" s="10"/>
    </row>
    <row r="67" spans="1:22" ht="64.5">
      <c r="A67" s="10"/>
      <c r="B67" s="42">
        <v>1000000</v>
      </c>
      <c r="C67" s="35" t="s">
        <v>124</v>
      </c>
      <c r="D67" s="28" t="s">
        <v>57</v>
      </c>
      <c r="E67" s="60">
        <f>E21+E56</f>
        <v>618694.20000000007</v>
      </c>
      <c r="F67" s="60">
        <f t="shared" ref="F67:I67" si="16">F21+F56</f>
        <v>0</v>
      </c>
      <c r="G67" s="60">
        <f t="shared" si="16"/>
        <v>0</v>
      </c>
      <c r="H67" s="60">
        <f t="shared" si="16"/>
        <v>0</v>
      </c>
      <c r="I67" s="60">
        <f t="shared" si="16"/>
        <v>616219.20000000007</v>
      </c>
      <c r="J67" s="41">
        <f t="shared" ref="J67:O67" si="17">J21+J56</f>
        <v>585900.60600000003</v>
      </c>
      <c r="K67" s="41">
        <f>K21+K56</f>
        <v>585501.32900000003</v>
      </c>
      <c r="L67" s="41">
        <f>L21+L56</f>
        <v>585882.09100000001</v>
      </c>
      <c r="M67" s="41">
        <f t="shared" si="17"/>
        <v>0</v>
      </c>
      <c r="N67" s="41">
        <f t="shared" si="17"/>
        <v>0</v>
      </c>
      <c r="O67" s="41">
        <f t="shared" si="17"/>
        <v>0</v>
      </c>
      <c r="P67" s="10"/>
      <c r="Q67" s="10"/>
      <c r="R67" s="10"/>
      <c r="S67" s="10"/>
      <c r="T67" s="10"/>
      <c r="U67" s="10"/>
      <c r="V67" s="10"/>
    </row>
    <row r="68" spans="1:22">
      <c r="A68" s="43"/>
      <c r="B68" s="22"/>
      <c r="C68" s="44"/>
      <c r="D68" s="45"/>
      <c r="E68" s="22"/>
      <c r="F68" s="46"/>
      <c r="G68" s="46"/>
      <c r="H68" s="22"/>
      <c r="I68" s="22"/>
      <c r="J68" s="47"/>
      <c r="K68" s="47"/>
      <c r="L68" s="47"/>
      <c r="M68" s="47"/>
      <c r="N68" s="47"/>
      <c r="O68" s="47"/>
      <c r="P68" s="43"/>
      <c r="Q68" s="43"/>
      <c r="R68" s="43"/>
      <c r="S68" s="43"/>
      <c r="T68" s="43"/>
      <c r="U68" s="43"/>
      <c r="V68" s="43"/>
    </row>
  </sheetData>
  <mergeCells count="15">
    <mergeCell ref="J18:J19"/>
    <mergeCell ref="K18:K19"/>
    <mergeCell ref="L18:L19"/>
    <mergeCell ref="M18:N18"/>
    <mergeCell ref="O18:O19"/>
    <mergeCell ref="B18:B19"/>
    <mergeCell ref="C18:D18"/>
    <mergeCell ref="E18:E19"/>
    <mergeCell ref="F18:H18"/>
    <mergeCell ref="I18:I19"/>
    <mergeCell ref="B2:O2"/>
    <mergeCell ref="B3:O3"/>
    <mergeCell ref="N1:O1"/>
    <mergeCell ref="B4:O4"/>
    <mergeCell ref="J10:O11"/>
  </mergeCell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2020-07-31T07:55:44Z</dcterms:modified>
</cp:coreProperties>
</file>