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20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66" i="1"/>
  <c r="I65"/>
  <c r="O64"/>
  <c r="N64"/>
  <c r="M64"/>
  <c r="H64"/>
  <c r="G64"/>
  <c r="I64" s="1"/>
  <c r="F64"/>
  <c r="I63"/>
  <c r="I62"/>
  <c r="O61"/>
  <c r="N61"/>
  <c r="M61"/>
  <c r="L61"/>
  <c r="K61"/>
  <c r="J61"/>
  <c r="H61"/>
  <c r="G61"/>
  <c r="F61"/>
  <c r="E61"/>
  <c r="I60"/>
  <c r="L59"/>
  <c r="I59"/>
  <c r="O58"/>
  <c r="O56" s="1"/>
  <c r="N58"/>
  <c r="M58"/>
  <c r="M56" s="1"/>
  <c r="K58"/>
  <c r="J58"/>
  <c r="H58"/>
  <c r="H56" s="1"/>
  <c r="G58"/>
  <c r="G56" s="1"/>
  <c r="F58"/>
  <c r="F56" s="1"/>
  <c r="E58"/>
  <c r="I58" s="1"/>
  <c r="I57"/>
  <c r="N56"/>
  <c r="E56"/>
  <c r="L55"/>
  <c r="I55"/>
  <c r="L54"/>
  <c r="I54"/>
  <c r="O53"/>
  <c r="N53"/>
  <c r="M53"/>
  <c r="L53"/>
  <c r="K53"/>
  <c r="J53"/>
  <c r="H53"/>
  <c r="G53"/>
  <c r="F53"/>
  <c r="E53"/>
  <c r="I53" s="1"/>
  <c r="I52"/>
  <c r="O51"/>
  <c r="N51"/>
  <c r="L51"/>
  <c r="K51"/>
  <c r="J51"/>
  <c r="H51"/>
  <c r="G51"/>
  <c r="F51"/>
  <c r="E51"/>
  <c r="I51" s="1"/>
  <c r="I50"/>
  <c r="I49"/>
  <c r="I48"/>
  <c r="I47"/>
  <c r="O46"/>
  <c r="N46"/>
  <c r="L46"/>
  <c r="K46"/>
  <c r="J46"/>
  <c r="H46"/>
  <c r="G46"/>
  <c r="F46"/>
  <c r="E46"/>
  <c r="L45"/>
  <c r="L43" s="1"/>
  <c r="I45"/>
  <c r="I44"/>
  <c r="O43"/>
  <c r="N43"/>
  <c r="K43"/>
  <c r="J43"/>
  <c r="H43"/>
  <c r="G43"/>
  <c r="F43"/>
  <c r="E43"/>
  <c r="I43" s="1"/>
  <c r="I42"/>
  <c r="L41"/>
  <c r="I41"/>
  <c r="L40"/>
  <c r="L38" s="1"/>
  <c r="I40"/>
  <c r="I39"/>
  <c r="O38"/>
  <c r="N38"/>
  <c r="M38"/>
  <c r="K38"/>
  <c r="J38"/>
  <c r="H38"/>
  <c r="G38"/>
  <c r="F38"/>
  <c r="E38"/>
  <c r="I37"/>
  <c r="L36"/>
  <c r="L35" s="1"/>
  <c r="I36"/>
  <c r="O35"/>
  <c r="N35"/>
  <c r="M35"/>
  <c r="K35"/>
  <c r="J35"/>
  <c r="H35"/>
  <c r="G35"/>
  <c r="F35"/>
  <c r="E35"/>
  <c r="I35" s="1"/>
  <c r="L34"/>
  <c r="I34"/>
  <c r="I33"/>
  <c r="I32"/>
  <c r="I31"/>
  <c r="O30"/>
  <c r="N30"/>
  <c r="N29" s="1"/>
  <c r="M30"/>
  <c r="L30"/>
  <c r="L29" s="1"/>
  <c r="K30"/>
  <c r="J30"/>
  <c r="J29" s="1"/>
  <c r="H30"/>
  <c r="H29" s="1"/>
  <c r="G30"/>
  <c r="F30"/>
  <c r="F29" s="1"/>
  <c r="E30"/>
  <c r="I30" s="1"/>
  <c r="O29"/>
  <c r="M29"/>
  <c r="K29"/>
  <c r="G29"/>
  <c r="E29"/>
  <c r="L28"/>
  <c r="L24" s="1"/>
  <c r="L23" s="1"/>
  <c r="L21" s="1"/>
  <c r="I28"/>
  <c r="I27"/>
  <c r="I26"/>
  <c r="I25"/>
  <c r="O24"/>
  <c r="N24"/>
  <c r="N23" s="1"/>
  <c r="N21" s="1"/>
  <c r="N67" s="1"/>
  <c r="M24"/>
  <c r="K24"/>
  <c r="J24"/>
  <c r="J23" s="1"/>
  <c r="J21" s="1"/>
  <c r="J67" s="1"/>
  <c r="H24"/>
  <c r="H23" s="1"/>
  <c r="H21" s="1"/>
  <c r="H67" s="1"/>
  <c r="G24"/>
  <c r="F24"/>
  <c r="F23" s="1"/>
  <c r="F21" s="1"/>
  <c r="F67" s="1"/>
  <c r="E24"/>
  <c r="O23"/>
  <c r="O21" s="1"/>
  <c r="O67" s="1"/>
  <c r="M23"/>
  <c r="M21" s="1"/>
  <c r="M67" s="1"/>
  <c r="K23"/>
  <c r="K21" s="1"/>
  <c r="K67" s="1"/>
  <c r="G23"/>
  <c r="G21" s="1"/>
  <c r="E23"/>
  <c r="E21" s="1"/>
  <c r="I22"/>
  <c r="I38" l="1"/>
  <c r="I46"/>
  <c r="G67"/>
  <c r="I24"/>
  <c r="I29"/>
  <c r="I56"/>
  <c r="I61"/>
  <c r="I21"/>
  <c r="E67"/>
  <c r="I67" s="1"/>
  <c r="L67"/>
  <c r="I23"/>
</calcChain>
</file>

<file path=xl/sharedStrings.xml><?xml version="1.0" encoding="utf-8"?>
<sst xmlns="http://schemas.openxmlformats.org/spreadsheetml/2006/main" count="132" uniqueCount="128">
  <si>
    <t>úñÇÝ³Ï»ÉÇ Ó¨ Ð-2</t>
  </si>
  <si>
    <r>
      <t>1. ÐÇÙÝ³ñÏÇ ³Ýí³ÝáõÙÁ _____</t>
    </r>
    <r>
      <rPr>
        <u/>
        <sz val="8"/>
        <rFont val="Arial Armenian"/>
        <family val="2"/>
      </rPr>
      <t>_²ñÙ³íÇñÇ Ù³ñ½å»ï³ñ³Ý</t>
    </r>
    <r>
      <rPr>
        <sz val="8"/>
        <rFont val="Arial Armenian"/>
        <family val="2"/>
      </rPr>
      <t>________________________</t>
    </r>
  </si>
  <si>
    <t xml:space="preserve">8. ´Ûáõç»ï³ÛÇÝ Í³Ëë»ñÇ ·áñÍ³é³Ï³Ý ¹³ë³Ï³ñ·Ù³Ý   </t>
  </si>
  <si>
    <r>
      <t>2. öáëï³ÛÇÝ Ñ³ëó»Ý ___</t>
    </r>
    <r>
      <rPr>
        <u/>
        <sz val="8"/>
        <rFont val="Arial Armenian"/>
        <family val="2"/>
      </rPr>
      <t>_ù. ²ñÙ³íÇñ, ²µáíÛ³Ý 71__</t>
    </r>
    <r>
      <rPr>
        <sz val="8"/>
        <rFont val="Arial Armenian"/>
        <family val="2"/>
      </rPr>
      <t>_____________________________</t>
    </r>
  </si>
  <si>
    <t xml:space="preserve">   ´³ÅÇÝ N    </t>
  </si>
  <si>
    <t>01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</si>
  <si>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</si>
  <si>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</si>
  <si>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</si>
  <si>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</si>
  <si>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</si>
  <si>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t>9. Ìñ³·ñÇ ³Ýí³ÝáõÙÁ</t>
  </si>
  <si>
    <t>¶áñÍ³¹Çñ ÇßË³ÝáõÃÛ³Ý å»ï. Ï³é³í³ñÙ³Ý Ñ³Ýñ³å»ï³Ï³Ý ¨ ï³ñ³Íù³ÛÇÝ Ï³é³í³ñÙ³Ý Ù³ñÙÇÝÝ»ñÇ å³Ñå³ÝáõÙ</t>
  </si>
  <si>
    <t xml:space="preserve">    Ù³ñÙÝÇ ³Ýí³ÝáõÙÁ ______________________________________________________</t>
  </si>
  <si>
    <t xml:space="preserve">10. Ìñ³·ñÇ Ïá¹Á </t>
  </si>
  <si>
    <t>03</t>
  </si>
  <si>
    <r>
      <t>5. ÐÇÙÝ³ñÏÁ ëå³ë³ñÏáÕ ·³ÝÓ³å»ï³Ï³Ý ëïáñ³µ³Å³ÝÙ³Ý ³Ýí³ÝáõÙÁ__</t>
    </r>
    <r>
      <rPr>
        <u/>
        <sz val="8"/>
        <rFont val="Arial Armenian"/>
        <family val="2"/>
      </rPr>
      <t>²ñÙ³íÇñÇ î¶´_</t>
    </r>
    <r>
      <rPr>
        <sz val="8"/>
        <rFont val="Arial Armenian"/>
        <family val="2"/>
      </rPr>
      <t>_____</t>
    </r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</si>
  <si>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</si>
  <si>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</si>
  <si>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>900331131053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</si>
  <si>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</si>
  <si>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</si>
  <si>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r>
      <t xml:space="preserve">12. â³÷Ç ÙÇ³íáñÁª </t>
    </r>
    <r>
      <rPr>
        <i/>
        <sz val="8"/>
        <rFont val="Arial Armenian"/>
        <family val="2"/>
      </rPr>
      <t>Ñ³½³ñ ¹ñ³Ù</t>
    </r>
  </si>
  <si>
    <t xml:space="preserve">     (ÐÐ å»ï³Ï³Ý  µÛáõç»ª 1, Ñ³Ù³ÛÝùÇ  µÛáõç»ª 2)</t>
  </si>
  <si>
    <t>reg</t>
  </si>
  <si>
    <t>marz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</si>
  <si>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</si>
  <si>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</si>
  <si>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</si>
  <si>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</si>
  <si>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</si>
  <si>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</si>
  <si>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</si>
  <si>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</si>
  <si>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</si>
  <si>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¸ñ³Ù³ñÏÕÇ ÙÝ³óáñ¹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</si>
  <si>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</si>
  <si>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</si>
  <si>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</si>
  <si>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</si>
  <si>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</si>
  <si>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</si>
  <si>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</si>
  <si>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</si>
  <si>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</si>
  <si>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</si>
  <si>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</si>
  <si>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</si>
  <si>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</si>
  <si>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</si>
  <si>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</si>
  <si>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</si>
  <si>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</si>
  <si>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</si>
  <si>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</si>
  <si>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</si>
  <si>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</si>
  <si>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t xml:space="preserve"> ÀÝÃ³óÇÏ Í³Ëë»ñ</t>
  </si>
  <si>
    <t>x</t>
  </si>
  <si>
    <t>³Û¹ ÃíáõÙª</t>
  </si>
  <si>
    <t>²ÞÊ²î²ÜøÆ ì²ðÒ²îðàôÂÚàôÜ</t>
  </si>
  <si>
    <t>…..</t>
  </si>
  <si>
    <t>¸ñ³Ùáí í×³ñíáÕ ³ßË³ï³í³ñÓÝ»ñ ¨ Ñ³í»É³í×³ñÝ»ñ</t>
  </si>
  <si>
    <t>²ßË³ïáÕÝ»ñÇ ³ßË³ï³í³ñÓ»ñ ¨ Ñ³í»É³í×³ñÝ»ñ</t>
  </si>
  <si>
    <t>4111</t>
  </si>
  <si>
    <t>å³ñ·¨³ïñáõÙÝ»ñ ¨ ¹ñ³Ù³Ï³Ý Ëñ³ËáõëáõÙÝ»ñ</t>
  </si>
  <si>
    <t>4112</t>
  </si>
  <si>
    <t>ø³Õ³ù³óÇ³Ï³Ý Í³é³ÛáÕÝ»ñÇ å³ñ·¨³ïñáõÙ</t>
  </si>
  <si>
    <t>4113</t>
  </si>
  <si>
    <t>Այլ վարձատրություններ</t>
  </si>
  <si>
    <t xml:space="preserve">Ì²è²ÚàôÂÚàôÜÜºðÆ ºì ²äð²ÜøÜºðÆ Òºèø ´ºðàôØ </t>
  </si>
  <si>
    <t>Þ²ðàôÜ²Î²Î²Ü Ì²Êêºð                                  ³Û¹ ÃíáõÙ`</t>
  </si>
  <si>
    <t>¾Ý»ñ·»ïÇÏ Í³é³ÛáõÃÛáõÝÝ»ñ</t>
  </si>
  <si>
    <t>4212</t>
  </si>
  <si>
    <t>ÎáÙáõÝ³É Í³é³ÛáõÃÛáõÝÝ»ñ</t>
  </si>
  <si>
    <t>4213</t>
  </si>
  <si>
    <t>Î³åÇ Í³é³ÛáõÃÛáõÝÝ»ñ</t>
  </si>
  <si>
    <t>4214</t>
  </si>
  <si>
    <t>Ապահովագրական ծախսեր</t>
  </si>
  <si>
    <t>¶àðÌàôÔàôØÜºð ºì Þðæ²¶²ÚàôÂÚàôÜÜºð</t>
  </si>
  <si>
    <t>Ü»ñùÇÝ ·áñÍáõÕáõÙÝ»ñ</t>
  </si>
  <si>
    <t>4221</t>
  </si>
  <si>
    <t>²ñï³ë³ÑÙ³ÝÛ³Ý ·áñÍáÕáõÙÝ»ñ</t>
  </si>
  <si>
    <t xml:space="preserve">ä²ÚØ²Ü²¶ð²ÚÆÜ Ì²è²ÚàôÂÚàôÜÜºðÆ Òºèø´ºðàôØ </t>
  </si>
  <si>
    <t>Համակարգչային ծառայություններ</t>
  </si>
  <si>
    <t>Տեղատվական ծառայություն</t>
  </si>
  <si>
    <t>Ü»ñÏ³Û³óáõóã³Ï³Ý Í³Ëë»ñ</t>
  </si>
  <si>
    <t>4237</t>
  </si>
  <si>
    <t>ÀÝ¹Ñ³Ýáõñ µÝáõÛÃÇ ³ÛÉ Í³é³ÛáõÃÛáõÝÝ»ñ</t>
  </si>
  <si>
    <t>ÀÜÂ²òÆÎ Üàðà¶àôØ ºì ä²Ðä²ÜàôØ /Í³é³ÛáõÃÛáõÝÝ»ñ ¨ ÝÛáõÃ»ñ/</t>
  </si>
  <si>
    <t>Շենքերի  ¨ կառույցների ընթացիկ Ýáñá·áõÙ ¨ å³Ñå³ÝáõÙ</t>
  </si>
  <si>
    <t>Ø»ù»Ý³Ý»ñÇ ¨ ë³ñù³íáñáõÙÝ»ñÇ Ýáñá·áõÙ ¨ å³Ñå³ÝáõÙ</t>
  </si>
  <si>
    <t>4252</t>
  </si>
  <si>
    <t>ÜÚàôÂºð                                                               ³Û¹ ÃíáõÙ`</t>
  </si>
  <si>
    <t>¶ñ³ë»ÝÛ³Ï³ÛÇÝ ÝÛáõÃ»ñ ¨ Ñ³·áõëï                   ³Û¹ ÃíáõÙ`</t>
  </si>
  <si>
    <t>¶ñ³ë»ÝÛ³Ï³ÛÇÝ åÇïáõÛùÝ»ñ</t>
  </si>
  <si>
    <t>îñ³Ýëåáñï³ÛÇÝ ÝÛáõÃ»ñ /µ»Ý½ÇÝ, ÛáõÕ»ñ, ³ÛÉ ÝÛáõÃ»ñ/</t>
  </si>
  <si>
    <t>4264</t>
  </si>
  <si>
    <t>Î»Ýó³Õ³ÛÇÝ ¨ Ñ³Ýñ³ÛÇÝ ëÝÝ¹Ç ÝÛáõÃ»ñ /Ù³ùñÇã ÝÛáõÃ»ñ, ÑÇ·Ç»ÝÇÏ ÝÛáõÃ»ñ/</t>
  </si>
  <si>
    <t>4267</t>
  </si>
  <si>
    <t>êàòÆ²È²Î²Ü Üä²êîÜºð ºì ÎºÜê²ÂàÞ²ÎÜºð</t>
  </si>
  <si>
    <t>²ÛÉ Ýå³ëïÝ»ñ µÛáõç»Çó</t>
  </si>
  <si>
    <t>4729</t>
  </si>
  <si>
    <t xml:space="preserve">Ð²ðÎºð, ä²ðî²¸Æð ìÖ²ðÜºð ºì îàôÚÄºð, àðàÜø Î²è²ì²ðØ²Ü î²ð´ºð Ø²Î²ð¸²ÎÜºðÆ ÎàÔØÆò ÎÆð²èìàôØ ºÜ ØÆØÚ²Üò ÜÎ²îØ²Ø´ </t>
  </si>
  <si>
    <t>²ÛÉ Ñ³ñÏ»ñ</t>
  </si>
  <si>
    <t>4822</t>
  </si>
  <si>
    <t>ä³ñï³¹Çñ í×³ñÝ»ñ</t>
  </si>
  <si>
    <t>4823</t>
  </si>
  <si>
    <t>àâ üÆÜ²Üê²Î²Ü ²ÎîÆìÜºðÆ ¶Ìàì Ì²Êêºð</t>
  </si>
  <si>
    <t xml:space="preserve">ÐÆØÜ²Î²Ü ØÆæààòÜºð                                         ³Û¹ ÃíáõÙ` </t>
  </si>
  <si>
    <t>ÞºÜøºð ºì ÞÆÜàôÂÚôàÜÜºð                             ³Û¹ ÃíáõÙ`</t>
  </si>
  <si>
    <t>Þ»Ýù»ñÇ ¨ ßÇÝáõÃÛáõÝÝ»ñÇ ßÇÝ³ñ³ñáõÃÛáõÝ</t>
  </si>
  <si>
    <t>5112</t>
  </si>
  <si>
    <t>Þ»Ýù»ñÇ ¨ ßÇÝáõÃÛáõÝÝ»ñÇÏ³åÇï³É í»ñ³Ýáñá·áõÙ</t>
  </si>
  <si>
    <t>5113</t>
  </si>
  <si>
    <t xml:space="preserve">ØºøºÜ²ÜºðÆ ºì ê²ðø²ìàðàôØÜºðÆ Òºèø´ºðàôØ ä²Ðä²ÜàôØ ºì ÐÆØÜ²Üàðà¶àôØ </t>
  </si>
  <si>
    <t>îñ³Ýëåáñï³ÛÇÝ ë³ñù³íáñáõÙÝ»ñ</t>
  </si>
  <si>
    <t>5121</t>
  </si>
  <si>
    <t>ì³ñã³Ï³Ý ë³ñù³íáñáõÙÝ»ñ</t>
  </si>
  <si>
    <t>5122</t>
  </si>
  <si>
    <t>²ÚÈ ÐÆØÜ²Î²Ü ØÆæàòÜºð</t>
  </si>
  <si>
    <t>àã ÝÛáõÃ³Ï³Ý ÑÇÙÝ³Ï³Ý ÙÇçáóÝ»ñ</t>
  </si>
  <si>
    <t>5132</t>
  </si>
  <si>
    <t>Ü³Ë³·Í³Ñ»ï³½áï³Ï³Ý Í³Ëë»ñ</t>
  </si>
  <si>
    <t>5134</t>
  </si>
  <si>
    <t>ÀÜ¸²ØºÜÀ Ì²Êêºð                                   (ïáÕ 4100000+ïáÕ 4200000)</t>
  </si>
  <si>
    <t>ՀՀ Արմավիրի մարզպետարանի 2020թվականի</t>
  </si>
  <si>
    <t>բյուջետային ծախսերի նախահաշիվ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</si>
</sst>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u/>
      <sz val="10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u/>
      <sz val="8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b/>
      <i/>
      <sz val="8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u/>
      <sz val="7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1" fillId="0" borderId="0" xfId="0" applyNumberFormat="1" applyFont="1" applyFill="1"/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/>
    <xf numFmtId="164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 vertical="top"/>
    </xf>
    <xf numFmtId="164" fontId="4" fillId="0" borderId="2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/>
    <xf numFmtId="164" fontId="4" fillId="0" borderId="4" xfId="0" applyNumberFormat="1" applyFont="1" applyFill="1" applyBorder="1" applyAlignment="1"/>
    <xf numFmtId="1" fontId="4" fillId="0" borderId="1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4" fillId="2" borderId="0" xfId="0" applyNumberFormat="1" applyFont="1" applyFill="1"/>
    <xf numFmtId="164" fontId="1" fillId="0" borderId="0" xfId="0" applyNumberFormat="1" applyFont="1" applyFill="1" applyAlignment="1"/>
    <xf numFmtId="164" fontId="1" fillId="0" borderId="0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/>
    <xf numFmtId="164" fontId="4" fillId="0" borderId="5" xfId="0" applyNumberFormat="1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wrapText="1"/>
    </xf>
    <xf numFmtId="4" fontId="10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wrapText="1"/>
    </xf>
    <xf numFmtId="4" fontId="12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/>
    <xf numFmtId="164" fontId="4" fillId="0" borderId="0" xfId="0" applyNumberFormat="1" applyFont="1" applyFill="1" applyBorder="1"/>
    <xf numFmtId="164" fontId="4" fillId="0" borderId="0" xfId="0" applyNumberFormat="1" applyFont="1" applyFill="1" applyAlignment="1">
      <alignment vertical="top"/>
    </xf>
    <xf numFmtId="164" fontId="1" fillId="2" borderId="0" xfId="0" applyNumberFormat="1" applyFont="1" applyFill="1" applyAlignment="1"/>
    <xf numFmtId="164" fontId="4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vertical="top" wrapText="1"/>
    </xf>
    <xf numFmtId="164" fontId="14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INE/Downloads/2020-1%20kisamyak/2020-1kisamyak-aparat,krtutyun/2020%20aparat%201kisamya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10103"/>
      <sheetName val="D-K053"/>
      <sheetName val="01010109"/>
      <sheetName val="01010109DK"/>
      <sheetName val="balans"/>
      <sheetName val="balans-16"/>
      <sheetName val="08020504"/>
      <sheetName val="08020504DK"/>
      <sheetName val="04050104"/>
      <sheetName val="04050104DK"/>
      <sheetName val="02050102"/>
      <sheetName val="02050102DK"/>
      <sheetName val="09050105"/>
      <sheetName val="09050105DK"/>
      <sheetName val="09060109"/>
      <sheetName val="09060109DK"/>
      <sheetName val="09060102"/>
      <sheetName val="09060102DK"/>
      <sheetName val="10090201"/>
      <sheetName val="10090201DK"/>
      <sheetName val="11010101"/>
      <sheetName val="DtKT11010101)"/>
      <sheetName val="Voroshumner 2020"/>
    </sheetNames>
    <sheetDataSet>
      <sheetData sheetId="0">
        <row r="33">
          <cell r="K33">
            <v>1387.3530000000001</v>
          </cell>
        </row>
      </sheetData>
      <sheetData sheetId="1">
        <row r="20">
          <cell r="D20">
            <v>1984.93</v>
          </cell>
        </row>
        <row r="36">
          <cell r="J36">
            <v>18.3</v>
          </cell>
        </row>
        <row r="40">
          <cell r="J40">
            <v>60</v>
          </cell>
        </row>
        <row r="44">
          <cell r="J44">
            <v>75</v>
          </cell>
        </row>
        <row r="58">
          <cell r="J58">
            <v>9.9250000000000007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topLeftCell="A61" workbookViewId="0">
      <selection activeCell="A2" sqref="A2:XFD3"/>
    </sheetView>
  </sheetViews>
  <sheetFormatPr defaultRowHeight="12.75"/>
  <cols>
    <col min="1" max="1" width="9.140625" style="1"/>
    <col min="2" max="2" width="11" style="1" customWidth="1"/>
    <col min="3" max="3" width="19.28515625" style="2" customWidth="1"/>
    <col min="4" max="4" width="9.140625" style="3"/>
    <col min="5" max="5" width="13.7109375" style="1" customWidth="1"/>
    <col min="6" max="6" width="9.140625" style="4"/>
    <col min="7" max="7" width="13.140625" style="4" customWidth="1"/>
    <col min="8" max="8" width="12.85546875" style="1" customWidth="1"/>
    <col min="9" max="9" width="21.85546875" style="1" customWidth="1"/>
    <col min="10" max="15" width="9.140625" style="1" hidden="1" customWidth="1"/>
    <col min="16" max="16384" width="9.140625" style="1"/>
  </cols>
  <sheetData>
    <row r="1" spans="1:15">
      <c r="M1" s="5"/>
      <c r="N1" s="88" t="s">
        <v>0</v>
      </c>
      <c r="O1" s="88"/>
    </row>
    <row r="2" spans="1:15" s="82" customFormat="1" ht="15">
      <c r="B2" s="89" t="s">
        <v>126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82" customFormat="1" ht="15">
      <c r="B3" s="89" t="s">
        <v>127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6" customForma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s="6" customFormat="1" ht="14.25">
      <c r="B5" s="7"/>
      <c r="C5" s="7"/>
      <c r="D5" s="7"/>
      <c r="E5" s="7"/>
      <c r="F5" s="7"/>
      <c r="G5" s="7"/>
      <c r="H5" s="7"/>
      <c r="I5" s="7"/>
      <c r="J5" s="7"/>
    </row>
    <row r="6" spans="1:15" s="10" customFormat="1" ht="11.25" thickBot="1">
      <c r="A6" s="8" t="s">
        <v>1</v>
      </c>
      <c r="B6" s="9"/>
      <c r="C6" s="9"/>
      <c r="D6" s="9"/>
      <c r="I6" s="11" t="s">
        <v>2</v>
      </c>
      <c r="K6" s="9"/>
    </row>
    <row r="7" spans="1:15" s="8" customFormat="1" ht="11.25" thickBot="1">
      <c r="A7" s="8" t="s">
        <v>3</v>
      </c>
      <c r="M7" s="8" t="s">
        <v>4</v>
      </c>
      <c r="O7" s="12" t="s">
        <v>5</v>
      </c>
    </row>
    <row r="8" spans="1:15" s="8" customFormat="1" ht="11.25" thickBot="1">
      <c r="A8" s="8" t="s">
        <v>6</v>
      </c>
      <c r="G8" s="13"/>
      <c r="M8" s="8" t="s">
        <v>7</v>
      </c>
      <c r="O8" s="12" t="s">
        <v>5</v>
      </c>
    </row>
    <row r="9" spans="1:15" s="8" customFormat="1" ht="11.25" thickBot="1">
      <c r="A9" s="8" t="s">
        <v>8</v>
      </c>
      <c r="E9" s="12"/>
      <c r="G9" s="13"/>
      <c r="M9" s="8" t="s">
        <v>9</v>
      </c>
      <c r="O9" s="12" t="s">
        <v>5</v>
      </c>
    </row>
    <row r="10" spans="1:15" s="8" customFormat="1" ht="10.5">
      <c r="A10" s="8" t="s">
        <v>10</v>
      </c>
      <c r="G10" s="13"/>
      <c r="I10" s="8" t="s">
        <v>11</v>
      </c>
      <c r="J10" s="91" t="s">
        <v>12</v>
      </c>
      <c r="K10" s="91"/>
      <c r="L10" s="91"/>
      <c r="M10" s="91"/>
      <c r="N10" s="91"/>
      <c r="O10" s="91"/>
    </row>
    <row r="11" spans="1:15" s="8" customFormat="1" ht="10.5">
      <c r="G11" s="13"/>
      <c r="I11" s="14"/>
      <c r="J11" s="91"/>
      <c r="K11" s="91"/>
      <c r="L11" s="91"/>
      <c r="M11" s="91"/>
      <c r="N11" s="91"/>
      <c r="O11" s="91"/>
    </row>
    <row r="12" spans="1:15" s="8" customFormat="1" ht="11.25" thickBot="1">
      <c r="A12" s="8" t="s">
        <v>13</v>
      </c>
      <c r="B12" s="15"/>
      <c r="C12" s="13"/>
      <c r="E12" s="15"/>
      <c r="G12" s="13"/>
      <c r="I12" s="13" t="s">
        <v>14</v>
      </c>
      <c r="O12" s="16" t="s">
        <v>15</v>
      </c>
    </row>
    <row r="13" spans="1:15" s="8" customFormat="1" ht="11.25" thickBot="1">
      <c r="A13" s="11" t="s">
        <v>16</v>
      </c>
      <c r="B13" s="11"/>
      <c r="C13" s="17"/>
      <c r="D13" s="11"/>
      <c r="G13" s="13"/>
      <c r="I13" s="8" t="s">
        <v>17</v>
      </c>
    </row>
    <row r="14" spans="1:15" s="8" customFormat="1" ht="13.5" thickBot="1">
      <c r="A14" s="13" t="s">
        <v>18</v>
      </c>
      <c r="B14" s="13"/>
      <c r="C14" s="15"/>
      <c r="D14" s="15"/>
      <c r="F14" s="18" t="s">
        <v>19</v>
      </c>
      <c r="G14" s="19"/>
      <c r="I14" s="15" t="s">
        <v>20</v>
      </c>
      <c r="O14" s="20">
        <v>106004</v>
      </c>
    </row>
    <row r="15" spans="1:15" s="15" customFormat="1" ht="11.25" thickBot="1">
      <c r="A15" s="8" t="s">
        <v>21</v>
      </c>
      <c r="B15" s="8"/>
      <c r="C15" s="8"/>
      <c r="D15" s="11"/>
      <c r="E15" s="11"/>
      <c r="F15" s="11"/>
      <c r="G15" s="13"/>
      <c r="I15" s="15" t="s">
        <v>22</v>
      </c>
      <c r="K15" s="8"/>
      <c r="L15" s="8"/>
      <c r="M15" s="8"/>
      <c r="N15" s="8"/>
    </row>
    <row r="16" spans="1:15" s="11" customFormat="1" ht="11.25" thickBot="1">
      <c r="A16" s="8" t="s">
        <v>23</v>
      </c>
      <c r="B16" s="21"/>
      <c r="C16" s="22"/>
      <c r="D16" s="22"/>
      <c r="E16" s="23"/>
      <c r="F16" s="22"/>
      <c r="G16" s="13"/>
      <c r="H16" s="15"/>
      <c r="I16" s="15"/>
      <c r="J16" s="15" t="s">
        <v>24</v>
      </c>
      <c r="K16" s="11" t="s">
        <v>25</v>
      </c>
    </row>
    <row r="17" spans="2:19" s="22" customFormat="1" ht="10.5">
      <c r="G17" s="13"/>
      <c r="J17" s="24"/>
      <c r="K17" s="24"/>
      <c r="L17" s="24"/>
      <c r="M17" s="24"/>
      <c r="N17" s="24"/>
      <c r="O17" s="24"/>
    </row>
    <row r="18" spans="2:19" s="25" customFormat="1">
      <c r="B18" s="92" t="s">
        <v>26</v>
      </c>
      <c r="C18" s="93" t="s">
        <v>27</v>
      </c>
      <c r="D18" s="94"/>
      <c r="E18" s="84" t="s">
        <v>28</v>
      </c>
      <c r="F18" s="84" t="s">
        <v>29</v>
      </c>
      <c r="G18" s="84"/>
      <c r="H18" s="84"/>
      <c r="I18" s="84" t="s">
        <v>30</v>
      </c>
      <c r="J18" s="84" t="s">
        <v>31</v>
      </c>
      <c r="K18" s="84" t="s">
        <v>32</v>
      </c>
      <c r="L18" s="84" t="s">
        <v>33</v>
      </c>
      <c r="M18" s="84" t="s">
        <v>34</v>
      </c>
      <c r="N18" s="84"/>
      <c r="O18" s="84" t="s">
        <v>35</v>
      </c>
    </row>
    <row r="19" spans="2:19" s="26" customFormat="1" ht="52.5">
      <c r="B19" s="92"/>
      <c r="C19" s="27" t="s">
        <v>36</v>
      </c>
      <c r="D19" s="27" t="s">
        <v>37</v>
      </c>
      <c r="E19" s="84"/>
      <c r="F19" s="28" t="s">
        <v>38</v>
      </c>
      <c r="G19" s="28" t="s">
        <v>39</v>
      </c>
      <c r="H19" s="28" t="s">
        <v>40</v>
      </c>
      <c r="I19" s="84"/>
      <c r="J19" s="84"/>
      <c r="K19" s="84"/>
      <c r="L19" s="84"/>
      <c r="M19" s="28" t="s">
        <v>41</v>
      </c>
      <c r="N19" s="28" t="s">
        <v>42</v>
      </c>
      <c r="O19" s="84"/>
    </row>
    <row r="20" spans="2:19">
      <c r="B20" s="29" t="s">
        <v>43</v>
      </c>
      <c r="C20" s="29" t="s">
        <v>44</v>
      </c>
      <c r="D20" s="30" t="s">
        <v>45</v>
      </c>
      <c r="E20" s="31" t="s">
        <v>46</v>
      </c>
      <c r="F20" s="31" t="s">
        <v>47</v>
      </c>
      <c r="G20" s="31" t="s">
        <v>48</v>
      </c>
      <c r="H20" s="31" t="s">
        <v>49</v>
      </c>
      <c r="I20" s="31" t="s">
        <v>50</v>
      </c>
      <c r="J20" s="31" t="s">
        <v>51</v>
      </c>
      <c r="K20" s="31" t="s">
        <v>52</v>
      </c>
      <c r="L20" s="31" t="s">
        <v>53</v>
      </c>
      <c r="M20" s="31" t="s">
        <v>54</v>
      </c>
      <c r="N20" s="31" t="s">
        <v>55</v>
      </c>
      <c r="O20" s="31" t="s">
        <v>56</v>
      </c>
    </row>
    <row r="21" spans="2:19" s="10" customFormat="1">
      <c r="B21" s="32">
        <v>4100000</v>
      </c>
      <c r="C21" s="33" t="s">
        <v>57</v>
      </c>
      <c r="D21" s="32" t="s">
        <v>58</v>
      </c>
      <c r="E21" s="34">
        <f>E23+E29+E51+E53</f>
        <v>603130.80000000005</v>
      </c>
      <c r="F21" s="34">
        <f t="shared" ref="F21:O21" si="0">F23+F29+F51+F53</f>
        <v>0</v>
      </c>
      <c r="G21" s="34">
        <f t="shared" si="0"/>
        <v>-5909.1</v>
      </c>
      <c r="H21" s="34">
        <f t="shared" si="0"/>
        <v>0</v>
      </c>
      <c r="I21" s="35">
        <f>E21+H21+G21</f>
        <v>597221.70000000007</v>
      </c>
      <c r="J21" s="34">
        <f t="shared" si="0"/>
        <v>235695.11500000002</v>
      </c>
      <c r="K21" s="34">
        <f t="shared" si="0"/>
        <v>229515.88300000003</v>
      </c>
      <c r="L21" s="34">
        <f t="shared" si="0"/>
        <v>256123.416</v>
      </c>
      <c r="M21" s="34">
        <f t="shared" si="0"/>
        <v>0</v>
      </c>
      <c r="N21" s="34">
        <f t="shared" si="0"/>
        <v>0</v>
      </c>
      <c r="O21" s="34">
        <f t="shared" si="0"/>
        <v>0</v>
      </c>
      <c r="Q21" s="34"/>
      <c r="R21" s="36"/>
      <c r="S21" s="25"/>
    </row>
    <row r="22" spans="2:19" s="10" customFormat="1">
      <c r="B22" s="30"/>
      <c r="C22" s="37" t="s">
        <v>59</v>
      </c>
      <c r="D22" s="30"/>
      <c r="E22" s="35"/>
      <c r="F22" s="35"/>
      <c r="G22" s="35"/>
      <c r="H22" s="35"/>
      <c r="I22" s="35">
        <f t="shared" ref="I22:I67" si="1">E22+H22+G22</f>
        <v>0</v>
      </c>
      <c r="J22" s="35"/>
      <c r="K22" s="35"/>
      <c r="L22" s="35"/>
      <c r="M22" s="35"/>
      <c r="N22" s="35"/>
      <c r="O22" s="35"/>
    </row>
    <row r="23" spans="2:19" s="10" customFormat="1" ht="21.75">
      <c r="B23" s="38">
        <v>4110000</v>
      </c>
      <c r="C23" s="37" t="s">
        <v>60</v>
      </c>
      <c r="D23" s="30" t="s">
        <v>61</v>
      </c>
      <c r="E23" s="39">
        <f>E24</f>
        <v>536905.80000000005</v>
      </c>
      <c r="F23" s="39">
        <f t="shared" ref="F23:M23" si="2">F24</f>
        <v>0</v>
      </c>
      <c r="G23" s="39">
        <f t="shared" si="2"/>
        <v>-5909.1</v>
      </c>
      <c r="H23" s="39">
        <f t="shared" si="2"/>
        <v>0</v>
      </c>
      <c r="I23" s="35">
        <f t="shared" si="1"/>
        <v>530996.70000000007</v>
      </c>
      <c r="J23" s="39">
        <f t="shared" si="2"/>
        <v>208656.2</v>
      </c>
      <c r="K23" s="39">
        <f t="shared" si="2"/>
        <v>202858.06800000003</v>
      </c>
      <c r="L23" s="39">
        <f t="shared" si="2"/>
        <v>229310.351</v>
      </c>
      <c r="M23" s="39">
        <f t="shared" si="2"/>
        <v>0</v>
      </c>
      <c r="N23" s="39">
        <f>N24</f>
        <v>0</v>
      </c>
      <c r="O23" s="39">
        <f>O24</f>
        <v>0</v>
      </c>
    </row>
    <row r="24" spans="2:19" s="10" customFormat="1" ht="41.25" customHeight="1">
      <c r="B24" s="38">
        <v>4111000</v>
      </c>
      <c r="C24" s="37" t="s">
        <v>62</v>
      </c>
      <c r="D24" s="30"/>
      <c r="E24" s="39">
        <f>E25+E26+E27+E28</f>
        <v>536905.80000000005</v>
      </c>
      <c r="F24" s="39">
        <f t="shared" ref="F24:K24" si="3">F25+F26+F27+F28</f>
        <v>0</v>
      </c>
      <c r="G24" s="39">
        <f t="shared" si="3"/>
        <v>-5909.1</v>
      </c>
      <c r="H24" s="39">
        <f t="shared" si="3"/>
        <v>0</v>
      </c>
      <c r="I24" s="35">
        <f t="shared" si="1"/>
        <v>530996.70000000007</v>
      </c>
      <c r="J24" s="39">
        <f t="shared" si="3"/>
        <v>208656.2</v>
      </c>
      <c r="K24" s="39">
        <f t="shared" si="3"/>
        <v>202858.06800000003</v>
      </c>
      <c r="L24" s="39">
        <f>L25+L26+L27+L28</f>
        <v>229310.351</v>
      </c>
      <c r="M24" s="39">
        <f>M25+M26+M27+M28</f>
        <v>0</v>
      </c>
      <c r="N24" s="39">
        <f>N25+N26+N27+N28</f>
        <v>0</v>
      </c>
      <c r="O24" s="39">
        <f>O25+O26+O27+O28</f>
        <v>0</v>
      </c>
    </row>
    <row r="25" spans="2:19" s="10" customFormat="1" ht="45" customHeight="1">
      <c r="B25" s="38">
        <v>4111100</v>
      </c>
      <c r="C25" s="37" t="s">
        <v>63</v>
      </c>
      <c r="D25" s="30" t="s">
        <v>64</v>
      </c>
      <c r="E25" s="35">
        <v>417593.4</v>
      </c>
      <c r="F25" s="35"/>
      <c r="G25" s="40"/>
      <c r="H25" s="35"/>
      <c r="I25" s="35">
        <f t="shared" si="1"/>
        <v>417593.4</v>
      </c>
      <c r="J25" s="35">
        <v>162000</v>
      </c>
      <c r="K25" s="35">
        <v>156203.01</v>
      </c>
      <c r="L25" s="35">
        <v>182655.29699999999</v>
      </c>
      <c r="M25" s="35"/>
      <c r="N25" s="35"/>
      <c r="O25" s="35"/>
      <c r="S25" s="36"/>
    </row>
    <row r="26" spans="2:19" s="10" customFormat="1" ht="51.75" customHeight="1">
      <c r="B26" s="38">
        <v>4111200</v>
      </c>
      <c r="C26" s="37" t="s">
        <v>65</v>
      </c>
      <c r="D26" s="30" t="s">
        <v>66</v>
      </c>
      <c r="E26" s="35">
        <v>85091.3</v>
      </c>
      <c r="F26" s="35"/>
      <c r="G26" s="35">
        <v>-5909.1</v>
      </c>
      <c r="H26" s="35"/>
      <c r="I26" s="35">
        <f t="shared" si="1"/>
        <v>79182.2</v>
      </c>
      <c r="J26" s="35">
        <v>29545.599999999999</v>
      </c>
      <c r="K26" s="35">
        <v>29544.493999999999</v>
      </c>
      <c r="L26" s="35">
        <v>29544.493999999999</v>
      </c>
      <c r="M26" s="35"/>
      <c r="N26" s="35"/>
      <c r="O26" s="35"/>
      <c r="Q26" s="36"/>
      <c r="R26" s="36"/>
    </row>
    <row r="27" spans="2:19" s="10" customFormat="1" ht="53.25" customHeight="1">
      <c r="B27" s="38">
        <v>4111300</v>
      </c>
      <c r="C27" s="37" t="s">
        <v>67</v>
      </c>
      <c r="D27" s="30" t="s">
        <v>68</v>
      </c>
      <c r="E27" s="35">
        <v>34221.1</v>
      </c>
      <c r="F27" s="35"/>
      <c r="G27" s="35"/>
      <c r="H27" s="35"/>
      <c r="I27" s="35">
        <f t="shared" si="1"/>
        <v>34221.1</v>
      </c>
      <c r="J27" s="35">
        <v>17110.599999999999</v>
      </c>
      <c r="K27" s="35">
        <v>17110.563999999998</v>
      </c>
      <c r="L27" s="35">
        <v>17110.560000000001</v>
      </c>
      <c r="M27" s="35"/>
      <c r="N27" s="35"/>
      <c r="O27" s="35"/>
    </row>
    <row r="28" spans="2:19" s="10" customFormat="1" ht="39" customHeight="1">
      <c r="B28" s="38">
        <v>4111500</v>
      </c>
      <c r="C28" s="37" t="s">
        <v>69</v>
      </c>
      <c r="D28" s="41">
        <v>4115</v>
      </c>
      <c r="E28" s="35"/>
      <c r="F28" s="35"/>
      <c r="G28" s="35"/>
      <c r="H28" s="35"/>
      <c r="I28" s="35">
        <f t="shared" si="1"/>
        <v>0</v>
      </c>
      <c r="J28" s="35"/>
      <c r="K28" s="35"/>
      <c r="L28" s="35">
        <f>K28+'[1]D-K053'!J26</f>
        <v>0</v>
      </c>
      <c r="M28" s="35"/>
      <c r="N28" s="35"/>
      <c r="O28" s="35"/>
    </row>
    <row r="29" spans="2:19" s="10" customFormat="1" ht="54" customHeight="1">
      <c r="B29" s="38">
        <v>4120000</v>
      </c>
      <c r="C29" s="37" t="s">
        <v>70</v>
      </c>
      <c r="D29" s="30"/>
      <c r="E29" s="35">
        <f>E30+E35+E38+E43+E46</f>
        <v>35806.6</v>
      </c>
      <c r="F29" s="35">
        <f t="shared" ref="F29:K29" si="4">F30+F35+F38+F43+F46</f>
        <v>0</v>
      </c>
      <c r="G29" s="35">
        <f t="shared" si="4"/>
        <v>0</v>
      </c>
      <c r="H29" s="35">
        <f t="shared" si="4"/>
        <v>0</v>
      </c>
      <c r="I29" s="35">
        <f t="shared" si="1"/>
        <v>35806.6</v>
      </c>
      <c r="J29" s="35">
        <f t="shared" si="4"/>
        <v>13307.715000000002</v>
      </c>
      <c r="K29" s="35">
        <f t="shared" si="4"/>
        <v>13236.615000000002</v>
      </c>
      <c r="L29" s="35">
        <f>L30+L35+L38+L43+L46</f>
        <v>13071.94</v>
      </c>
      <c r="M29" s="42">
        <f>M30+M35+M38+M43+M46</f>
        <v>0</v>
      </c>
      <c r="N29" s="42">
        <f>N30+N35+N38+N43+N46</f>
        <v>0</v>
      </c>
      <c r="O29" s="42">
        <f>O30+O35+O38+O43+O46</f>
        <v>0</v>
      </c>
    </row>
    <row r="30" spans="2:19" s="10" customFormat="1" ht="32.25">
      <c r="B30" s="38">
        <v>4121000</v>
      </c>
      <c r="C30" s="37" t="s">
        <v>71</v>
      </c>
      <c r="D30" s="30"/>
      <c r="E30" s="35">
        <f t="shared" ref="E30:O30" si="5">E31+E32+E33+E34</f>
        <v>20169.399999999998</v>
      </c>
      <c r="F30" s="35">
        <f t="shared" si="5"/>
        <v>0</v>
      </c>
      <c r="G30" s="35">
        <f t="shared" si="5"/>
        <v>0</v>
      </c>
      <c r="H30" s="35">
        <f t="shared" si="5"/>
        <v>-1000</v>
      </c>
      <c r="I30" s="35">
        <f t="shared" si="1"/>
        <v>19169.399999999998</v>
      </c>
      <c r="J30" s="35">
        <f t="shared" si="5"/>
        <v>8730.9150000000009</v>
      </c>
      <c r="K30" s="35">
        <f t="shared" si="5"/>
        <v>8730.9150000000009</v>
      </c>
      <c r="L30" s="35">
        <f t="shared" si="5"/>
        <v>7582.79</v>
      </c>
      <c r="M30" s="35">
        <f t="shared" si="5"/>
        <v>0</v>
      </c>
      <c r="N30" s="35">
        <f t="shared" si="5"/>
        <v>0</v>
      </c>
      <c r="O30" s="35">
        <f t="shared" si="5"/>
        <v>0</v>
      </c>
    </row>
    <row r="31" spans="2:19" s="10" customFormat="1" ht="40.5" customHeight="1">
      <c r="B31" s="38">
        <v>4121200</v>
      </c>
      <c r="C31" s="37" t="s">
        <v>72</v>
      </c>
      <c r="D31" s="30" t="s">
        <v>73</v>
      </c>
      <c r="E31" s="35">
        <v>13440.9</v>
      </c>
      <c r="F31" s="43"/>
      <c r="G31" s="40"/>
      <c r="H31" s="35">
        <v>-150</v>
      </c>
      <c r="I31" s="35">
        <f t="shared" si="1"/>
        <v>13290.9</v>
      </c>
      <c r="J31" s="35">
        <v>7149.7950000000001</v>
      </c>
      <c r="K31" s="35">
        <v>7149.7950000000001</v>
      </c>
      <c r="L31" s="35">
        <v>5888.79</v>
      </c>
      <c r="M31" s="35"/>
      <c r="N31" s="35"/>
      <c r="O31" s="35"/>
      <c r="P31" s="35"/>
      <c r="Q31" s="36"/>
    </row>
    <row r="32" spans="2:19" s="10" customFormat="1" ht="39" customHeight="1">
      <c r="B32" s="38">
        <v>4121300</v>
      </c>
      <c r="C32" s="37" t="s">
        <v>74</v>
      </c>
      <c r="D32" s="30" t="s">
        <v>75</v>
      </c>
      <c r="E32" s="35">
        <v>218.3</v>
      </c>
      <c r="F32" s="35"/>
      <c r="G32" s="44"/>
      <c r="H32" s="35">
        <v>150</v>
      </c>
      <c r="I32" s="35">
        <f t="shared" si="1"/>
        <v>368.3</v>
      </c>
      <c r="J32" s="35">
        <v>169.767</v>
      </c>
      <c r="K32" s="35">
        <v>169.767</v>
      </c>
      <c r="L32" s="35">
        <v>290.41000000000003</v>
      </c>
      <c r="M32" s="35"/>
      <c r="N32" s="35"/>
      <c r="O32" s="35"/>
    </row>
    <row r="33" spans="2:16" s="10" customFormat="1" ht="37.5" customHeight="1">
      <c r="B33" s="38">
        <v>4121400</v>
      </c>
      <c r="C33" s="37" t="s">
        <v>76</v>
      </c>
      <c r="D33" s="30" t="s">
        <v>77</v>
      </c>
      <c r="E33" s="35">
        <v>6350.2</v>
      </c>
      <c r="F33" s="35"/>
      <c r="G33" s="44"/>
      <c r="H33" s="45">
        <v>-1000</v>
      </c>
      <c r="I33" s="35">
        <f t="shared" si="1"/>
        <v>5350.2</v>
      </c>
      <c r="J33" s="35">
        <v>1387.3530000000001</v>
      </c>
      <c r="K33" s="35">
        <v>1387.3530000000001</v>
      </c>
      <c r="L33" s="35">
        <v>1379.59</v>
      </c>
      <c r="M33" s="35"/>
      <c r="N33" s="35"/>
      <c r="O33" s="35"/>
    </row>
    <row r="34" spans="2:16" s="10" customFormat="1" ht="36.75" customHeight="1">
      <c r="B34" s="38">
        <v>4121500</v>
      </c>
      <c r="C34" s="37" t="s">
        <v>78</v>
      </c>
      <c r="D34" s="41">
        <v>4215</v>
      </c>
      <c r="E34" s="35">
        <v>160</v>
      </c>
      <c r="F34" s="35"/>
      <c r="G34" s="40"/>
      <c r="H34" s="35"/>
      <c r="I34" s="35">
        <f t="shared" si="1"/>
        <v>160</v>
      </c>
      <c r="J34" s="35">
        <v>24</v>
      </c>
      <c r="K34" s="35">
        <v>24</v>
      </c>
      <c r="L34" s="35">
        <f>K34+'[1]D-K053'!J32-'[1]D-K053'!I32</f>
        <v>24</v>
      </c>
      <c r="M34" s="35"/>
      <c r="N34" s="35"/>
      <c r="O34" s="35"/>
    </row>
    <row r="35" spans="2:16" s="10" customFormat="1" ht="41.25" customHeight="1">
      <c r="B35" s="38">
        <v>4122000</v>
      </c>
      <c r="C35" s="46" t="s">
        <v>79</v>
      </c>
      <c r="D35" s="30"/>
      <c r="E35" s="39">
        <f t="shared" ref="E35:J35" si="6">E37+E36</f>
        <v>4438.2</v>
      </c>
      <c r="F35" s="39">
        <f t="shared" si="6"/>
        <v>0</v>
      </c>
      <c r="G35" s="39">
        <f t="shared" si="6"/>
        <v>0</v>
      </c>
      <c r="H35" s="39">
        <f t="shared" si="6"/>
        <v>0</v>
      </c>
      <c r="I35" s="35">
        <f t="shared" si="1"/>
        <v>4438.2</v>
      </c>
      <c r="J35" s="39">
        <f t="shared" si="6"/>
        <v>1050</v>
      </c>
      <c r="K35" s="35">
        <f>K36+K37</f>
        <v>978.9</v>
      </c>
      <c r="L35" s="35">
        <f>L36+L37</f>
        <v>997.19999999999993</v>
      </c>
      <c r="M35" s="42">
        <f>M36+M37</f>
        <v>0</v>
      </c>
      <c r="N35" s="42">
        <f>N36+N37</f>
        <v>0</v>
      </c>
      <c r="O35" s="42">
        <f>O36+O37</f>
        <v>0</v>
      </c>
    </row>
    <row r="36" spans="2:16" s="10" customFormat="1">
      <c r="B36" s="38">
        <v>4122100</v>
      </c>
      <c r="C36" s="37" t="s">
        <v>80</v>
      </c>
      <c r="D36" s="30" t="s">
        <v>81</v>
      </c>
      <c r="E36" s="35">
        <v>4438.2</v>
      </c>
      <c r="F36" s="35"/>
      <c r="G36" s="40"/>
      <c r="H36" s="35"/>
      <c r="I36" s="35">
        <f t="shared" si="1"/>
        <v>4438.2</v>
      </c>
      <c r="J36" s="35">
        <v>1050</v>
      </c>
      <c r="K36" s="35">
        <v>978.9</v>
      </c>
      <c r="L36" s="35">
        <f>K36+'[1]D-K053'!J36</f>
        <v>997.19999999999993</v>
      </c>
      <c r="M36" s="35"/>
      <c r="N36" s="35"/>
      <c r="O36" s="35"/>
    </row>
    <row r="37" spans="2:16" s="10" customFormat="1" ht="41.25" customHeight="1">
      <c r="B37" s="38"/>
      <c r="C37" s="37" t="s">
        <v>82</v>
      </c>
      <c r="D37" s="41">
        <v>4222</v>
      </c>
      <c r="E37" s="35"/>
      <c r="F37" s="35"/>
      <c r="G37" s="44"/>
      <c r="H37" s="47"/>
      <c r="I37" s="35">
        <f t="shared" si="1"/>
        <v>0</v>
      </c>
      <c r="J37" s="35"/>
      <c r="K37" s="35"/>
      <c r="L37" s="35"/>
      <c r="M37" s="35"/>
      <c r="N37" s="35"/>
      <c r="O37" s="35"/>
    </row>
    <row r="38" spans="2:16" s="10" customFormat="1" ht="42.75" customHeight="1">
      <c r="B38" s="38">
        <v>4123000</v>
      </c>
      <c r="C38" s="37" t="s">
        <v>83</v>
      </c>
      <c r="D38" s="30"/>
      <c r="E38" s="39">
        <f t="shared" ref="E38:J38" si="7">E39+E40+E41+E42</f>
        <v>3288</v>
      </c>
      <c r="F38" s="39">
        <f t="shared" si="7"/>
        <v>0</v>
      </c>
      <c r="G38" s="39">
        <f t="shared" si="7"/>
        <v>0</v>
      </c>
      <c r="H38" s="39">
        <f t="shared" si="7"/>
        <v>1000</v>
      </c>
      <c r="I38" s="35">
        <f t="shared" si="1"/>
        <v>4288</v>
      </c>
      <c r="J38" s="39">
        <f t="shared" si="7"/>
        <v>1116.5999999999999</v>
      </c>
      <c r="K38" s="39">
        <f>K39+K40+K41+K42</f>
        <v>1116.5999999999999</v>
      </c>
      <c r="L38" s="39">
        <f>L39+L40+L41+L42</f>
        <v>1493.2</v>
      </c>
      <c r="M38" s="39">
        <f>M39+M40+M41+M42</f>
        <v>0</v>
      </c>
      <c r="N38" s="39">
        <f>N39+N40+N41+N42</f>
        <v>0</v>
      </c>
      <c r="O38" s="39">
        <f>O39+O40+O41+O42</f>
        <v>0</v>
      </c>
    </row>
    <row r="39" spans="2:16" s="10" customFormat="1" ht="36" customHeight="1">
      <c r="B39" s="38">
        <v>4123200</v>
      </c>
      <c r="C39" s="37" t="s">
        <v>84</v>
      </c>
      <c r="D39" s="41">
        <v>4232</v>
      </c>
      <c r="E39" s="35">
        <v>2740</v>
      </c>
      <c r="F39" s="35"/>
      <c r="G39" s="40"/>
      <c r="H39" s="35"/>
      <c r="I39" s="35">
        <f t="shared" si="1"/>
        <v>2740</v>
      </c>
      <c r="J39" s="35">
        <v>796.6</v>
      </c>
      <c r="K39" s="35">
        <v>796.6</v>
      </c>
      <c r="L39" s="35">
        <v>1113.2</v>
      </c>
      <c r="M39" s="35">
        <v>0</v>
      </c>
      <c r="N39" s="35"/>
      <c r="O39" s="35"/>
    </row>
    <row r="40" spans="2:16" s="10" customFormat="1" ht="21.75">
      <c r="B40" s="38"/>
      <c r="C40" s="37" t="s">
        <v>85</v>
      </c>
      <c r="D40" s="41">
        <v>4234</v>
      </c>
      <c r="E40" s="35">
        <v>200</v>
      </c>
      <c r="F40" s="35"/>
      <c r="G40" s="40"/>
      <c r="H40" s="35"/>
      <c r="I40" s="35">
        <f t="shared" si="1"/>
        <v>200</v>
      </c>
      <c r="J40" s="35">
        <v>0</v>
      </c>
      <c r="K40" s="35">
        <v>0</v>
      </c>
      <c r="L40" s="35">
        <f>'[1]D-K053'!J39+K40</f>
        <v>0</v>
      </c>
      <c r="M40" s="35"/>
      <c r="N40" s="35"/>
      <c r="O40" s="35"/>
    </row>
    <row r="41" spans="2:16" s="10" customFormat="1" ht="41.25" customHeight="1">
      <c r="B41" s="38">
        <v>4123700</v>
      </c>
      <c r="C41" s="37" t="s">
        <v>86</v>
      </c>
      <c r="D41" s="30" t="s">
        <v>87</v>
      </c>
      <c r="E41" s="35">
        <v>300</v>
      </c>
      <c r="F41" s="35"/>
      <c r="G41" s="40"/>
      <c r="H41" s="35">
        <v>1000</v>
      </c>
      <c r="I41" s="35">
        <f t="shared" si="1"/>
        <v>1300</v>
      </c>
      <c r="J41" s="35">
        <v>320</v>
      </c>
      <c r="K41" s="35">
        <v>320</v>
      </c>
      <c r="L41" s="35">
        <f>'[1]D-K053'!J40+K41</f>
        <v>380</v>
      </c>
      <c r="M41" s="35"/>
      <c r="N41" s="35"/>
      <c r="O41" s="35"/>
    </row>
    <row r="42" spans="2:16" s="10" customFormat="1" ht="21.75">
      <c r="B42" s="38">
        <v>4123800</v>
      </c>
      <c r="C42" s="37" t="s">
        <v>88</v>
      </c>
      <c r="D42" s="41">
        <v>4239</v>
      </c>
      <c r="E42" s="35">
        <v>48</v>
      </c>
      <c r="F42" s="35"/>
      <c r="G42" s="40"/>
      <c r="H42" s="35"/>
      <c r="I42" s="35">
        <f t="shared" si="1"/>
        <v>48</v>
      </c>
      <c r="J42" s="35">
        <v>0</v>
      </c>
      <c r="K42" s="35">
        <v>0</v>
      </c>
      <c r="L42" s="35">
        <v>0</v>
      </c>
      <c r="M42" s="35"/>
      <c r="N42" s="35"/>
      <c r="O42" s="35"/>
    </row>
    <row r="43" spans="2:16" s="10" customFormat="1" ht="54" customHeight="1">
      <c r="B43" s="38">
        <v>4125000</v>
      </c>
      <c r="C43" s="37" t="s">
        <v>89</v>
      </c>
      <c r="D43" s="30"/>
      <c r="E43" s="39">
        <f t="shared" ref="E43:J43" si="8">E45+E44</f>
        <v>1195.4000000000001</v>
      </c>
      <c r="F43" s="39">
        <f t="shared" si="8"/>
        <v>0</v>
      </c>
      <c r="G43" s="39">
        <f t="shared" si="8"/>
        <v>0</v>
      </c>
      <c r="H43" s="39">
        <f t="shared" si="8"/>
        <v>0</v>
      </c>
      <c r="I43" s="35">
        <f t="shared" si="1"/>
        <v>1195.4000000000001</v>
      </c>
      <c r="J43" s="39">
        <f t="shared" si="8"/>
        <v>402</v>
      </c>
      <c r="K43" s="35">
        <f>K44+K45</f>
        <v>402</v>
      </c>
      <c r="L43" s="35">
        <f>L44+L45</f>
        <v>477</v>
      </c>
      <c r="M43" s="42"/>
      <c r="N43" s="39">
        <f>N45+N44</f>
        <v>0</v>
      </c>
      <c r="O43" s="39">
        <f>O45+O44</f>
        <v>0</v>
      </c>
    </row>
    <row r="44" spans="2:16" s="10" customFormat="1" ht="48" customHeight="1">
      <c r="B44" s="38"/>
      <c r="C44" s="37" t="s">
        <v>90</v>
      </c>
      <c r="D44" s="41">
        <v>4251</v>
      </c>
      <c r="E44" s="39"/>
      <c r="F44" s="39"/>
      <c r="G44" s="48"/>
      <c r="H44" s="39"/>
      <c r="I44" s="35">
        <f t="shared" si="1"/>
        <v>0</v>
      </c>
      <c r="J44" s="39"/>
      <c r="K44" s="39"/>
      <c r="L44" s="35">
        <v>0</v>
      </c>
      <c r="M44" s="39"/>
      <c r="N44" s="39"/>
      <c r="O44" s="39"/>
    </row>
    <row r="45" spans="2:16" s="10" customFormat="1" ht="54.75" customHeight="1">
      <c r="B45" s="38">
        <v>4125200</v>
      </c>
      <c r="C45" s="37" t="s">
        <v>91</v>
      </c>
      <c r="D45" s="30" t="s">
        <v>92</v>
      </c>
      <c r="E45" s="35">
        <v>1195.4000000000001</v>
      </c>
      <c r="F45" s="35"/>
      <c r="G45" s="40"/>
      <c r="H45" s="35"/>
      <c r="I45" s="35">
        <f t="shared" si="1"/>
        <v>1195.4000000000001</v>
      </c>
      <c r="J45" s="35">
        <v>402</v>
      </c>
      <c r="K45" s="35">
        <v>402</v>
      </c>
      <c r="L45" s="35">
        <f>K45+'[1]D-K053'!J44</f>
        <v>477</v>
      </c>
      <c r="M45" s="35">
        <v>0</v>
      </c>
      <c r="N45" s="35"/>
      <c r="O45" s="35"/>
      <c r="P45" s="36"/>
    </row>
    <row r="46" spans="2:16" s="10" customFormat="1" ht="31.5" customHeight="1">
      <c r="B46" s="38">
        <v>4126000</v>
      </c>
      <c r="C46" s="37" t="s">
        <v>93</v>
      </c>
      <c r="D46" s="30"/>
      <c r="E46" s="39">
        <f t="shared" ref="E46:J46" si="9">E47+E49+E50</f>
        <v>6715.6</v>
      </c>
      <c r="F46" s="39">
        <f t="shared" si="9"/>
        <v>0</v>
      </c>
      <c r="G46" s="39">
        <f t="shared" si="9"/>
        <v>0</v>
      </c>
      <c r="H46" s="39">
        <f t="shared" si="9"/>
        <v>0</v>
      </c>
      <c r="I46" s="35">
        <f t="shared" si="1"/>
        <v>6715.6</v>
      </c>
      <c r="J46" s="39">
        <f t="shared" si="9"/>
        <v>2008.2</v>
      </c>
      <c r="K46" s="39">
        <f>K47+K49+K50</f>
        <v>2008.2</v>
      </c>
      <c r="L46" s="39">
        <f>L47+L49+L50</f>
        <v>2521.75</v>
      </c>
      <c r="M46" s="39">
        <v>0</v>
      </c>
      <c r="N46" s="39">
        <f>N47+N49+N50</f>
        <v>0</v>
      </c>
      <c r="O46" s="39">
        <f>O47+O49+O50</f>
        <v>0</v>
      </c>
    </row>
    <row r="47" spans="2:16" s="10" customFormat="1" ht="40.5" customHeight="1">
      <c r="B47" s="38">
        <v>4126100</v>
      </c>
      <c r="C47" s="37" t="s">
        <v>94</v>
      </c>
      <c r="D47" s="41">
        <v>4261</v>
      </c>
      <c r="E47" s="35">
        <v>1677</v>
      </c>
      <c r="F47" s="35"/>
      <c r="G47" s="40"/>
      <c r="H47" s="35"/>
      <c r="I47" s="35">
        <f t="shared" si="1"/>
        <v>1677</v>
      </c>
      <c r="J47" s="35">
        <v>286</v>
      </c>
      <c r="K47" s="35">
        <v>286</v>
      </c>
      <c r="L47" s="35">
        <v>629.75</v>
      </c>
      <c r="M47" s="42">
        <v>0</v>
      </c>
      <c r="N47" s="35"/>
      <c r="O47" s="35"/>
    </row>
    <row r="48" spans="2:16" s="10" customFormat="1" ht="21.75">
      <c r="B48" s="38">
        <v>4126100</v>
      </c>
      <c r="C48" s="37" t="s">
        <v>95</v>
      </c>
      <c r="D48" s="30"/>
      <c r="E48" s="35"/>
      <c r="F48" s="35"/>
      <c r="G48" s="40"/>
      <c r="H48" s="35"/>
      <c r="I48" s="35">
        <f t="shared" si="1"/>
        <v>0</v>
      </c>
      <c r="J48" s="35"/>
      <c r="K48" s="35"/>
      <c r="L48" s="35"/>
      <c r="M48" s="42"/>
      <c r="N48" s="35"/>
      <c r="O48" s="35"/>
    </row>
    <row r="49" spans="2:15" s="10" customFormat="1" ht="47.25" customHeight="1">
      <c r="B49" s="38">
        <v>4126400</v>
      </c>
      <c r="C49" s="37" t="s">
        <v>96</v>
      </c>
      <c r="D49" s="30" t="s">
        <v>97</v>
      </c>
      <c r="E49" s="35">
        <v>4600</v>
      </c>
      <c r="F49" s="35"/>
      <c r="G49" s="40"/>
      <c r="H49" s="44"/>
      <c r="I49" s="35">
        <f t="shared" si="1"/>
        <v>4600</v>
      </c>
      <c r="J49" s="35">
        <v>1580</v>
      </c>
      <c r="K49" s="35">
        <v>1580</v>
      </c>
      <c r="L49" s="35">
        <v>1749.8</v>
      </c>
      <c r="M49" s="42">
        <v>0</v>
      </c>
      <c r="N49" s="35"/>
      <c r="O49" s="35"/>
    </row>
    <row r="50" spans="2:15" s="10" customFormat="1" ht="54" customHeight="1">
      <c r="B50" s="38">
        <v>4126700</v>
      </c>
      <c r="C50" s="37" t="s">
        <v>98</v>
      </c>
      <c r="D50" s="30" t="s">
        <v>99</v>
      </c>
      <c r="E50" s="35">
        <v>438.6</v>
      </c>
      <c r="F50" s="35"/>
      <c r="G50" s="40"/>
      <c r="H50" s="35"/>
      <c r="I50" s="35">
        <f t="shared" si="1"/>
        <v>438.6</v>
      </c>
      <c r="J50" s="35">
        <v>142.19999999999999</v>
      </c>
      <c r="K50" s="35">
        <v>142.19999999999999</v>
      </c>
      <c r="L50" s="35">
        <v>142.19999999999999</v>
      </c>
      <c r="M50" s="35"/>
      <c r="N50" s="35"/>
      <c r="O50" s="35"/>
    </row>
    <row r="51" spans="2:15" s="10" customFormat="1" ht="43.5" customHeight="1">
      <c r="B51" s="38">
        <v>4170000</v>
      </c>
      <c r="C51" s="37" t="s">
        <v>100</v>
      </c>
      <c r="D51" s="30"/>
      <c r="E51" s="35">
        <f>E52</f>
        <v>30000</v>
      </c>
      <c r="F51" s="35">
        <f>F52</f>
        <v>0</v>
      </c>
      <c r="G51" s="35">
        <f>G52</f>
        <v>0</v>
      </c>
      <c r="H51" s="35">
        <f>H52</f>
        <v>0</v>
      </c>
      <c r="I51" s="35">
        <f t="shared" si="1"/>
        <v>30000</v>
      </c>
      <c r="J51" s="35">
        <f t="shared" ref="J51:O51" si="10">J52</f>
        <v>13500</v>
      </c>
      <c r="K51" s="35">
        <f t="shared" si="10"/>
        <v>13190</v>
      </c>
      <c r="L51" s="35">
        <f t="shared" si="10"/>
        <v>13500</v>
      </c>
      <c r="M51" s="35">
        <v>0</v>
      </c>
      <c r="N51" s="35">
        <f t="shared" si="10"/>
        <v>0</v>
      </c>
      <c r="O51" s="35">
        <f t="shared" si="10"/>
        <v>0</v>
      </c>
    </row>
    <row r="52" spans="2:15" s="10" customFormat="1">
      <c r="B52" s="38">
        <v>4172900</v>
      </c>
      <c r="C52" s="37" t="s">
        <v>101</v>
      </c>
      <c r="D52" s="30" t="s">
        <v>102</v>
      </c>
      <c r="E52" s="35">
        <v>30000</v>
      </c>
      <c r="F52" s="35"/>
      <c r="G52" s="44"/>
      <c r="H52" s="35"/>
      <c r="I52" s="35">
        <f t="shared" si="1"/>
        <v>30000</v>
      </c>
      <c r="J52" s="35">
        <v>13500</v>
      </c>
      <c r="K52" s="35">
        <v>13190</v>
      </c>
      <c r="L52" s="35">
        <v>13500</v>
      </c>
      <c r="M52" s="35">
        <v>0</v>
      </c>
      <c r="N52" s="35"/>
      <c r="O52" s="35">
        <v>0</v>
      </c>
    </row>
    <row r="53" spans="2:15" s="10" customFormat="1" ht="63.75" customHeight="1">
      <c r="B53" s="38">
        <v>4182000</v>
      </c>
      <c r="C53" s="37" t="s">
        <v>103</v>
      </c>
      <c r="D53" s="30"/>
      <c r="E53" s="39">
        <f t="shared" ref="E53:O53" si="11">E55+E54</f>
        <v>418.4</v>
      </c>
      <c r="F53" s="39">
        <f t="shared" si="11"/>
        <v>0</v>
      </c>
      <c r="G53" s="39">
        <f t="shared" si="11"/>
        <v>0</v>
      </c>
      <c r="H53" s="39">
        <f t="shared" si="11"/>
        <v>0</v>
      </c>
      <c r="I53" s="35">
        <f t="shared" si="1"/>
        <v>418.4</v>
      </c>
      <c r="J53" s="39">
        <f t="shared" si="11"/>
        <v>231.2</v>
      </c>
      <c r="K53" s="39">
        <f t="shared" si="11"/>
        <v>231.2</v>
      </c>
      <c r="L53" s="39">
        <f>L55+L54</f>
        <v>241.125</v>
      </c>
      <c r="M53" s="39">
        <f t="shared" si="11"/>
        <v>0</v>
      </c>
      <c r="N53" s="39">
        <f t="shared" si="11"/>
        <v>0</v>
      </c>
      <c r="O53" s="39">
        <f t="shared" si="11"/>
        <v>0</v>
      </c>
    </row>
    <row r="54" spans="2:15" s="10" customFormat="1" ht="21.75" customHeight="1">
      <c r="B54" s="38">
        <v>4182200</v>
      </c>
      <c r="C54" s="37" t="s">
        <v>104</v>
      </c>
      <c r="D54" s="30" t="s">
        <v>105</v>
      </c>
      <c r="E54" s="35"/>
      <c r="F54" s="35"/>
      <c r="G54" s="40"/>
      <c r="H54" s="35"/>
      <c r="I54" s="35">
        <f t="shared" si="1"/>
        <v>0</v>
      </c>
      <c r="J54" s="35"/>
      <c r="K54" s="35"/>
      <c r="L54" s="35">
        <f>K54+'[1]D-K053'!J52</f>
        <v>0</v>
      </c>
      <c r="M54" s="35"/>
      <c r="N54" s="35"/>
      <c r="O54" s="35"/>
    </row>
    <row r="55" spans="2:15" s="10" customFormat="1" ht="31.5" customHeight="1">
      <c r="B55" s="38">
        <v>4182300</v>
      </c>
      <c r="C55" s="37" t="s">
        <v>106</v>
      </c>
      <c r="D55" s="30" t="s">
        <v>107</v>
      </c>
      <c r="E55" s="35">
        <v>418.4</v>
      </c>
      <c r="F55" s="35"/>
      <c r="G55" s="40"/>
      <c r="H55" s="35"/>
      <c r="I55" s="35">
        <f t="shared" si="1"/>
        <v>418.4</v>
      </c>
      <c r="J55" s="35">
        <v>231.2</v>
      </c>
      <c r="K55" s="35">
        <v>231.2</v>
      </c>
      <c r="L55" s="35">
        <f>K55+'[1]D-K053'!J58-'[1]D-K053'!H58</f>
        <v>241.125</v>
      </c>
      <c r="M55" s="35"/>
      <c r="N55" s="35"/>
      <c r="O55" s="35"/>
    </row>
    <row r="56" spans="2:15" s="10" customFormat="1" ht="45" customHeight="1">
      <c r="B56" s="41">
        <v>4200000</v>
      </c>
      <c r="C56" s="37" t="s">
        <v>108</v>
      </c>
      <c r="D56" s="30"/>
      <c r="E56" s="49">
        <f>E57+E58+E61+E64</f>
        <v>3325</v>
      </c>
      <c r="F56" s="49">
        <f t="shared" ref="F56:O56" si="12">F57+F58+F61+F64</f>
        <v>0</v>
      </c>
      <c r="G56" s="50">
        <f t="shared" si="12"/>
        <v>0</v>
      </c>
      <c r="H56" s="49">
        <f t="shared" si="12"/>
        <v>0</v>
      </c>
      <c r="I56" s="35">
        <f t="shared" si="1"/>
        <v>3325</v>
      </c>
      <c r="J56" s="49">
        <v>0</v>
      </c>
      <c r="K56" s="49">
        <v>0</v>
      </c>
      <c r="L56" s="35">
        <v>0</v>
      </c>
      <c r="M56" s="49">
        <f t="shared" si="12"/>
        <v>0</v>
      </c>
      <c r="N56" s="49">
        <f t="shared" si="12"/>
        <v>0</v>
      </c>
      <c r="O56" s="49">
        <f t="shared" si="12"/>
        <v>0</v>
      </c>
    </row>
    <row r="57" spans="2:15" s="10" customFormat="1" ht="30" customHeight="1">
      <c r="B57" s="41">
        <v>4210000</v>
      </c>
      <c r="C57" s="37" t="s">
        <v>109</v>
      </c>
      <c r="D57" s="30"/>
      <c r="E57" s="35"/>
      <c r="F57" s="35"/>
      <c r="G57" s="40"/>
      <c r="H57" s="35"/>
      <c r="I57" s="35">
        <f t="shared" si="1"/>
        <v>0</v>
      </c>
      <c r="J57" s="35"/>
      <c r="K57" s="35"/>
      <c r="L57" s="35">
        <v>0</v>
      </c>
      <c r="M57" s="35"/>
      <c r="N57" s="35"/>
      <c r="O57" s="35"/>
    </row>
    <row r="58" spans="2:15" s="10" customFormat="1" ht="41.25" customHeight="1">
      <c r="B58" s="38">
        <v>4211000</v>
      </c>
      <c r="C58" s="37" t="s">
        <v>110</v>
      </c>
      <c r="D58" s="30" t="s">
        <v>61</v>
      </c>
      <c r="E58" s="34">
        <f>E59+E60</f>
        <v>0</v>
      </c>
      <c r="F58" s="34">
        <f t="shared" ref="F58:O58" si="13">F59+F60</f>
        <v>0</v>
      </c>
      <c r="G58" s="51">
        <f t="shared" si="13"/>
        <v>0</v>
      </c>
      <c r="H58" s="34">
        <f t="shared" si="13"/>
        <v>0</v>
      </c>
      <c r="I58" s="35">
        <f t="shared" si="1"/>
        <v>0</v>
      </c>
      <c r="J58" s="34">
        <f t="shared" si="13"/>
        <v>0</v>
      </c>
      <c r="K58" s="34">
        <f t="shared" si="13"/>
        <v>0</v>
      </c>
      <c r="L58" s="35">
        <v>0</v>
      </c>
      <c r="M58" s="34">
        <f t="shared" si="13"/>
        <v>0</v>
      </c>
      <c r="N58" s="34">
        <f t="shared" si="13"/>
        <v>0</v>
      </c>
      <c r="O58" s="34">
        <f t="shared" si="13"/>
        <v>0</v>
      </c>
    </row>
    <row r="59" spans="2:15" s="10" customFormat="1" ht="38.25" customHeight="1">
      <c r="B59" s="38">
        <v>4211200</v>
      </c>
      <c r="C59" s="37" t="s">
        <v>111</v>
      </c>
      <c r="D59" s="30" t="s">
        <v>112</v>
      </c>
      <c r="E59" s="35"/>
      <c r="F59" s="35"/>
      <c r="G59" s="40"/>
      <c r="H59" s="35"/>
      <c r="I59" s="35">
        <f t="shared" si="1"/>
        <v>0</v>
      </c>
      <c r="J59" s="35"/>
      <c r="K59" s="35"/>
      <c r="L59" s="35">
        <f>K59+'[1]D-K053'!J57</f>
        <v>0</v>
      </c>
      <c r="M59" s="35"/>
      <c r="N59" s="35"/>
      <c r="O59" s="35"/>
    </row>
    <row r="60" spans="2:15" s="10" customFormat="1" ht="40.5" customHeight="1">
      <c r="B60" s="38">
        <v>4211300</v>
      </c>
      <c r="C60" s="37" t="s">
        <v>113</v>
      </c>
      <c r="D60" s="30" t="s">
        <v>114</v>
      </c>
      <c r="E60" s="35"/>
      <c r="F60" s="35"/>
      <c r="G60" s="40"/>
      <c r="H60" s="35"/>
      <c r="I60" s="35">
        <f t="shared" si="1"/>
        <v>0</v>
      </c>
      <c r="J60" s="35"/>
      <c r="K60" s="35"/>
      <c r="L60" s="35">
        <v>0</v>
      </c>
      <c r="M60" s="35"/>
      <c r="N60" s="35"/>
      <c r="O60" s="35"/>
    </row>
    <row r="61" spans="2:15" s="10" customFormat="1" ht="57.75" customHeight="1">
      <c r="B61" s="38">
        <v>4212000</v>
      </c>
      <c r="C61" s="37" t="s">
        <v>115</v>
      </c>
      <c r="D61" s="30"/>
      <c r="E61" s="34">
        <f>E62+E63</f>
        <v>3325</v>
      </c>
      <c r="F61" s="34">
        <f t="shared" ref="F61:O61" si="14">F62+F63</f>
        <v>0</v>
      </c>
      <c r="G61" s="51">
        <f t="shared" si="14"/>
        <v>0</v>
      </c>
      <c r="H61" s="34">
        <f t="shared" si="14"/>
        <v>0</v>
      </c>
      <c r="I61" s="35">
        <f t="shared" si="1"/>
        <v>3325</v>
      </c>
      <c r="J61" s="34">
        <f t="shared" si="14"/>
        <v>2589.27</v>
      </c>
      <c r="K61" s="34">
        <f t="shared" si="14"/>
        <v>2589.27</v>
      </c>
      <c r="L61" s="35">
        <f>L62+L63</f>
        <v>2861.67</v>
      </c>
      <c r="M61" s="34">
        <f t="shared" si="14"/>
        <v>0</v>
      </c>
      <c r="N61" s="34">
        <f t="shared" si="14"/>
        <v>0</v>
      </c>
      <c r="O61" s="34">
        <f t="shared" si="14"/>
        <v>0</v>
      </c>
    </row>
    <row r="62" spans="2:15" s="10" customFormat="1" ht="21.75">
      <c r="B62" s="38">
        <v>4212100</v>
      </c>
      <c r="C62" s="37" t="s">
        <v>116</v>
      </c>
      <c r="D62" s="30" t="s">
        <v>117</v>
      </c>
      <c r="E62" s="35"/>
      <c r="F62" s="35"/>
      <c r="G62" s="40"/>
      <c r="H62" s="35"/>
      <c r="I62" s="35">
        <f t="shared" si="1"/>
        <v>0</v>
      </c>
      <c r="J62" s="35"/>
      <c r="K62" s="35"/>
      <c r="L62" s="35">
        <v>0</v>
      </c>
      <c r="M62" s="35"/>
      <c r="N62" s="35"/>
      <c r="O62" s="35"/>
    </row>
    <row r="63" spans="2:15" s="10" customFormat="1" ht="40.5" customHeight="1">
      <c r="B63" s="38">
        <v>4212200</v>
      </c>
      <c r="C63" s="37" t="s">
        <v>118</v>
      </c>
      <c r="D63" s="30" t="s">
        <v>119</v>
      </c>
      <c r="E63" s="35">
        <v>3325</v>
      </c>
      <c r="F63" s="35"/>
      <c r="G63" s="40"/>
      <c r="H63" s="35"/>
      <c r="I63" s="35">
        <f t="shared" si="1"/>
        <v>3325</v>
      </c>
      <c r="J63" s="35">
        <v>2589.27</v>
      </c>
      <c r="K63" s="35">
        <v>2589.27</v>
      </c>
      <c r="L63" s="35">
        <v>2861.67</v>
      </c>
      <c r="M63" s="35"/>
      <c r="N63" s="35"/>
      <c r="O63" s="35"/>
    </row>
    <row r="64" spans="2:15" s="10" customFormat="1" ht="37.5" customHeight="1">
      <c r="B64" s="38">
        <v>4213000</v>
      </c>
      <c r="C64" s="37" t="s">
        <v>120</v>
      </c>
      <c r="D64" s="30"/>
      <c r="E64" s="34">
        <v>0</v>
      </c>
      <c r="F64" s="34">
        <f t="shared" ref="F64:O64" si="15">F65+F66</f>
        <v>0</v>
      </c>
      <c r="G64" s="51">
        <f t="shared" si="15"/>
        <v>0</v>
      </c>
      <c r="H64" s="34">
        <f t="shared" si="15"/>
        <v>0</v>
      </c>
      <c r="I64" s="35">
        <f t="shared" si="1"/>
        <v>0</v>
      </c>
      <c r="J64" s="34">
        <v>0</v>
      </c>
      <c r="K64" s="34">
        <v>0</v>
      </c>
      <c r="L64" s="34">
        <v>0</v>
      </c>
      <c r="M64" s="34">
        <f t="shared" si="15"/>
        <v>0</v>
      </c>
      <c r="N64" s="34">
        <f t="shared" si="15"/>
        <v>0</v>
      </c>
      <c r="O64" s="34">
        <f t="shared" si="15"/>
        <v>0</v>
      </c>
    </row>
    <row r="65" spans="2:15" s="10" customFormat="1" ht="21.75">
      <c r="B65" s="38">
        <v>4213200</v>
      </c>
      <c r="C65" s="37" t="s">
        <v>121</v>
      </c>
      <c r="D65" s="30" t="s">
        <v>122</v>
      </c>
      <c r="E65" s="35"/>
      <c r="F65" s="35"/>
      <c r="G65" s="40"/>
      <c r="H65" s="35"/>
      <c r="I65" s="35">
        <f t="shared" si="1"/>
        <v>0</v>
      </c>
      <c r="J65" s="35"/>
      <c r="K65" s="35"/>
      <c r="L65" s="35"/>
      <c r="M65" s="35"/>
      <c r="N65" s="35"/>
      <c r="O65" s="35"/>
    </row>
    <row r="66" spans="2:15" s="10" customFormat="1" ht="21.75">
      <c r="B66" s="38">
        <v>4213400</v>
      </c>
      <c r="C66" s="37" t="s">
        <v>123</v>
      </c>
      <c r="D66" s="30" t="s">
        <v>124</v>
      </c>
      <c r="E66" s="35"/>
      <c r="F66" s="35"/>
      <c r="G66" s="40"/>
      <c r="H66" s="35"/>
      <c r="I66" s="35">
        <f t="shared" si="1"/>
        <v>0</v>
      </c>
      <c r="J66" s="35"/>
      <c r="K66" s="35"/>
      <c r="L66" s="35"/>
      <c r="M66" s="35"/>
      <c r="N66" s="35"/>
      <c r="O66" s="35"/>
    </row>
    <row r="67" spans="2:15" s="10" customFormat="1" ht="48.75" customHeight="1">
      <c r="B67" s="52">
        <v>1000000</v>
      </c>
      <c r="C67" s="37" t="s">
        <v>125</v>
      </c>
      <c r="D67" s="30" t="s">
        <v>58</v>
      </c>
      <c r="E67" s="49">
        <f>E21+E56</f>
        <v>606455.80000000005</v>
      </c>
      <c r="F67" s="49">
        <f t="shared" ref="F67:O67" si="16">F21+F56</f>
        <v>0</v>
      </c>
      <c r="G67" s="49">
        <f t="shared" si="16"/>
        <v>-5909.1</v>
      </c>
      <c r="H67" s="49">
        <f t="shared" si="16"/>
        <v>0</v>
      </c>
      <c r="I67" s="35">
        <f t="shared" si="1"/>
        <v>600546.70000000007</v>
      </c>
      <c r="J67" s="49">
        <f t="shared" si="16"/>
        <v>235695.11500000002</v>
      </c>
      <c r="K67" s="49">
        <f t="shared" si="16"/>
        <v>229515.88300000003</v>
      </c>
      <c r="L67" s="49">
        <f t="shared" si="16"/>
        <v>256123.416</v>
      </c>
      <c r="M67" s="49">
        <f t="shared" si="16"/>
        <v>0</v>
      </c>
      <c r="N67" s="49">
        <f t="shared" si="16"/>
        <v>0</v>
      </c>
      <c r="O67" s="49">
        <f t="shared" si="16"/>
        <v>0</v>
      </c>
    </row>
    <row r="68" spans="2:15" s="53" customFormat="1">
      <c r="B68" s="22"/>
      <c r="C68" s="54"/>
      <c r="D68" s="55"/>
      <c r="E68" s="22"/>
      <c r="F68" s="56"/>
      <c r="G68" s="56"/>
      <c r="H68" s="22"/>
      <c r="I68" s="22"/>
      <c r="J68" s="57"/>
      <c r="K68" s="57"/>
      <c r="L68" s="57"/>
      <c r="M68" s="57"/>
      <c r="N68" s="57"/>
      <c r="O68" s="57"/>
    </row>
    <row r="69" spans="2:15" s="53" customFormat="1">
      <c r="B69" s="22"/>
      <c r="C69" s="54"/>
      <c r="D69" s="55"/>
      <c r="E69" s="22"/>
      <c r="F69" s="56"/>
      <c r="G69" s="56"/>
      <c r="H69" s="22"/>
      <c r="I69" s="22"/>
      <c r="J69" s="25"/>
      <c r="K69" s="25"/>
      <c r="L69" s="25"/>
      <c r="M69" s="25"/>
      <c r="N69" s="25"/>
      <c r="O69" s="25"/>
    </row>
    <row r="70" spans="2:15">
      <c r="B70" s="22"/>
      <c r="C70" s="58"/>
      <c r="G70" s="8"/>
      <c r="H70" s="13"/>
      <c r="I70" s="13"/>
      <c r="J70" s="13"/>
      <c r="L70" s="4"/>
      <c r="M70" s="4"/>
    </row>
    <row r="71" spans="2:15">
      <c r="G71" s="8"/>
      <c r="H71" s="13"/>
      <c r="I71" s="13"/>
      <c r="J71" s="13"/>
      <c r="K71" s="13"/>
      <c r="L71" s="13"/>
      <c r="M71" s="13"/>
      <c r="N71" s="13"/>
      <c r="O71" s="13"/>
    </row>
    <row r="72" spans="2:15">
      <c r="G72" s="8"/>
      <c r="H72" s="13"/>
      <c r="I72" s="13"/>
      <c r="J72" s="13"/>
      <c r="K72" s="13"/>
      <c r="L72" s="13"/>
      <c r="M72" s="13"/>
      <c r="N72" s="13"/>
      <c r="O72" s="13"/>
    </row>
    <row r="73" spans="2:15">
      <c r="G73" s="8"/>
      <c r="H73" s="13"/>
      <c r="I73" s="13"/>
      <c r="J73" s="13"/>
      <c r="K73" s="13"/>
      <c r="L73" s="13"/>
      <c r="M73" s="13"/>
      <c r="N73" s="13"/>
      <c r="O73" s="13"/>
    </row>
    <row r="74" spans="2:15">
      <c r="G74" s="8"/>
      <c r="H74" s="13"/>
      <c r="I74" s="13"/>
      <c r="J74" s="13"/>
      <c r="K74" s="13"/>
      <c r="L74" s="13"/>
      <c r="M74" s="13"/>
      <c r="N74" s="13"/>
      <c r="O74" s="14"/>
    </row>
    <row r="75" spans="2:15">
      <c r="G75" s="8"/>
      <c r="H75" s="13"/>
      <c r="I75" s="13"/>
      <c r="J75" s="13"/>
      <c r="K75" s="13"/>
      <c r="L75" s="13"/>
      <c r="M75" s="13"/>
      <c r="N75" s="13"/>
      <c r="O75" s="14"/>
    </row>
    <row r="76" spans="2:15">
      <c r="G76" s="8"/>
      <c r="H76" s="13"/>
      <c r="I76" s="13"/>
      <c r="J76" s="13"/>
      <c r="K76" s="13"/>
      <c r="L76" s="13"/>
      <c r="M76" s="13"/>
      <c r="N76" s="13"/>
      <c r="O76" s="14"/>
    </row>
    <row r="77" spans="2:15">
      <c r="G77" s="8"/>
      <c r="H77" s="15"/>
      <c r="I77" s="13"/>
      <c r="J77" s="8"/>
      <c r="K77" s="13"/>
      <c r="L77" s="13"/>
      <c r="M77" s="13"/>
      <c r="N77" s="13"/>
      <c r="O77" s="14"/>
    </row>
    <row r="78" spans="2:15">
      <c r="G78" s="11"/>
      <c r="H78" s="11"/>
      <c r="I78" s="17"/>
      <c r="J78" s="11"/>
      <c r="K78" s="13"/>
      <c r="L78" s="13"/>
      <c r="M78" s="13"/>
      <c r="N78" s="13"/>
      <c r="O78" s="14"/>
    </row>
    <row r="79" spans="2:15">
      <c r="G79" s="13"/>
      <c r="H79" s="13"/>
      <c r="I79" s="15"/>
      <c r="J79" s="15"/>
      <c r="K79" s="15"/>
      <c r="L79" s="8"/>
      <c r="M79" s="13"/>
      <c r="N79" s="8"/>
      <c r="O79" s="8"/>
    </row>
    <row r="80" spans="2:15">
      <c r="G80" s="8"/>
      <c r="H80" s="8"/>
      <c r="I80" s="8"/>
      <c r="J80" s="11"/>
      <c r="K80" s="13"/>
      <c r="L80" s="13"/>
      <c r="M80" s="13"/>
      <c r="N80" s="13"/>
      <c r="O80" s="8"/>
    </row>
    <row r="81" spans="7:15">
      <c r="G81" s="8"/>
      <c r="H81" s="21"/>
      <c r="I81" s="22"/>
      <c r="J81" s="22"/>
      <c r="K81" s="13"/>
      <c r="L81" s="59"/>
      <c r="M81" s="59"/>
      <c r="N81" s="13"/>
      <c r="O81" s="15"/>
    </row>
    <row r="82" spans="7:15">
      <c r="G82" s="22"/>
      <c r="H82" s="22"/>
      <c r="I82" s="22"/>
      <c r="J82" s="22"/>
      <c r="K82" s="17"/>
      <c r="L82" s="17"/>
      <c r="M82" s="13"/>
      <c r="N82" s="60"/>
      <c r="O82" s="15"/>
    </row>
    <row r="83" spans="7:15">
      <c r="G83" s="6"/>
      <c r="H83" s="13"/>
      <c r="I83" s="13"/>
      <c r="J83" s="60"/>
      <c r="K83" s="55"/>
      <c r="L83" s="55"/>
      <c r="M83" s="13"/>
      <c r="N83" s="60"/>
      <c r="O83" s="15"/>
    </row>
    <row r="84" spans="7:15">
      <c r="G84" s="61"/>
      <c r="H84" s="85"/>
      <c r="I84" s="86"/>
      <c r="J84" s="87"/>
      <c r="K84" s="55"/>
      <c r="L84" s="55"/>
      <c r="M84" s="13"/>
      <c r="N84" s="55"/>
      <c r="O84" s="22"/>
    </row>
    <row r="85" spans="7:15">
      <c r="G85" s="26"/>
      <c r="H85" s="85"/>
      <c r="I85" s="62"/>
      <c r="J85" s="62"/>
      <c r="K85" s="63"/>
      <c r="L85" s="63"/>
      <c r="M85" s="63"/>
      <c r="N85" s="63"/>
      <c r="O85" s="6"/>
    </row>
    <row r="86" spans="7:15">
      <c r="G86" s="3"/>
      <c r="H86" s="64"/>
      <c r="I86" s="64"/>
      <c r="J86" s="65"/>
      <c r="K86" s="83"/>
      <c r="L86" s="83"/>
      <c r="M86" s="83"/>
      <c r="N86" s="83"/>
      <c r="O86" s="83"/>
    </row>
    <row r="87" spans="7:15">
      <c r="G87" s="66"/>
      <c r="H87" s="67"/>
      <c r="I87" s="68"/>
      <c r="J87" s="67"/>
      <c r="K87" s="83"/>
      <c r="L87" s="62"/>
      <c r="M87" s="62"/>
      <c r="N87" s="62"/>
      <c r="O87" s="83"/>
    </row>
    <row r="88" spans="7:15">
      <c r="G88" s="66"/>
      <c r="H88" s="65"/>
      <c r="I88" s="69"/>
      <c r="J88" s="65"/>
      <c r="K88" s="70"/>
      <c r="L88" s="70"/>
      <c r="M88" s="70"/>
      <c r="N88" s="70"/>
      <c r="O88" s="70"/>
    </row>
    <row r="89" spans="7:15">
      <c r="G89" s="66"/>
      <c r="H89" s="69"/>
      <c r="I89" s="69"/>
      <c r="J89" s="65"/>
      <c r="K89" s="71"/>
      <c r="L89" s="72"/>
      <c r="M89" s="72"/>
      <c r="N89" s="72"/>
      <c r="O89" s="71"/>
    </row>
    <row r="90" spans="7:15">
      <c r="G90" s="66"/>
      <c r="H90" s="69"/>
      <c r="I90" s="69"/>
      <c r="J90" s="65"/>
      <c r="K90" s="73"/>
      <c r="L90" s="73"/>
      <c r="M90" s="73"/>
      <c r="N90" s="73"/>
      <c r="O90" s="73"/>
    </row>
    <row r="91" spans="7:15">
      <c r="G91" s="66"/>
      <c r="H91" s="69"/>
      <c r="I91" s="69"/>
      <c r="J91" s="65"/>
      <c r="K91" s="73"/>
      <c r="L91" s="73"/>
      <c r="M91" s="73"/>
      <c r="N91" s="73"/>
      <c r="O91" s="73"/>
    </row>
    <row r="92" spans="7:15">
      <c r="G92" s="66"/>
      <c r="H92" s="69"/>
      <c r="I92" s="69"/>
      <c r="J92" s="65"/>
      <c r="K92" s="73"/>
      <c r="L92" s="73"/>
      <c r="M92" s="73"/>
      <c r="N92" s="73"/>
      <c r="O92" s="73"/>
    </row>
    <row r="93" spans="7:15">
      <c r="G93" s="66"/>
      <c r="H93" s="69"/>
      <c r="I93" s="69"/>
      <c r="J93" s="65"/>
      <c r="K93" s="73"/>
      <c r="L93" s="73"/>
      <c r="M93" s="73"/>
      <c r="N93" s="73"/>
      <c r="O93" s="73"/>
    </row>
    <row r="94" spans="7:15">
      <c r="G94" s="66"/>
      <c r="H94" s="69"/>
      <c r="I94" s="69"/>
      <c r="J94" s="65"/>
      <c r="K94" s="73"/>
      <c r="L94" s="73"/>
      <c r="M94" s="73"/>
      <c r="N94" s="73"/>
      <c r="O94" s="73"/>
    </row>
    <row r="95" spans="7:15">
      <c r="G95" s="66"/>
      <c r="H95" s="69"/>
      <c r="I95" s="69"/>
      <c r="J95" s="65"/>
      <c r="K95" s="73"/>
      <c r="L95" s="73"/>
      <c r="M95" s="73"/>
      <c r="N95" s="73"/>
      <c r="O95" s="73"/>
    </row>
    <row r="96" spans="7:15">
      <c r="G96" s="66"/>
      <c r="H96" s="69"/>
      <c r="I96" s="69"/>
      <c r="J96" s="65"/>
      <c r="K96" s="73"/>
      <c r="L96" s="73"/>
      <c r="M96" s="73"/>
      <c r="N96" s="73"/>
      <c r="O96" s="73"/>
    </row>
    <row r="97" spans="7:15">
      <c r="G97" s="66"/>
      <c r="H97" s="69"/>
      <c r="I97" s="69"/>
      <c r="J97" s="65"/>
      <c r="K97" s="73"/>
      <c r="L97" s="73"/>
      <c r="M97" s="73"/>
      <c r="N97" s="73"/>
      <c r="O97" s="73"/>
    </row>
    <row r="98" spans="7:15">
      <c r="G98" s="66"/>
      <c r="H98" s="69"/>
      <c r="I98" s="69"/>
      <c r="J98" s="65"/>
      <c r="K98" s="73"/>
      <c r="L98" s="73"/>
      <c r="M98" s="73"/>
      <c r="N98" s="73"/>
      <c r="O98" s="73"/>
    </row>
    <row r="99" spans="7:15">
      <c r="G99" s="66"/>
      <c r="H99" s="69"/>
      <c r="I99" s="69"/>
      <c r="J99" s="65"/>
      <c r="K99" s="73"/>
      <c r="L99" s="73"/>
      <c r="M99" s="73"/>
      <c r="N99" s="73"/>
      <c r="O99" s="73"/>
    </row>
    <row r="100" spans="7:15">
      <c r="G100" s="66"/>
      <c r="H100" s="69"/>
      <c r="I100" s="74"/>
      <c r="J100" s="65"/>
      <c r="K100" s="73"/>
      <c r="L100" s="73"/>
      <c r="M100" s="73"/>
      <c r="N100" s="73"/>
      <c r="O100" s="73"/>
    </row>
    <row r="101" spans="7:15">
      <c r="G101" s="66"/>
      <c r="H101" s="69"/>
      <c r="I101" s="69"/>
      <c r="J101" s="65"/>
      <c r="K101" s="73"/>
      <c r="L101" s="73"/>
      <c r="M101" s="73"/>
      <c r="N101" s="73"/>
      <c r="O101" s="73"/>
    </row>
    <row r="102" spans="7:15">
      <c r="G102" s="66"/>
      <c r="H102" s="69"/>
      <c r="I102" s="69"/>
      <c r="J102" s="65"/>
      <c r="K102" s="73"/>
      <c r="L102" s="73"/>
      <c r="M102" s="73"/>
      <c r="N102" s="73"/>
      <c r="O102" s="73"/>
    </row>
    <row r="103" spans="7:15">
      <c r="G103" s="66"/>
      <c r="H103" s="69"/>
      <c r="I103" s="69"/>
      <c r="J103" s="65"/>
      <c r="K103" s="73"/>
      <c r="L103" s="73"/>
      <c r="M103" s="73"/>
      <c r="N103" s="73"/>
      <c r="O103" s="73"/>
    </row>
    <row r="104" spans="7:15">
      <c r="G104" s="66"/>
      <c r="H104" s="69"/>
      <c r="I104" s="69"/>
      <c r="J104" s="65"/>
      <c r="K104" s="73"/>
      <c r="L104" s="73"/>
      <c r="M104" s="73"/>
      <c r="N104" s="73"/>
      <c r="O104" s="73"/>
    </row>
    <row r="105" spans="7:15">
      <c r="G105" s="66"/>
      <c r="H105" s="69"/>
      <c r="I105" s="69"/>
      <c r="J105" s="65"/>
      <c r="K105" s="73"/>
      <c r="L105" s="73"/>
      <c r="M105" s="73"/>
      <c r="N105" s="73"/>
      <c r="O105" s="73"/>
    </row>
    <row r="106" spans="7:15">
      <c r="G106" s="66"/>
      <c r="H106" s="69"/>
      <c r="I106" s="69"/>
      <c r="J106" s="65"/>
      <c r="K106" s="73"/>
      <c r="L106" s="73"/>
      <c r="M106" s="73"/>
      <c r="N106" s="73"/>
      <c r="O106" s="73"/>
    </row>
    <row r="107" spans="7:15">
      <c r="G107" s="66"/>
      <c r="H107" s="69"/>
      <c r="I107" s="69"/>
      <c r="J107" s="65"/>
      <c r="K107" s="73"/>
      <c r="L107" s="73"/>
      <c r="M107" s="73"/>
      <c r="N107" s="73"/>
      <c r="O107" s="73"/>
    </row>
    <row r="108" spans="7:15">
      <c r="G108" s="66"/>
      <c r="H108" s="69"/>
      <c r="I108" s="69"/>
      <c r="J108" s="75"/>
      <c r="K108" s="73"/>
      <c r="L108" s="73"/>
      <c r="M108" s="73"/>
      <c r="N108" s="73"/>
      <c r="O108" s="73"/>
    </row>
    <row r="109" spans="7:15">
      <c r="G109" s="66"/>
      <c r="H109" s="69"/>
      <c r="I109" s="69"/>
      <c r="J109" s="65"/>
      <c r="K109" s="73"/>
      <c r="L109" s="73"/>
      <c r="M109" s="73"/>
      <c r="N109" s="73"/>
      <c r="O109" s="73"/>
    </row>
    <row r="110" spans="7:15">
      <c r="G110" s="66"/>
      <c r="H110" s="69"/>
      <c r="I110" s="69"/>
      <c r="J110" s="65"/>
      <c r="K110" s="73"/>
      <c r="L110" s="73"/>
      <c r="M110" s="73"/>
      <c r="N110" s="73"/>
      <c r="O110" s="73"/>
    </row>
    <row r="111" spans="7:15">
      <c r="G111" s="66"/>
      <c r="H111" s="69"/>
      <c r="I111" s="69"/>
      <c r="J111" s="65"/>
      <c r="K111" s="73"/>
      <c r="L111" s="73"/>
      <c r="M111" s="73"/>
      <c r="N111" s="73"/>
      <c r="O111" s="73"/>
    </row>
    <row r="112" spans="7:15">
      <c r="G112" s="66"/>
      <c r="H112" s="69"/>
      <c r="I112" s="69"/>
      <c r="J112" s="65"/>
      <c r="K112" s="73"/>
      <c r="L112" s="73"/>
      <c r="M112" s="73"/>
      <c r="N112" s="73"/>
      <c r="O112" s="73"/>
    </row>
    <row r="113" spans="7:15">
      <c r="G113" s="66"/>
      <c r="H113" s="69"/>
      <c r="I113" s="69"/>
      <c r="J113" s="65"/>
      <c r="K113" s="73"/>
      <c r="L113" s="73"/>
      <c r="M113" s="73"/>
      <c r="N113" s="73"/>
      <c r="O113" s="73"/>
    </row>
    <row r="114" spans="7:15">
      <c r="G114" s="66"/>
      <c r="H114" s="69"/>
      <c r="I114" s="69"/>
      <c r="J114" s="65"/>
      <c r="K114" s="73"/>
      <c r="L114" s="73"/>
      <c r="M114" s="73"/>
      <c r="N114" s="73"/>
      <c r="O114" s="73"/>
    </row>
    <row r="115" spans="7:15">
      <c r="G115" s="66"/>
      <c r="H115" s="69"/>
      <c r="I115" s="69"/>
      <c r="J115" s="65"/>
      <c r="K115" s="73"/>
      <c r="L115" s="73"/>
      <c r="M115" s="73"/>
      <c r="N115" s="73"/>
      <c r="O115" s="73"/>
    </row>
    <row r="116" spans="7:15">
      <c r="G116" s="66"/>
      <c r="H116" s="69"/>
      <c r="I116" s="69"/>
      <c r="J116" s="65"/>
      <c r="K116" s="73"/>
      <c r="L116" s="73"/>
      <c r="M116" s="73"/>
      <c r="N116" s="73"/>
      <c r="O116" s="73"/>
    </row>
    <row r="117" spans="7:15">
      <c r="G117" s="66"/>
      <c r="H117" s="65"/>
      <c r="I117" s="69"/>
      <c r="J117" s="65"/>
      <c r="K117" s="73"/>
      <c r="L117" s="73"/>
      <c r="M117" s="73"/>
      <c r="N117" s="73"/>
      <c r="O117" s="73"/>
    </row>
    <row r="118" spans="7:15">
      <c r="G118" s="66"/>
      <c r="H118" s="65"/>
      <c r="I118" s="69"/>
      <c r="J118" s="65"/>
      <c r="K118" s="73"/>
      <c r="L118" s="73"/>
      <c r="M118" s="73"/>
      <c r="N118" s="73"/>
      <c r="O118" s="73"/>
    </row>
    <row r="119" spans="7:15">
      <c r="G119" s="66"/>
      <c r="H119" s="69"/>
      <c r="I119" s="69"/>
      <c r="J119" s="65"/>
      <c r="K119" s="73"/>
      <c r="L119" s="73"/>
      <c r="M119" s="73"/>
      <c r="N119" s="73"/>
      <c r="O119" s="73"/>
    </row>
    <row r="120" spans="7:15">
      <c r="G120" s="66"/>
      <c r="H120" s="69"/>
      <c r="I120" s="69"/>
      <c r="J120" s="65"/>
      <c r="K120" s="73"/>
      <c r="L120" s="73"/>
      <c r="M120" s="73"/>
      <c r="N120" s="73"/>
      <c r="O120" s="73"/>
    </row>
    <row r="121" spans="7:15">
      <c r="G121" s="66"/>
      <c r="H121" s="69"/>
      <c r="I121" s="69"/>
      <c r="J121" s="65"/>
      <c r="K121" s="73"/>
      <c r="L121" s="73"/>
      <c r="M121" s="73"/>
      <c r="N121" s="73"/>
      <c r="O121" s="73"/>
    </row>
    <row r="122" spans="7:15">
      <c r="G122" s="66"/>
      <c r="H122" s="69"/>
      <c r="I122" s="69"/>
      <c r="J122" s="65"/>
      <c r="K122" s="73"/>
      <c r="L122" s="73"/>
      <c r="M122" s="73"/>
      <c r="N122" s="73"/>
      <c r="O122" s="73"/>
    </row>
    <row r="123" spans="7:15">
      <c r="G123" s="66"/>
      <c r="H123" s="69"/>
      <c r="I123" s="69"/>
      <c r="J123" s="65"/>
      <c r="K123" s="73"/>
      <c r="L123" s="73"/>
      <c r="M123" s="73"/>
      <c r="N123" s="73"/>
      <c r="O123" s="73"/>
    </row>
    <row r="124" spans="7:15">
      <c r="G124" s="66"/>
      <c r="H124" s="69"/>
      <c r="I124" s="69"/>
      <c r="J124" s="65"/>
      <c r="K124" s="73"/>
      <c r="L124" s="73"/>
      <c r="M124" s="73"/>
      <c r="N124" s="73"/>
      <c r="O124" s="73"/>
    </row>
    <row r="125" spans="7:15">
      <c r="G125" s="66"/>
      <c r="H125" s="69"/>
      <c r="I125" s="69"/>
      <c r="J125" s="65"/>
      <c r="K125" s="73"/>
      <c r="L125" s="73"/>
      <c r="M125" s="73"/>
      <c r="N125" s="73"/>
      <c r="O125" s="73"/>
    </row>
    <row r="126" spans="7:15">
      <c r="G126" s="66"/>
      <c r="H126" s="69"/>
      <c r="I126" s="69"/>
      <c r="J126" s="65"/>
      <c r="K126" s="73"/>
      <c r="L126" s="73"/>
      <c r="M126" s="73"/>
      <c r="N126" s="73"/>
      <c r="O126" s="73"/>
    </row>
    <row r="127" spans="7:15">
      <c r="G127" s="66"/>
      <c r="H127" s="69"/>
      <c r="I127" s="69"/>
      <c r="J127" s="65"/>
      <c r="K127" s="73"/>
      <c r="L127" s="73"/>
      <c r="M127" s="73"/>
      <c r="N127" s="73"/>
      <c r="O127" s="73"/>
    </row>
    <row r="128" spans="7:15">
      <c r="G128" s="66"/>
      <c r="H128" s="70"/>
      <c r="I128" s="69"/>
      <c r="J128" s="65"/>
      <c r="K128" s="73"/>
      <c r="L128" s="73"/>
      <c r="M128" s="73"/>
      <c r="N128" s="73"/>
      <c r="O128" s="73"/>
    </row>
    <row r="129" spans="4:15">
      <c r="G129" s="3"/>
      <c r="H129" s="3"/>
      <c r="I129" s="76"/>
      <c r="J129" s="3"/>
      <c r="K129" s="73"/>
      <c r="L129" s="73"/>
      <c r="M129" s="73"/>
      <c r="N129" s="73"/>
      <c r="O129" s="73"/>
    </row>
    <row r="130" spans="4:15">
      <c r="G130" s="77"/>
      <c r="H130" s="55"/>
      <c r="I130" s="59"/>
      <c r="J130" s="55"/>
      <c r="K130" s="78"/>
      <c r="L130" s="78"/>
      <c r="M130" s="78"/>
      <c r="N130" s="78"/>
      <c r="O130" s="78"/>
    </row>
    <row r="131" spans="4:15">
      <c r="G131" s="77"/>
      <c r="H131" s="55"/>
      <c r="I131" s="59"/>
      <c r="J131" s="55"/>
      <c r="K131" s="3"/>
      <c r="L131" s="26"/>
      <c r="M131" s="26"/>
      <c r="N131" s="3"/>
      <c r="O131" s="3"/>
    </row>
    <row r="132" spans="4:15">
      <c r="G132" s="3"/>
      <c r="H132" s="55"/>
      <c r="I132" s="79"/>
      <c r="J132" s="55"/>
      <c r="K132" s="55"/>
      <c r="L132" s="80"/>
      <c r="M132" s="80"/>
      <c r="N132" s="55"/>
      <c r="O132" s="55"/>
    </row>
    <row r="133" spans="4:15">
      <c r="G133" s="3"/>
      <c r="H133" s="55"/>
      <c r="I133" s="79"/>
      <c r="J133" s="55"/>
      <c r="K133" s="55"/>
      <c r="L133" s="80"/>
      <c r="M133" s="80"/>
      <c r="N133" s="55"/>
      <c r="O133" s="55"/>
    </row>
    <row r="134" spans="4:15">
      <c r="G134" s="3"/>
      <c r="H134" s="55"/>
      <c r="I134" s="79"/>
      <c r="J134" s="55"/>
      <c r="K134" s="80"/>
      <c r="L134" s="55"/>
      <c r="M134" s="26"/>
      <c r="N134" s="26"/>
      <c r="O134" s="3"/>
    </row>
    <row r="135" spans="4:15">
      <c r="G135" s="61"/>
      <c r="H135" s="55"/>
      <c r="I135" s="79"/>
      <c r="J135" s="55"/>
      <c r="K135" s="60"/>
      <c r="L135" s="60"/>
      <c r="M135" s="26"/>
      <c r="N135" s="81"/>
      <c r="O135" s="81"/>
    </row>
    <row r="136" spans="4:15">
      <c r="G136" s="3"/>
      <c r="H136" s="55"/>
      <c r="I136" s="79"/>
      <c r="J136" s="55"/>
      <c r="K136" s="55"/>
      <c r="L136" s="80"/>
      <c r="M136" s="55"/>
      <c r="N136" s="55"/>
      <c r="O136" s="3"/>
    </row>
    <row r="137" spans="4:15">
      <c r="G137" s="3"/>
      <c r="H137" s="55"/>
      <c r="I137" s="79"/>
      <c r="J137" s="55"/>
      <c r="K137" s="55"/>
      <c r="L137" s="80"/>
      <c r="M137" s="55"/>
      <c r="N137" s="55"/>
      <c r="O137" s="61"/>
    </row>
    <row r="138" spans="4:15">
      <c r="G138" s="26"/>
      <c r="H138" s="3"/>
      <c r="I138" s="3"/>
      <c r="J138" s="3"/>
      <c r="K138" s="55"/>
      <c r="L138" s="80"/>
      <c r="M138" s="26"/>
      <c r="N138" s="26"/>
      <c r="O138" s="3"/>
    </row>
    <row r="139" spans="4:15">
      <c r="G139" s="26"/>
      <c r="H139" s="3"/>
      <c r="I139" s="3"/>
      <c r="J139" s="3"/>
      <c r="K139" s="55"/>
      <c r="L139" s="80"/>
      <c r="M139" s="26"/>
      <c r="N139" s="81"/>
      <c r="O139" s="81"/>
    </row>
    <row r="140" spans="4:15">
      <c r="D140" s="1"/>
      <c r="E140" s="2"/>
      <c r="F140" s="3"/>
      <c r="G140" s="1"/>
      <c r="H140" s="4"/>
      <c r="I140" s="4"/>
      <c r="K140" s="3"/>
      <c r="L140" s="3"/>
      <c r="M140" s="3"/>
      <c r="N140" s="3"/>
      <c r="O140" s="3"/>
    </row>
    <row r="141" spans="4:15">
      <c r="D141" s="1"/>
      <c r="E141" s="2"/>
      <c r="F141" s="3"/>
      <c r="G141" s="1"/>
      <c r="H141" s="4"/>
      <c r="I141" s="4"/>
      <c r="K141" s="3"/>
      <c r="L141" s="3"/>
      <c r="M141" s="3"/>
      <c r="N141" s="3"/>
      <c r="O141" s="3"/>
    </row>
    <row r="142" spans="4:15">
      <c r="O142" s="5"/>
    </row>
  </sheetData>
  <mergeCells count="20">
    <mergeCell ref="H84:H85"/>
    <mergeCell ref="I84:J84"/>
    <mergeCell ref="N1:O1"/>
    <mergeCell ref="B2:O2"/>
    <mergeCell ref="B3:O3"/>
    <mergeCell ref="B4:O4"/>
    <mergeCell ref="J10:O11"/>
    <mergeCell ref="B18:B19"/>
    <mergeCell ref="C18:D18"/>
    <mergeCell ref="E18:E19"/>
    <mergeCell ref="F18:H18"/>
    <mergeCell ref="I18:I19"/>
    <mergeCell ref="K86:K87"/>
    <mergeCell ref="L86:N86"/>
    <mergeCell ref="O86:O87"/>
    <mergeCell ref="J18:J19"/>
    <mergeCell ref="K18:K19"/>
    <mergeCell ref="L18:L19"/>
    <mergeCell ref="M18:N18"/>
    <mergeCell ref="O18:O1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2020-07-31T07:56:28Z</dcterms:modified>
</cp:coreProperties>
</file>