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28" windowWidth="17232" windowHeight="9288" tabRatio="698" activeTab="1"/>
  </bookViews>
  <sheets>
    <sheet name="HOX,GUYQ01,08" sheetId="1" r:id="rId1"/>
    <sheet name="VARDZAKAL1,08" sheetId="2" r:id="rId2"/>
  </sheets>
  <definedNames/>
  <calcPr fullCalcOnLoad="1"/>
</workbook>
</file>

<file path=xl/sharedStrings.xml><?xml version="1.0" encoding="utf-8"?>
<sst xmlns="http://schemas.openxmlformats.org/spreadsheetml/2006/main" count="385" uniqueCount="331">
  <si>
    <t>հազ. դրամ</t>
  </si>
  <si>
    <t>Ընդամենը</t>
  </si>
  <si>
    <t xml:space="preserve">Ընդամենը </t>
  </si>
  <si>
    <t>Ընդամենը մարզում</t>
  </si>
  <si>
    <t>Հողի հարկի
ապառքը</t>
  </si>
  <si>
    <t>Տույժերը 
և տուգանքները</t>
  </si>
  <si>
    <t>Հ/հ</t>
  </si>
  <si>
    <t>Ընդամենը
 հողի հարկի ապառքը և տույժերն ու տուգանքները` 5=2+3+4</t>
  </si>
  <si>
    <t>Իրավաբանա
կան անձանց ապառքի գումարը</t>
  </si>
  <si>
    <t>Ֆիզիկական անձանց ապառքի գումարը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</si>
  <si>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</si>
  <si>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</si>
  <si>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 xml:space="preserve">փոխադրամիջոցների մասով </t>
  </si>
  <si>
    <t>շենքերի և շինությունների մասով</t>
  </si>
  <si>
    <t>Գույքահարկի
ապառքը</t>
  </si>
  <si>
    <t>Ընդամենը գույքահարկի 
ապառքը և
տույժերն ու տուգանքները` 10=6+7+8+9</t>
  </si>
  <si>
    <t xml:space="preserve">Մարզի, համայնքի և վարձակալի                          անվանումը/անունը </t>
  </si>
  <si>
    <t xml:space="preserve">Մարզի, համայնքի և հարկատուի                          անվանումը/անունը </t>
  </si>
  <si>
    <t xml:space="preserve">Իրավաբանա
կան անձանց մասով </t>
  </si>
  <si>
    <t xml:space="preserve">Ֆիզիկական անձանց մասով </t>
  </si>
  <si>
    <t>Իրավաբանա
կան անձանց մասով</t>
  </si>
  <si>
    <t>Ֆիզիկական անձանց մասով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</si>
  <si>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</si>
  <si>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</si>
  <si>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</si>
  <si>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>Ընդամենը` 7=5+6</t>
  </si>
  <si>
    <t>Ընդամենը` 10=8+9</t>
  </si>
  <si>
    <t>Ընդամենը`             4=2+3,                       4=7+10</t>
  </si>
  <si>
    <t>Ք.Արմավիր</t>
  </si>
  <si>
    <t>Պետրոսյան Անտոն</t>
  </si>
  <si>
    <t>Կնյազյան Դավիթ</t>
  </si>
  <si>
    <t>Ասատրյան Հռիփսիմե</t>
  </si>
  <si>
    <t>Աբրահամյան Մարատ</t>
  </si>
  <si>
    <t>Ներսիսյան Սամվել</t>
  </si>
  <si>
    <t xml:space="preserve">&lt;&lt;Առողջ Բարիք&gt;&gt; </t>
  </si>
  <si>
    <t>Գրիգորյան Նազիկ</t>
  </si>
  <si>
    <t>Սարգսյան Ստեփան</t>
  </si>
  <si>
    <t>Բադալյան Ստեփան</t>
  </si>
  <si>
    <t>Հարությունյան Ռոբերտ</t>
  </si>
  <si>
    <t>Օհանյան Գրիգորի</t>
  </si>
  <si>
    <t>Խաչատրյան Աբել</t>
  </si>
  <si>
    <t>Գասպարյան Ռուստամ</t>
  </si>
  <si>
    <t>Գևորգյան Վահե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</si>
  <si>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</si>
  <si>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</si>
  <si>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</si>
  <si>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</si>
  <si>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</si>
  <si>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</si>
  <si>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</si>
  <si>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</si>
  <si>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</si>
  <si>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</si>
  <si>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</si>
  <si>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</si>
  <si>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</si>
  <si>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ք.Արմավիր</t>
  </si>
  <si>
    <t>գ.Նորապատ</t>
  </si>
  <si>
    <t>Ադուլյան Կարեն</t>
  </si>
  <si>
    <t>ք.Մեծամոր</t>
  </si>
  <si>
    <t>Մեծամորի բժշկական կենտրոն</t>
  </si>
  <si>
    <t>ՀԱԷԿ ՓԲԸ</t>
  </si>
  <si>
    <t>Քերուփյան Սիլվա</t>
  </si>
  <si>
    <t>Նիկողոսյան Արայիկ</t>
  </si>
  <si>
    <t>Թորոսյան Թորոս</t>
  </si>
  <si>
    <t>Դիերմանջյան Վարուժան</t>
  </si>
  <si>
    <t>Քարակերտ</t>
  </si>
  <si>
    <t>Էդգար Հովհաննիսյան</t>
  </si>
  <si>
    <t>Լեռնագոգ</t>
  </si>
  <si>
    <t>ՌԻԵԼ ԻՍԹԵՅԹ ԴԻՎԵԼԸՓՄԵՆԹ ՔԱՄՓՆԻ ՓԲԸ</t>
  </si>
  <si>
    <t>Ծաղկունք</t>
  </si>
  <si>
    <t>Մելիքյան Սարգիս</t>
  </si>
  <si>
    <t>Ջաղացպանյան Ստեփան</t>
  </si>
  <si>
    <t>Երվանդաշատ</t>
  </si>
  <si>
    <t>Գարնդ Վիլլա ՍՊԸ</t>
  </si>
  <si>
    <t>Բագարան</t>
  </si>
  <si>
    <t>&lt;&lt;Գրանդ Վիլլա&gt;&gt; ՍՊԸ</t>
  </si>
  <si>
    <t>&lt;&lt;Ագրինկո&gt;&gt; ՍՊԸ</t>
  </si>
  <si>
    <t>Պտղունք</t>
  </si>
  <si>
    <t>Թորայան Էմմա</t>
  </si>
  <si>
    <t>Նոր Արտագերս</t>
  </si>
  <si>
    <t>Իսախանյան Անդրանիկ</t>
  </si>
  <si>
    <t>Գեղակերտ</t>
  </si>
  <si>
    <t>Եղիազարով Սիմյոն</t>
  </si>
  <si>
    <t>Գրիբոյեդով</t>
  </si>
  <si>
    <t>Հայրապետյան Աղասի</t>
  </si>
  <si>
    <t>Յաղուբյան Կարեն</t>
  </si>
  <si>
    <t>Կարեյան Աշոտ</t>
  </si>
  <si>
    <t>Պողոսյան Նորայր</t>
  </si>
  <si>
    <t>Սարգսյան Կարեն</t>
  </si>
  <si>
    <t>Հացիկ</t>
  </si>
  <si>
    <t>Միրզոյան Արմենակ</t>
  </si>
  <si>
    <t>Փարաքար</t>
  </si>
  <si>
    <t>Պողոսյան Էդուարդ</t>
  </si>
  <si>
    <t>Մադաթյան Վահագն</t>
  </si>
  <si>
    <t>&lt;&lt;Նաիրյան&gt;&gt;</t>
  </si>
  <si>
    <t>Ավետիսյան Սիմոն</t>
  </si>
  <si>
    <t>Նորակերտ</t>
  </si>
  <si>
    <t>Հարությունյան Սերգեյ</t>
  </si>
  <si>
    <t>Օգանյան Արմեն</t>
  </si>
  <si>
    <t>Հակոբյան Արմեն</t>
  </si>
  <si>
    <t>Բարբոս ՍՊԸ</t>
  </si>
  <si>
    <t>Էջմ. Կամրջաշինական և ճանապարհների ՓԲԸ</t>
  </si>
  <si>
    <t>Մրգաշատ</t>
  </si>
  <si>
    <t xml:space="preserve">Մերձավան </t>
  </si>
  <si>
    <t>Մերձ Տրանս ՍՊԸ</t>
  </si>
  <si>
    <t>Այգևան</t>
  </si>
  <si>
    <t>Ամբերդ</t>
  </si>
  <si>
    <t>Հարությունյան Լյուդմիլա</t>
  </si>
  <si>
    <t>Հարությունյան Շիրազ</t>
  </si>
  <si>
    <t>Եղեգնուտ</t>
  </si>
  <si>
    <t>&lt;&lt;Արզնու տոհմային ԹՏԽ&gt;&gt; ԲԲԸ</t>
  </si>
  <si>
    <t>Մանուկյան Ավետիս</t>
  </si>
  <si>
    <t>Խաչատրյան Տիգրան</t>
  </si>
  <si>
    <t>Մկրտչյան Ռուբիկ</t>
  </si>
  <si>
    <t>Մկրտչյան Մարտուն</t>
  </si>
  <si>
    <t>Սարիբեկյան Դավիթ</t>
  </si>
  <si>
    <t>Կարապետյան Ստյոպա</t>
  </si>
  <si>
    <t xml:space="preserve">Հակոբյան Արմեն </t>
  </si>
  <si>
    <t xml:space="preserve">Գրիգորյան Արամայիս </t>
  </si>
  <si>
    <t xml:space="preserve">Վարդանյան Արմեն </t>
  </si>
  <si>
    <t xml:space="preserve">Աթանյան Արման </t>
  </si>
  <si>
    <t xml:space="preserve">Եղիազարյան Տաթևիկ </t>
  </si>
  <si>
    <t xml:space="preserve">Դավթյան Արմեն </t>
  </si>
  <si>
    <t xml:space="preserve">Էլմայան Վիոլետտա </t>
  </si>
  <si>
    <t xml:space="preserve">Մկրտչյան Արմինե </t>
  </si>
  <si>
    <t xml:space="preserve">Պետրոսյան Հայկ </t>
  </si>
  <si>
    <t xml:space="preserve">Սևոյան Ալբերտ </t>
  </si>
  <si>
    <t xml:space="preserve">Արսենյան Սևակ </t>
  </si>
  <si>
    <t xml:space="preserve">Սախկալյան Արթուր </t>
  </si>
  <si>
    <t xml:space="preserve">Գևորգյան Տաթևիկ </t>
  </si>
  <si>
    <t xml:space="preserve">Աբգարյան Գոռ </t>
  </si>
  <si>
    <t xml:space="preserve">Շահինյան Հովհաննես </t>
  </si>
  <si>
    <t xml:space="preserve">Զադոյան Արթուր </t>
  </si>
  <si>
    <t xml:space="preserve">Նավասարդյան Ալիսա </t>
  </si>
  <si>
    <t xml:space="preserve">Բաղումյան Ժորժիկ </t>
  </si>
  <si>
    <t xml:space="preserve">Կարապետյան Սարգիս </t>
  </si>
  <si>
    <t xml:space="preserve">Աբգարյան Հրաչիկ </t>
  </si>
  <si>
    <t xml:space="preserve">Աթայան Ալիկ </t>
  </si>
  <si>
    <t xml:space="preserve">Սահակյան Արամ </t>
  </si>
  <si>
    <t xml:space="preserve">Սիմոնյան Աշոտ </t>
  </si>
  <si>
    <t xml:space="preserve">Լալազարյան Սալոմե </t>
  </si>
  <si>
    <t xml:space="preserve">Սուքիասյան Սվետլանա </t>
  </si>
  <si>
    <t xml:space="preserve">Խաչիկյան Արաիկ </t>
  </si>
  <si>
    <t xml:space="preserve">Անտոնյան Ազնաուր </t>
  </si>
  <si>
    <t xml:space="preserve">Տոնոյան Աբրահամ </t>
  </si>
  <si>
    <t xml:space="preserve">Բաբայան Սերժիկ </t>
  </si>
  <si>
    <t xml:space="preserve">Մանանդյան Մելս </t>
  </si>
  <si>
    <t xml:space="preserve">Գասպարյան Լևոն </t>
  </si>
  <si>
    <t xml:space="preserve">Թադևոսյան Ռուբիկ </t>
  </si>
  <si>
    <t>ԱԳՐՈՍՊԱՍԱՐԿՈՒՄ</t>
  </si>
  <si>
    <t>ԱԼԿԱՄԱՐ ՍՊԸ</t>
  </si>
  <si>
    <t xml:space="preserve">ԱՆՏԱՌԱՅԻՆ ԳԵՂԵՑԿՈՒՀԻ </t>
  </si>
  <si>
    <t xml:space="preserve">ԱՐԱՔՍԻ  ԱՎԱԶԱՆ </t>
  </si>
  <si>
    <t xml:space="preserve">ԷՋՄԻԱԾՆԻ  ՊԱՀԱԾՈՆԵՐԻ  ԳՈՐԾԱՐԱՆ </t>
  </si>
  <si>
    <t>ԼՈՒՍԻՆԵ ԿԻԼԻԿԻԱ</t>
  </si>
  <si>
    <t>ՎԱՀԱՆ  ՏՐԱՆՍ</t>
  </si>
  <si>
    <t xml:space="preserve">ՎԱՐԴ - ՔՆԱՐ </t>
  </si>
  <si>
    <t xml:space="preserve">ՎԵՐԱԴԱՐՁ </t>
  </si>
  <si>
    <t>ք.Էջմիածին</t>
  </si>
  <si>
    <t>Ամասիա</t>
  </si>
  <si>
    <t>Օհանյան Արտավազդ</t>
  </si>
  <si>
    <t>Անթիբալյան Վարթիվար</t>
  </si>
  <si>
    <t>Գետաշեն</t>
  </si>
  <si>
    <t>Պողոսյան Ջանիկ</t>
  </si>
  <si>
    <t>Գրիգորյան Հենրիկ</t>
  </si>
  <si>
    <t>Ասատրյան Սաշա</t>
  </si>
  <si>
    <t>Գալստյան Գալուստ</t>
  </si>
  <si>
    <t>Նալբանդյան</t>
  </si>
  <si>
    <t>&lt;&lt;Խաղողապտղագինեգործական&gt;&gt;</t>
  </si>
  <si>
    <t>Քերոբյան Սիլվա</t>
  </si>
  <si>
    <t>Սարդարապատ</t>
  </si>
  <si>
    <t>Սիմոնյան Նորիկ</t>
  </si>
  <si>
    <t>Խորոնք</t>
  </si>
  <si>
    <t>Մարտիրոսյան Աշոտ</t>
  </si>
  <si>
    <t>Վարդանյան Վարդան</t>
  </si>
  <si>
    <t>Շենիկ</t>
  </si>
  <si>
    <t>Շոնովան Հասմիկ</t>
  </si>
  <si>
    <t>Արգինա</t>
  </si>
  <si>
    <t>Նոր Կեսարիա</t>
  </si>
  <si>
    <t>Սահակյան Համազասպ</t>
  </si>
  <si>
    <t>Խաչատրյան Սայաթ</t>
  </si>
  <si>
    <t>Երմալովյան Վարդան</t>
  </si>
  <si>
    <t>Հովհաննիսյան Քաջիկ</t>
  </si>
  <si>
    <t>Կոստանյան Կարեն</t>
  </si>
  <si>
    <t>Եփրեմյան Համազասպ</t>
  </si>
  <si>
    <t>Ջրառատ</t>
  </si>
  <si>
    <t>Մկրտչյան Ժորա</t>
  </si>
  <si>
    <t>Պողոսյան Նարինե</t>
  </si>
  <si>
    <t>&lt;&lt;Կարեն-Իշխան&gt;&gt;ՍՊԸ</t>
  </si>
  <si>
    <t>Գևորգյան Ազատ</t>
  </si>
  <si>
    <t>Գևորգյան Արամ</t>
  </si>
  <si>
    <t>Հակոբյան Արամ</t>
  </si>
  <si>
    <t>Մյասնիկյան</t>
  </si>
  <si>
    <t>Գասպարյան Արտակ</t>
  </si>
  <si>
    <t>&lt;&lt;Քևորք և Անիտա&gt;&gt; ՓԲԸ</t>
  </si>
  <si>
    <t>Արտամետ</t>
  </si>
  <si>
    <t>Ոսկանյան Ռոզա</t>
  </si>
  <si>
    <t>Արությունյան Տիգրան</t>
  </si>
  <si>
    <t>Այգեկ</t>
  </si>
  <si>
    <t>Բաղրամյան /Էջմ/</t>
  </si>
  <si>
    <t>Աղաջանյան Սասուն</t>
  </si>
  <si>
    <t>գ.Շենավան</t>
  </si>
  <si>
    <t>Սիմոնյան Հարություն</t>
  </si>
  <si>
    <t>Պետրոսյան Միքայել</t>
  </si>
  <si>
    <t>Բաբայան Նորիկ</t>
  </si>
  <si>
    <t>Հակոբյան Բենիամին</t>
  </si>
  <si>
    <t>Մկրտչյան Հակոբ</t>
  </si>
  <si>
    <t>Խուդոյան Սաշա</t>
  </si>
  <si>
    <t>Մնացականյան Ռոբերտ</t>
  </si>
  <si>
    <t>Պողոսյան Սամվել</t>
  </si>
  <si>
    <t>Դավթյան Լևոն</t>
  </si>
  <si>
    <t>Երմալովյան Արշակ</t>
  </si>
  <si>
    <t>Մարգարյան Ֆրիդա</t>
  </si>
  <si>
    <t>Խաչատրյան Գոռ</t>
  </si>
  <si>
    <t>Ընդամենը`             11=5+10</t>
  </si>
  <si>
    <t>Բաղրամյան/Բաղր/</t>
  </si>
  <si>
    <t>22</t>
  </si>
  <si>
    <t>Վանանդ</t>
  </si>
  <si>
    <t>Շավեշյան Խդր</t>
  </si>
  <si>
    <t>Ավետիսյան Մարգարիտա</t>
  </si>
  <si>
    <t>Միքայելյան Սերգեյ</t>
  </si>
  <si>
    <t>Չաղարյան Խաչիկ</t>
  </si>
  <si>
    <t>ՀայրապետյանՆարինե Հրաչյայի</t>
  </si>
  <si>
    <t>Բայրամյան Լյովա</t>
  </si>
  <si>
    <t>Ավետիսյան Աշոտ</t>
  </si>
  <si>
    <t>Իսայան Այսեր</t>
  </si>
  <si>
    <t>Համբարձումյան Սարգիս</t>
  </si>
  <si>
    <t>Սիմոնյան Խաչիկ</t>
  </si>
  <si>
    <t>Ղազարյան Վարդան</t>
  </si>
  <si>
    <t>Սարգսյան Վահան</t>
  </si>
  <si>
    <t>Մովսիսյան  Առաքել</t>
  </si>
  <si>
    <t xml:space="preserve">Հակոբյան Հակոբ </t>
  </si>
  <si>
    <t>Մարգարյան Էմմա</t>
  </si>
  <si>
    <t>Լենուղի</t>
  </si>
  <si>
    <t>Ղազարյան Համլետ</t>
  </si>
  <si>
    <t>Խալաթյան Գևորգ</t>
  </si>
  <si>
    <t>Առաքելյան Ժորժիկ</t>
  </si>
  <si>
    <t xml:space="preserve">Մեծամոր </t>
  </si>
  <si>
    <t>Հովսեփյան Փայլակ</t>
  </si>
  <si>
    <t>Հովհաննիսյան Աշոտ</t>
  </si>
  <si>
    <t>Մարգարյան Մարգար</t>
  </si>
  <si>
    <t>ԷՋՄԻԱԾԻՆ_6</t>
  </si>
  <si>
    <t>ԷՋՄԻԱԾՆԻ  ՀԱՑ</t>
  </si>
  <si>
    <t>Այվազյան Նորիկ Անուշավանի</t>
  </si>
  <si>
    <t>Ասատրյան Վասակ</t>
  </si>
  <si>
    <t>Յաղուբյան Եղիշ</t>
  </si>
  <si>
    <t xml:space="preserve">Զադոյան Մովսես </t>
  </si>
  <si>
    <t xml:space="preserve">Հովհաննիսյան Հակոբ </t>
  </si>
  <si>
    <t>Կարապետյան Կարապետ</t>
  </si>
  <si>
    <t>Ենոքյան Դավիթ</t>
  </si>
  <si>
    <t>Ջուլհակյան Արթուր</t>
  </si>
  <si>
    <t>Ռուշանյան Գագիկ</t>
  </si>
  <si>
    <t>Թավադյան  Արուսյակ</t>
  </si>
  <si>
    <t>Սարգսյան Վարդուշ</t>
  </si>
  <si>
    <t>Պետրոսյան Հրածին</t>
  </si>
  <si>
    <t>Մելքոնյան Կարեն</t>
  </si>
  <si>
    <t>Աբգարյան Տիգրան</t>
  </si>
  <si>
    <t>Սիմոնյան Էդուարդ</t>
  </si>
  <si>
    <t>Առաքելյան Սերյոժա</t>
  </si>
  <si>
    <t>Զաքարյան Ժակ</t>
  </si>
  <si>
    <t xml:space="preserve">Մկրտչյան Վահրամ </t>
  </si>
  <si>
    <t>Բաղումյան Անի</t>
  </si>
  <si>
    <t>Փանոսյան Գարուշ</t>
  </si>
  <si>
    <t>Ղանդիլյան Գուրգեն</t>
  </si>
  <si>
    <t>Գևորգյան Գրիգոր</t>
  </si>
  <si>
    <t>Մարգարյան Սամվել</t>
  </si>
  <si>
    <t>Գևորգյան Վաչագան</t>
  </si>
  <si>
    <t>Ասատրյան Միշա</t>
  </si>
  <si>
    <t>&lt;&lt;Ակունք բանկ&gt;&gt;  ՓԲԸ</t>
  </si>
  <si>
    <t>Հակոբյան  Ստեփան</t>
  </si>
  <si>
    <t>Գրիգորյան Սերյոժա</t>
  </si>
  <si>
    <t>Գրիգորյան Արսեն</t>
  </si>
  <si>
    <t>Կիրակոսյան Աիդա</t>
  </si>
  <si>
    <t>Տալվորիկ</t>
  </si>
  <si>
    <t>Հունանյան Նարեկ</t>
  </si>
  <si>
    <t>Պետրոսյան Վրեժ</t>
  </si>
  <si>
    <t>Մելքոնյան Գրիշա</t>
  </si>
  <si>
    <t>Սեյրան Գրիգորյան</t>
  </si>
  <si>
    <t>Սարգսյան  Արարատ</t>
  </si>
  <si>
    <t>Գևորգյան Արտեմ</t>
  </si>
  <si>
    <t>Գրիգորյան Գեղամ</t>
  </si>
  <si>
    <t>Աղախանյան Պարույր</t>
  </si>
  <si>
    <t>Ավոյան Արմինե</t>
  </si>
  <si>
    <t>Եղիազարյան Հրաչյա</t>
  </si>
  <si>
    <t>Մամոյան Յուրիկ</t>
  </si>
  <si>
    <t>Մելքոնյան Մարատ</t>
  </si>
  <si>
    <t>Սարգսյան Համլետ</t>
  </si>
  <si>
    <t>Հովհաննիսյան  Հրազդան</t>
  </si>
  <si>
    <t>Ներսիսյան Արմեն</t>
  </si>
  <si>
    <t>Արշակյան Գոհար</t>
  </si>
  <si>
    <t>Ղազարյան Անդրանիկ</t>
  </si>
  <si>
    <t>Ագիլյան Սվետլաննա</t>
  </si>
  <si>
    <t>ԷՋՄԻԱԾՆԻ ՀԱՄԱԿՑՎԱԾ ԿԵՐԵՐԻ ԳՈՐԾԱՐԱՆ</t>
  </si>
  <si>
    <t>Դավթյան Հրանտ</t>
  </si>
  <si>
    <t>Հովհաննիսյան Վարդան</t>
  </si>
  <si>
    <t>Գուդվիլ</t>
  </si>
  <si>
    <t>Ղազարյան Առնակ</t>
  </si>
  <si>
    <t>Օհանյան Կարինե</t>
  </si>
  <si>
    <t>Հովհաննիսյան Հրաչյա</t>
  </si>
  <si>
    <t xml:space="preserve"> </t>
  </si>
  <si>
    <t>Արշակյան Հրանտ</t>
  </si>
  <si>
    <t>Պողոսյան Հարազատ</t>
  </si>
  <si>
    <t>Պետրոսյան Համլետ</t>
  </si>
  <si>
    <t>Հավհաննիսյան Էդգար</t>
  </si>
  <si>
    <t>Մկրտչյան Գևորգ</t>
  </si>
  <si>
    <t>Սարոյան Արամիկ</t>
  </si>
  <si>
    <t>2255,1</t>
  </si>
  <si>
    <t>1674,7</t>
  </si>
  <si>
    <t>1337</t>
  </si>
  <si>
    <t>1073,3</t>
  </si>
  <si>
    <t>Թովմասյան Արտակ</t>
  </si>
  <si>
    <t>Մալխասյան Հայկ</t>
  </si>
  <si>
    <t>Ավագյան Ղուկաս</t>
  </si>
  <si>
    <t>552,7</t>
  </si>
  <si>
    <t>523,3</t>
  </si>
  <si>
    <t>Աբգարյան Արմինե</t>
  </si>
  <si>
    <t>Մրգաստան</t>
  </si>
  <si>
    <t>23</t>
  </si>
  <si>
    <t>2149</t>
  </si>
  <si>
    <t>1859,8</t>
  </si>
  <si>
    <t>Կիրակոսյան Տիգրան</t>
  </si>
  <si>
    <t>Կարապետյան Լիտվին</t>
  </si>
  <si>
    <t>Ասատրյան Նունուֆար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</si>
  <si>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«31 » հուլիսի  2020թ. դրությամբ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</si>
  <si>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«31» հուլիսի 2020թ. դրությամբ</t>
  </si>
  <si>
    <t xml:space="preserve">Մելքոնյան  Սամվել </t>
  </si>
  <si>
    <t>Խաչատրյան Արամայիս</t>
  </si>
  <si>
    <t>Ֆերոյան Ալոն</t>
  </si>
  <si>
    <t>ԷՋՄԻԱԾՆԻ ՇՈՒԿԱ</t>
  </si>
  <si>
    <t>Տ.Ս.Ա.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</si>
</sst>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#,##0.000"/>
    <numFmt numFmtId="190" formatCode="0.0"/>
    <numFmt numFmtId="191" formatCode="_-* #,##0.0_-;\-* #,##0.0_-;_-* &quot;-&quot;??_-;_-@_-"/>
    <numFmt numFmtId="192" formatCode="_(* #,##0.0_);_(* \(#,##0.0\);_(* &quot;-&quot;??_);_(@_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  <numFmt numFmtId="211" formatCode="0.0000"/>
    <numFmt numFmtId="212" formatCode="0.00000"/>
  </numFmts>
  <fonts count="37">
    <font>
      <sz val="10"/>
      <name val="Arial"/>
      <family val="0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2"/>
      <color indexed="8"/>
      <name val="GHEA Grapalat"/>
      <family val="3"/>
    </font>
    <font>
      <sz val="8"/>
      <name val="Arial"/>
      <family val="0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GHEA Grapalat"/>
      <family val="0"/>
    </font>
    <font>
      <sz val="10"/>
      <name val="GHEA Grapalat"/>
      <family val="3"/>
    </font>
    <font>
      <sz val="10"/>
      <color indexed="8"/>
      <name val="Arial Armenian"/>
      <family val="2"/>
    </font>
    <font>
      <sz val="10"/>
      <color indexed="8"/>
      <name val="GHEA Grapalat"/>
      <family val="3"/>
    </font>
    <font>
      <sz val="11"/>
      <color indexed="8"/>
      <name val="Arial Armenian"/>
      <family val="2"/>
    </font>
    <font>
      <sz val="12"/>
      <name val="Arial Armenian"/>
      <family val="2"/>
    </font>
    <font>
      <sz val="12"/>
      <name val="Arial"/>
      <family val="2"/>
    </font>
    <font>
      <sz val="12"/>
      <color indexed="8"/>
      <name val="Arial Armen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1">
    <xf numFmtId="0" fontId="0" fillId="0" borderId="0" xfId="0" applyAlignment="1">
      <alignment/>
    </xf>
    <xf numFmtId="188" fontId="1" fillId="22" borderId="10" xfId="0" applyNumberFormat="1" applyFont="1" applyFill="1" applyBorder="1" applyAlignment="1">
      <alignment horizontal="center"/>
    </xf>
    <xf numFmtId="190" fontId="2" fillId="11" borderId="10" xfId="0" applyNumberFormat="1" applyFont="1" applyFill="1" applyBorder="1" applyAlignment="1">
      <alignment horizontal="center"/>
    </xf>
    <xf numFmtId="188" fontId="1" fillId="11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90" fontId="1" fillId="22" borderId="10" xfId="0" applyNumberFormat="1" applyFont="1" applyFill="1" applyBorder="1" applyAlignment="1">
      <alignment horizontal="center" vertical="center"/>
    </xf>
    <xf numFmtId="190" fontId="1" fillId="11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5" fillId="2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90" fontId="6" fillId="0" borderId="10" xfId="0" applyNumberFormat="1" applyFont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90" fontId="1" fillId="2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distributed"/>
    </xf>
    <xf numFmtId="0" fontId="2" fillId="24" borderId="12" xfId="0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 vertical="center" wrapText="1"/>
    </xf>
    <xf numFmtId="190" fontId="2" fillId="2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90" fontId="5" fillId="2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90" fontId="1" fillId="20" borderId="10" xfId="0" applyNumberFormat="1" applyFont="1" applyFill="1" applyBorder="1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0" fontId="1" fillId="2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wrapText="1"/>
    </xf>
    <xf numFmtId="188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distributed"/>
    </xf>
    <xf numFmtId="0" fontId="1" fillId="0" borderId="12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190" fontId="5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distributed"/>
    </xf>
    <xf numFmtId="49" fontId="1" fillId="0" borderId="0" xfId="0" applyNumberFormat="1" applyFont="1" applyAlignment="1">
      <alignment/>
    </xf>
    <xf numFmtId="190" fontId="2" fillId="24" borderId="12" xfId="0" applyNumberFormat="1" applyFont="1" applyFill="1" applyBorder="1" applyAlignment="1">
      <alignment horizontal="center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190" fontId="2" fillId="22" borderId="12" xfId="0" applyNumberFormat="1" applyFont="1" applyFill="1" applyBorder="1" applyAlignment="1">
      <alignment horizontal="center"/>
    </xf>
    <xf numFmtId="190" fontId="1" fillId="22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190" fontId="2" fillId="6" borderId="10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/>
    </xf>
    <xf numFmtId="190" fontId="7" fillId="6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 vertical="center" wrapText="1"/>
    </xf>
    <xf numFmtId="190" fontId="2" fillId="22" borderId="10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190" fontId="1" fillId="24" borderId="12" xfId="0" applyNumberFormat="1" applyFont="1" applyFill="1" applyBorder="1" applyAlignment="1">
      <alignment wrapText="1"/>
    </xf>
    <xf numFmtId="190" fontId="1" fillId="24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right" vertical="center"/>
    </xf>
    <xf numFmtId="190" fontId="2" fillId="6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90" fontId="2" fillId="24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/>
    </xf>
    <xf numFmtId="190" fontId="2" fillId="25" borderId="10" xfId="0" applyNumberFormat="1" applyFont="1" applyFill="1" applyBorder="1" applyAlignment="1">
      <alignment/>
    </xf>
    <xf numFmtId="190" fontId="1" fillId="25" borderId="10" xfId="0" applyNumberFormat="1" applyFont="1" applyFill="1" applyBorder="1" applyAlignment="1">
      <alignment horizontal="center"/>
    </xf>
    <xf numFmtId="190" fontId="1" fillId="7" borderId="10" xfId="0" applyNumberFormat="1" applyFont="1" applyFill="1" applyBorder="1" applyAlignment="1">
      <alignment horizontal="center"/>
    </xf>
    <xf numFmtId="0" fontId="1" fillId="25" borderId="0" xfId="0" applyFont="1" applyFill="1" applyAlignment="1">
      <alignment/>
    </xf>
    <xf numFmtId="0" fontId="2" fillId="7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2" fontId="9" fillId="24" borderId="12" xfId="0" applyNumberFormat="1" applyFont="1" applyFill="1" applyBorder="1" applyAlignment="1">
      <alignment horizontal="center" vertical="center"/>
    </xf>
    <xf numFmtId="190" fontId="9" fillId="24" borderId="12" xfId="0" applyNumberFormat="1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/>
    </xf>
    <xf numFmtId="0" fontId="10" fillId="24" borderId="10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vertical="center"/>
    </xf>
    <xf numFmtId="190" fontId="1" fillId="0" borderId="0" xfId="0" applyNumberFormat="1" applyFont="1" applyAlignment="1">
      <alignment/>
    </xf>
    <xf numFmtId="0" fontId="5" fillId="24" borderId="12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190" fontId="5" fillId="24" borderId="10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right" vertical="center"/>
    </xf>
    <xf numFmtId="2" fontId="6" fillId="24" borderId="10" xfId="0" applyNumberFormat="1" applyFont="1" applyFill="1" applyBorder="1" applyAlignment="1">
      <alignment horizontal="center"/>
    </xf>
    <xf numFmtId="190" fontId="1" fillId="11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0" fontId="1" fillId="24" borderId="10" xfId="0" applyNumberFormat="1" applyFont="1" applyFill="1" applyBorder="1" applyAlignment="1">
      <alignment horizontal="left"/>
    </xf>
    <xf numFmtId="188" fontId="9" fillId="0" borderId="15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21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 vertical="center"/>
    </xf>
    <xf numFmtId="190" fontId="1" fillId="0" borderId="0" xfId="0" applyNumberFormat="1" applyFont="1" applyAlignment="1">
      <alignment horizontal="center" vertical="center"/>
    </xf>
    <xf numFmtId="190" fontId="1" fillId="20" borderId="12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 wrapText="1"/>
    </xf>
    <xf numFmtId="190" fontId="2" fillId="20" borderId="12" xfId="0" applyNumberFormat="1" applyFont="1" applyFill="1" applyBorder="1" applyAlignment="1">
      <alignment horizontal="center"/>
    </xf>
    <xf numFmtId="190" fontId="1" fillId="20" borderId="12" xfId="0" applyNumberFormat="1" applyFont="1" applyFill="1" applyBorder="1" applyAlignment="1">
      <alignment horizontal="center" vertical="center" wrapText="1"/>
    </xf>
    <xf numFmtId="190" fontId="5" fillId="20" borderId="12" xfId="0" applyNumberFormat="1" applyFont="1" applyFill="1" applyBorder="1" applyAlignment="1">
      <alignment horizontal="center"/>
    </xf>
    <xf numFmtId="190" fontId="1" fillId="22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190" fontId="30" fillId="0" borderId="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/>
    </xf>
    <xf numFmtId="190" fontId="29" fillId="0" borderId="10" xfId="0" applyNumberFormat="1" applyFont="1" applyFill="1" applyBorder="1" applyAlignment="1">
      <alignment horizontal="center"/>
    </xf>
    <xf numFmtId="190" fontId="29" fillId="0" borderId="10" xfId="63" applyNumberFormat="1" applyFont="1" applyFill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/>
    </xf>
    <xf numFmtId="190" fontId="34" fillId="24" borderId="15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/>
    </xf>
    <xf numFmtId="188" fontId="9" fillId="24" borderId="12" xfId="0" applyNumberFormat="1" applyFont="1" applyFill="1" applyBorder="1" applyAlignment="1">
      <alignment horizontal="center" vertical="center"/>
    </xf>
    <xf numFmtId="190" fontId="10" fillId="24" borderId="10" xfId="0" applyNumberFormat="1" applyFont="1" applyFill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 vertical="center"/>
    </xf>
    <xf numFmtId="190" fontId="35" fillId="0" borderId="10" xfId="0" applyNumberFormat="1" applyFont="1" applyBorder="1" applyAlignment="1">
      <alignment horizontal="center" vertical="center"/>
    </xf>
    <xf numFmtId="0" fontId="5" fillId="0" borderId="10" xfId="34" applyNumberFormat="1" applyFont="1" applyBorder="1" applyAlignment="1">
      <alignment horizontal="center"/>
      <protection/>
    </xf>
    <xf numFmtId="190" fontId="5" fillId="0" borderId="10" xfId="34" applyNumberFormat="1" applyFont="1" applyBorder="1" applyAlignment="1">
      <alignment horizontal="center"/>
      <protection/>
    </xf>
    <xf numFmtId="188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/>
    </xf>
    <xf numFmtId="2" fontId="5" fillId="24" borderId="12" xfId="0" applyNumberFormat="1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/>
    </xf>
    <xf numFmtId="190" fontId="6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190" fontId="1" fillId="0" borderId="0" xfId="0" applyNumberFormat="1" applyFont="1" applyFill="1" applyAlignment="1">
      <alignment horizontal="center"/>
    </xf>
    <xf numFmtId="190" fontId="5" fillId="0" borderId="0" xfId="0" applyNumberFormat="1" applyFont="1" applyAlignment="1">
      <alignment horizontal="center"/>
    </xf>
    <xf numFmtId="190" fontId="5" fillId="0" borderId="0" xfId="0" applyNumberFormat="1" applyFont="1" applyFill="1" applyAlignment="1">
      <alignment horizontal="center"/>
    </xf>
    <xf numFmtId="190" fontId="1" fillId="0" borderId="0" xfId="0" applyNumberFormat="1" applyFont="1" applyAlignment="1">
      <alignment horizontal="center"/>
    </xf>
    <xf numFmtId="190" fontId="1" fillId="24" borderId="0" xfId="0" applyNumberFormat="1" applyFont="1" applyFill="1" applyAlignment="1">
      <alignment horizontal="center"/>
    </xf>
    <xf numFmtId="190" fontId="1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wrapText="1"/>
    </xf>
    <xf numFmtId="190" fontId="29" fillId="24" borderId="10" xfId="0" applyNumberFormat="1" applyFont="1" applyFill="1" applyBorder="1" applyAlignment="1">
      <alignment horizontal="center"/>
    </xf>
    <xf numFmtId="190" fontId="5" fillId="24" borderId="10" xfId="0" applyNumberFormat="1" applyFont="1" applyFill="1" applyBorder="1" applyAlignment="1">
      <alignment/>
    </xf>
    <xf numFmtId="190" fontId="9" fillId="24" borderId="10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 wrapText="1"/>
    </xf>
    <xf numFmtId="190" fontId="5" fillId="24" borderId="12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1" fillId="24" borderId="10" xfId="0" applyNumberFormat="1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/>
    </xf>
    <xf numFmtId="190" fontId="2" fillId="26" borderId="10" xfId="0" applyNumberFormat="1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/>
    </xf>
    <xf numFmtId="188" fontId="9" fillId="24" borderId="12" xfId="0" applyNumberFormat="1" applyFont="1" applyFill="1" applyBorder="1" applyAlignment="1">
      <alignment horizontal="center"/>
    </xf>
    <xf numFmtId="2" fontId="9" fillId="24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/>
    </xf>
    <xf numFmtId="2" fontId="34" fillId="24" borderId="1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left" vertical="center"/>
    </xf>
    <xf numFmtId="188" fontId="1" fillId="24" borderId="10" xfId="0" applyNumberFormat="1" applyFont="1" applyFill="1" applyBorder="1" applyAlignment="1">
      <alignment horizontal="left"/>
    </xf>
    <xf numFmtId="188" fontId="1" fillId="24" borderId="12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1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16" sqref="B116"/>
    </sheetView>
  </sheetViews>
  <sheetFormatPr defaultColWidth="9.140625" defaultRowHeight="12.75"/>
  <cols>
    <col min="1" max="1" width="4.8515625" style="69" customWidth="1"/>
    <col min="2" max="2" width="38.421875" style="70" customWidth="1"/>
    <col min="3" max="12" width="14.28125" style="70" customWidth="1"/>
    <col min="13" max="13" width="16.140625" style="152" customWidth="1"/>
    <col min="14" max="14" width="14.00390625" style="72" customWidth="1"/>
    <col min="15" max="15" width="11.28125" style="70" customWidth="1"/>
    <col min="16" max="16384" width="9.140625" style="70" customWidth="1"/>
  </cols>
  <sheetData>
    <row r="1" ht="1.5" customHeight="1"/>
    <row r="2" spans="1:12" ht="65.25" customHeight="1">
      <c r="A2" s="221" t="s">
        <v>325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15" customHeight="1">
      <c r="B3" s="5"/>
      <c r="C3" s="5"/>
      <c r="D3" s="5"/>
      <c r="E3" s="5"/>
      <c r="F3" s="5"/>
      <c r="L3" s="9" t="s">
        <v>0</v>
      </c>
    </row>
    <row r="4" spans="1:12" ht="47.25" customHeight="1">
      <c r="A4" s="222" t="s">
        <v>6</v>
      </c>
      <c r="B4" s="223" t="s">
        <v>17</v>
      </c>
      <c r="C4" s="222" t="s">
        <v>4</v>
      </c>
      <c r="D4" s="222"/>
      <c r="E4" s="222"/>
      <c r="F4" s="222"/>
      <c r="G4" s="226" t="s">
        <v>14</v>
      </c>
      <c r="H4" s="227"/>
      <c r="I4" s="227"/>
      <c r="J4" s="227"/>
      <c r="K4" s="227"/>
      <c r="L4" s="228" t="s">
        <v>215</v>
      </c>
    </row>
    <row r="5" spans="1:13" ht="91.5" customHeight="1">
      <c r="A5" s="222"/>
      <c r="B5" s="224"/>
      <c r="C5" s="222" t="s">
        <v>8</v>
      </c>
      <c r="D5" s="222" t="s">
        <v>9</v>
      </c>
      <c r="E5" s="222" t="s">
        <v>5</v>
      </c>
      <c r="F5" s="229" t="s">
        <v>7</v>
      </c>
      <c r="G5" s="223" t="s">
        <v>10</v>
      </c>
      <c r="H5" s="226" t="s">
        <v>11</v>
      </c>
      <c r="I5" s="232"/>
      <c r="J5" s="222" t="s">
        <v>5</v>
      </c>
      <c r="K5" s="233" t="s">
        <v>15</v>
      </c>
      <c r="L5" s="228"/>
      <c r="M5" s="153"/>
    </row>
    <row r="6" spans="1:12" ht="46.5" customHeight="1">
      <c r="A6" s="222"/>
      <c r="B6" s="225"/>
      <c r="C6" s="222"/>
      <c r="D6" s="222"/>
      <c r="E6" s="222"/>
      <c r="F6" s="230"/>
      <c r="G6" s="231"/>
      <c r="H6" s="7" t="s">
        <v>13</v>
      </c>
      <c r="I6" s="6" t="s">
        <v>12</v>
      </c>
      <c r="J6" s="222"/>
      <c r="K6" s="234"/>
      <c r="L6" s="228"/>
    </row>
    <row r="7" spans="1:12" ht="18">
      <c r="A7" s="8"/>
      <c r="B7" s="71">
        <v>1</v>
      </c>
      <c r="C7" s="9">
        <v>2</v>
      </c>
      <c r="D7" s="9">
        <v>3</v>
      </c>
      <c r="E7" s="9">
        <v>4</v>
      </c>
      <c r="F7" s="10">
        <v>5</v>
      </c>
      <c r="G7" s="9">
        <v>6</v>
      </c>
      <c r="H7" s="9">
        <v>7</v>
      </c>
      <c r="I7" s="9">
        <v>8</v>
      </c>
      <c r="J7" s="9">
        <v>9</v>
      </c>
      <c r="K7" s="138">
        <v>10</v>
      </c>
      <c r="L7" s="151">
        <v>11</v>
      </c>
    </row>
    <row r="8" spans="1:15" s="72" customFormat="1" ht="18">
      <c r="A8" s="31">
        <v>1</v>
      </c>
      <c r="B8" s="210" t="s">
        <v>159</v>
      </c>
      <c r="C8" s="27"/>
      <c r="D8" s="27"/>
      <c r="E8" s="27"/>
      <c r="F8" s="27"/>
      <c r="G8" s="27"/>
      <c r="H8" s="27"/>
      <c r="I8" s="27"/>
      <c r="J8" s="27"/>
      <c r="K8" s="97"/>
      <c r="L8" s="27"/>
      <c r="M8" s="152"/>
      <c r="O8" s="193"/>
    </row>
    <row r="9" spans="1:15" s="24" customFormat="1" ht="16.5" customHeight="1">
      <c r="A9" s="21"/>
      <c r="B9" s="73" t="s">
        <v>118</v>
      </c>
      <c r="C9" s="126"/>
      <c r="D9" s="126"/>
      <c r="E9" s="126"/>
      <c r="F9" s="1">
        <f>C9+D9+E9</f>
        <v>0</v>
      </c>
      <c r="G9" s="126"/>
      <c r="H9" s="126"/>
      <c r="I9" s="126">
        <v>2457</v>
      </c>
      <c r="J9" s="126">
        <v>1214</v>
      </c>
      <c r="K9" s="97">
        <f>G9+H9+I9+J9</f>
        <v>3671</v>
      </c>
      <c r="L9" s="3">
        <f>F9+K9</f>
        <v>3671</v>
      </c>
      <c r="M9" s="154"/>
      <c r="N9" s="208">
        <v>1214</v>
      </c>
      <c r="O9" s="194"/>
    </row>
    <row r="10" spans="1:15" s="24" customFormat="1" ht="16.5" customHeight="1">
      <c r="A10" s="21"/>
      <c r="B10" s="73" t="s">
        <v>119</v>
      </c>
      <c r="C10" s="128"/>
      <c r="D10" s="126"/>
      <c r="E10" s="126"/>
      <c r="F10" s="1">
        <f aca="true" t="shared" si="0" ref="F10:F70">C10+D10+E10</f>
        <v>0</v>
      </c>
      <c r="G10" s="126"/>
      <c r="H10" s="126"/>
      <c r="I10" s="126">
        <v>1534.5</v>
      </c>
      <c r="J10" s="126">
        <v>731.5</v>
      </c>
      <c r="K10" s="97">
        <f aca="true" t="shared" si="1" ref="K10:K68">G10+H10+I10+J10</f>
        <v>2266</v>
      </c>
      <c r="L10" s="3">
        <f aca="true" t="shared" si="2" ref="L10:L67">F10+K10</f>
        <v>2266</v>
      </c>
      <c r="M10" s="154"/>
      <c r="N10" s="208">
        <v>731.5</v>
      </c>
      <c r="O10" s="194"/>
    </row>
    <row r="11" spans="1:15" s="24" customFormat="1" ht="16.5" customHeight="1">
      <c r="A11" s="21"/>
      <c r="B11" s="73" t="s">
        <v>120</v>
      </c>
      <c r="C11" s="126"/>
      <c r="D11" s="126"/>
      <c r="E11" s="126"/>
      <c r="F11" s="1">
        <f t="shared" si="0"/>
        <v>0</v>
      </c>
      <c r="G11" s="126"/>
      <c r="H11" s="126"/>
      <c r="I11" s="126">
        <v>778.9</v>
      </c>
      <c r="J11" s="126">
        <v>317.8</v>
      </c>
      <c r="K11" s="97">
        <f t="shared" si="1"/>
        <v>1096.7</v>
      </c>
      <c r="L11" s="3">
        <f t="shared" si="2"/>
        <v>1096.7</v>
      </c>
      <c r="M11" s="154"/>
      <c r="N11" s="208">
        <v>317.8</v>
      </c>
      <c r="O11" s="194"/>
    </row>
    <row r="12" spans="1:15" s="24" customFormat="1" ht="16.5" customHeight="1">
      <c r="A12" s="21"/>
      <c r="B12" s="73" t="s">
        <v>121</v>
      </c>
      <c r="C12" s="126"/>
      <c r="D12" s="126"/>
      <c r="E12" s="126"/>
      <c r="F12" s="1">
        <f t="shared" si="0"/>
        <v>0</v>
      </c>
      <c r="G12" s="126"/>
      <c r="H12" s="126"/>
      <c r="I12" s="126">
        <v>1072.5</v>
      </c>
      <c r="J12" s="126">
        <v>435.3</v>
      </c>
      <c r="K12" s="97">
        <f t="shared" si="1"/>
        <v>1507.8</v>
      </c>
      <c r="L12" s="3">
        <f t="shared" si="2"/>
        <v>1507.8</v>
      </c>
      <c r="M12" s="154"/>
      <c r="N12" s="208">
        <v>435.3</v>
      </c>
      <c r="O12" s="194"/>
    </row>
    <row r="13" spans="1:15" s="24" customFormat="1" ht="16.5" customHeight="1">
      <c r="A13" s="21"/>
      <c r="B13" s="73" t="s">
        <v>122</v>
      </c>
      <c r="C13" s="126"/>
      <c r="D13" s="126"/>
      <c r="E13" s="126"/>
      <c r="F13" s="1">
        <f t="shared" si="0"/>
        <v>0</v>
      </c>
      <c r="G13" s="126"/>
      <c r="H13" s="126"/>
      <c r="I13" s="126">
        <v>1282.1</v>
      </c>
      <c r="J13" s="126">
        <v>489.5</v>
      </c>
      <c r="K13" s="97">
        <f t="shared" si="1"/>
        <v>1771.6</v>
      </c>
      <c r="L13" s="3">
        <f t="shared" si="2"/>
        <v>1771.6</v>
      </c>
      <c r="M13" s="154"/>
      <c r="N13" s="208">
        <v>489.5</v>
      </c>
      <c r="O13" s="194"/>
    </row>
    <row r="14" spans="1:15" s="44" customFormat="1" ht="17.25">
      <c r="A14" s="21"/>
      <c r="B14" s="73" t="s">
        <v>311</v>
      </c>
      <c r="C14" s="126"/>
      <c r="D14" s="126"/>
      <c r="E14" s="126"/>
      <c r="F14" s="1">
        <f t="shared" si="0"/>
        <v>0</v>
      </c>
      <c r="G14" s="126"/>
      <c r="H14" s="235">
        <v>501.9</v>
      </c>
      <c r="I14" s="235"/>
      <c r="J14" s="181">
        <v>142.7</v>
      </c>
      <c r="K14" s="97">
        <f t="shared" si="1"/>
        <v>644.5999999999999</v>
      </c>
      <c r="L14" s="3">
        <f t="shared" si="2"/>
        <v>644.5999999999999</v>
      </c>
      <c r="M14" s="154"/>
      <c r="N14" s="208">
        <v>142.7</v>
      </c>
      <c r="O14" s="195"/>
    </row>
    <row r="15" spans="1:15" s="24" customFormat="1" ht="17.25">
      <c r="A15" s="21"/>
      <c r="B15" s="73" t="s">
        <v>123</v>
      </c>
      <c r="C15" s="126"/>
      <c r="D15" s="126"/>
      <c r="E15" s="126"/>
      <c r="F15" s="1">
        <f t="shared" si="0"/>
        <v>0</v>
      </c>
      <c r="G15" s="126"/>
      <c r="H15" s="126"/>
      <c r="I15" s="126">
        <v>667.5</v>
      </c>
      <c r="J15" s="126">
        <v>227.8</v>
      </c>
      <c r="K15" s="97">
        <f t="shared" si="1"/>
        <v>895.3</v>
      </c>
      <c r="L15" s="3">
        <f t="shared" si="2"/>
        <v>895.3</v>
      </c>
      <c r="M15" s="154"/>
      <c r="N15" s="208">
        <v>227.8</v>
      </c>
      <c r="O15" s="194"/>
    </row>
    <row r="16" spans="1:15" ht="17.25">
      <c r="A16" s="21"/>
      <c r="B16" s="73" t="s">
        <v>124</v>
      </c>
      <c r="C16" s="121"/>
      <c r="D16" s="121"/>
      <c r="E16" s="121"/>
      <c r="F16" s="1">
        <f t="shared" si="0"/>
        <v>0</v>
      </c>
      <c r="G16" s="121"/>
      <c r="H16" s="121"/>
      <c r="I16" s="181">
        <v>671.3</v>
      </c>
      <c r="J16" s="181">
        <v>263</v>
      </c>
      <c r="K16" s="97">
        <f t="shared" si="1"/>
        <v>934.3</v>
      </c>
      <c r="L16" s="3">
        <f t="shared" si="2"/>
        <v>934.3</v>
      </c>
      <c r="M16" s="154"/>
      <c r="N16" s="208">
        <v>263</v>
      </c>
      <c r="O16" s="196"/>
    </row>
    <row r="17" spans="1:15" ht="17.25">
      <c r="A17" s="21"/>
      <c r="B17" s="73" t="s">
        <v>125</v>
      </c>
      <c r="C17" s="121"/>
      <c r="D17" s="121"/>
      <c r="E17" s="121"/>
      <c r="F17" s="1">
        <f t="shared" si="0"/>
        <v>0</v>
      </c>
      <c r="G17" s="121"/>
      <c r="H17" s="121"/>
      <c r="I17" s="181">
        <v>716</v>
      </c>
      <c r="J17" s="181">
        <v>287.5</v>
      </c>
      <c r="K17" s="97">
        <f t="shared" si="1"/>
        <v>1003.5</v>
      </c>
      <c r="L17" s="3">
        <f t="shared" si="2"/>
        <v>1003.5</v>
      </c>
      <c r="M17" s="154"/>
      <c r="N17" s="208">
        <v>287.5</v>
      </c>
      <c r="O17" s="196"/>
    </row>
    <row r="18" spans="1:15" s="72" customFormat="1" ht="17.25">
      <c r="A18" s="21"/>
      <c r="B18" s="73" t="s">
        <v>126</v>
      </c>
      <c r="C18" s="121"/>
      <c r="D18" s="121"/>
      <c r="E18" s="121"/>
      <c r="F18" s="1">
        <f t="shared" si="0"/>
        <v>0</v>
      </c>
      <c r="G18" s="121"/>
      <c r="H18" s="121"/>
      <c r="I18" s="181">
        <v>836.1</v>
      </c>
      <c r="J18" s="181">
        <v>337.8</v>
      </c>
      <c r="K18" s="97">
        <f t="shared" si="1"/>
        <v>1173.9</v>
      </c>
      <c r="L18" s="3">
        <f t="shared" si="2"/>
        <v>1173.9</v>
      </c>
      <c r="M18" s="154"/>
      <c r="N18" s="208">
        <v>337.8</v>
      </c>
      <c r="O18" s="193"/>
    </row>
    <row r="19" spans="1:15" s="72" customFormat="1" ht="17.25">
      <c r="A19" s="21"/>
      <c r="B19" s="73" t="s">
        <v>127</v>
      </c>
      <c r="C19" s="121"/>
      <c r="D19" s="121"/>
      <c r="E19" s="121"/>
      <c r="F19" s="1">
        <f t="shared" si="0"/>
        <v>0</v>
      </c>
      <c r="G19" s="121"/>
      <c r="H19" s="121"/>
      <c r="I19" s="181">
        <v>678</v>
      </c>
      <c r="J19" s="181">
        <v>239.2</v>
      </c>
      <c r="K19" s="97">
        <f t="shared" si="1"/>
        <v>917.2</v>
      </c>
      <c r="L19" s="3">
        <f t="shared" si="2"/>
        <v>917.2</v>
      </c>
      <c r="M19" s="154"/>
      <c r="N19" s="208">
        <v>239.2</v>
      </c>
      <c r="O19" s="193"/>
    </row>
    <row r="20" spans="1:15" s="72" customFormat="1" ht="17.25">
      <c r="A20" s="21"/>
      <c r="B20" s="73" t="s">
        <v>247</v>
      </c>
      <c r="C20" s="121"/>
      <c r="D20" s="121"/>
      <c r="E20" s="121"/>
      <c r="F20" s="1">
        <f t="shared" si="0"/>
        <v>0</v>
      </c>
      <c r="G20" s="121"/>
      <c r="H20" s="121"/>
      <c r="I20" s="181">
        <v>647.9</v>
      </c>
      <c r="J20" s="181">
        <v>186.6</v>
      </c>
      <c r="K20" s="97">
        <f t="shared" si="1"/>
        <v>834.5</v>
      </c>
      <c r="L20" s="3">
        <f t="shared" si="2"/>
        <v>834.5</v>
      </c>
      <c r="M20" s="154"/>
      <c r="N20" s="208">
        <v>186.6</v>
      </c>
      <c r="O20" s="193"/>
    </row>
    <row r="21" spans="1:15" s="72" customFormat="1" ht="17.25">
      <c r="A21" s="21"/>
      <c r="B21" s="73" t="s">
        <v>128</v>
      </c>
      <c r="C21" s="121"/>
      <c r="D21" s="121"/>
      <c r="E21" s="121"/>
      <c r="F21" s="1">
        <f t="shared" si="0"/>
        <v>0</v>
      </c>
      <c r="G21" s="121"/>
      <c r="H21" s="121"/>
      <c r="I21" s="181">
        <v>675</v>
      </c>
      <c r="J21" s="181">
        <v>264.4</v>
      </c>
      <c r="K21" s="97">
        <f t="shared" si="1"/>
        <v>939.4</v>
      </c>
      <c r="L21" s="3">
        <f t="shared" si="2"/>
        <v>939.4</v>
      </c>
      <c r="M21" s="154"/>
      <c r="N21" s="208">
        <v>264.4</v>
      </c>
      <c r="O21" s="193"/>
    </row>
    <row r="22" spans="1:15" s="72" customFormat="1" ht="17.25">
      <c r="A22" s="21"/>
      <c r="B22" s="73" t="s">
        <v>129</v>
      </c>
      <c r="C22" s="121"/>
      <c r="D22" s="121"/>
      <c r="E22" s="121"/>
      <c r="F22" s="1">
        <f t="shared" si="0"/>
        <v>0</v>
      </c>
      <c r="G22" s="121"/>
      <c r="H22" s="121"/>
      <c r="I22" s="181">
        <v>1650</v>
      </c>
      <c r="J22" s="181">
        <v>786.6</v>
      </c>
      <c r="K22" s="97">
        <f t="shared" si="1"/>
        <v>2436.6</v>
      </c>
      <c r="L22" s="3">
        <f t="shared" si="2"/>
        <v>2436.6</v>
      </c>
      <c r="M22" s="154"/>
      <c r="N22" s="208">
        <v>786.6</v>
      </c>
      <c r="O22" s="193"/>
    </row>
    <row r="23" spans="1:15" s="72" customFormat="1" ht="17.25">
      <c r="A23" s="21"/>
      <c r="B23" s="73" t="s">
        <v>130</v>
      </c>
      <c r="C23" s="121"/>
      <c r="D23" s="121"/>
      <c r="E23" s="121"/>
      <c r="F23" s="1">
        <f t="shared" si="0"/>
        <v>0</v>
      </c>
      <c r="G23" s="121"/>
      <c r="H23" s="121"/>
      <c r="I23" s="181">
        <v>1478.7</v>
      </c>
      <c r="J23" s="181">
        <v>701</v>
      </c>
      <c r="K23" s="97">
        <f t="shared" si="1"/>
        <v>2179.7</v>
      </c>
      <c r="L23" s="3">
        <f t="shared" si="2"/>
        <v>2179.7</v>
      </c>
      <c r="M23" s="154"/>
      <c r="N23" s="208">
        <v>701</v>
      </c>
      <c r="O23" s="193"/>
    </row>
    <row r="24" spans="1:15" s="72" customFormat="1" ht="17.25">
      <c r="A24" s="21"/>
      <c r="B24" s="73" t="s">
        <v>131</v>
      </c>
      <c r="C24" s="121"/>
      <c r="D24" s="121"/>
      <c r="E24" s="121"/>
      <c r="F24" s="1">
        <f t="shared" si="0"/>
        <v>0</v>
      </c>
      <c r="G24" s="121"/>
      <c r="H24" s="121"/>
      <c r="I24" s="181">
        <v>1606.5</v>
      </c>
      <c r="J24" s="181">
        <v>611.5</v>
      </c>
      <c r="K24" s="97">
        <f t="shared" si="1"/>
        <v>2218</v>
      </c>
      <c r="L24" s="3">
        <f t="shared" si="2"/>
        <v>2218</v>
      </c>
      <c r="M24" s="154"/>
      <c r="N24" s="208">
        <v>611.5</v>
      </c>
      <c r="O24" s="193"/>
    </row>
    <row r="25" spans="1:15" s="72" customFormat="1" ht="17.25">
      <c r="A25" s="21"/>
      <c r="B25" s="73" t="s">
        <v>132</v>
      </c>
      <c r="C25" s="121"/>
      <c r="D25" s="121"/>
      <c r="E25" s="121"/>
      <c r="F25" s="1">
        <f t="shared" si="0"/>
        <v>0</v>
      </c>
      <c r="G25" s="121"/>
      <c r="H25" s="121"/>
      <c r="I25" s="181">
        <v>825</v>
      </c>
      <c r="J25" s="181">
        <v>388.2</v>
      </c>
      <c r="K25" s="97">
        <f t="shared" si="1"/>
        <v>1213.2</v>
      </c>
      <c r="L25" s="3">
        <f t="shared" si="2"/>
        <v>1213.2</v>
      </c>
      <c r="M25" s="154"/>
      <c r="N25" s="208">
        <v>388.2</v>
      </c>
      <c r="O25" s="193"/>
    </row>
    <row r="26" spans="1:15" s="72" customFormat="1" ht="17.25">
      <c r="A26" s="21"/>
      <c r="B26" s="73" t="s">
        <v>133</v>
      </c>
      <c r="C26" s="121"/>
      <c r="D26" s="121"/>
      <c r="E26" s="121"/>
      <c r="F26" s="1">
        <f t="shared" si="0"/>
        <v>0</v>
      </c>
      <c r="G26" s="121"/>
      <c r="H26" s="121"/>
      <c r="I26" s="181">
        <v>671.3</v>
      </c>
      <c r="J26" s="181">
        <v>0.2</v>
      </c>
      <c r="K26" s="97">
        <f t="shared" si="1"/>
        <v>671.5</v>
      </c>
      <c r="L26" s="3">
        <f t="shared" si="2"/>
        <v>671.5</v>
      </c>
      <c r="M26" s="154"/>
      <c r="N26" s="208">
        <v>0.2</v>
      </c>
      <c r="O26" s="193"/>
    </row>
    <row r="27" spans="1:15" s="72" customFormat="1" ht="17.25">
      <c r="A27" s="21"/>
      <c r="B27" s="62" t="s">
        <v>229</v>
      </c>
      <c r="C27" s="121"/>
      <c r="D27" s="238">
        <v>1765.4</v>
      </c>
      <c r="E27" s="181">
        <v>836</v>
      </c>
      <c r="F27" s="1">
        <f t="shared" si="0"/>
        <v>2601.4</v>
      </c>
      <c r="G27" s="121"/>
      <c r="H27" s="209"/>
      <c r="I27" s="209"/>
      <c r="J27" s="121"/>
      <c r="K27" s="97">
        <f t="shared" si="1"/>
        <v>0</v>
      </c>
      <c r="L27" s="3">
        <f t="shared" si="2"/>
        <v>2601.4</v>
      </c>
      <c r="M27" s="154"/>
      <c r="N27" s="208"/>
      <c r="O27" s="193"/>
    </row>
    <row r="28" spans="1:15" s="72" customFormat="1" ht="17.25">
      <c r="A28" s="21"/>
      <c r="B28" s="73" t="s">
        <v>134</v>
      </c>
      <c r="C28" s="121"/>
      <c r="D28" s="121"/>
      <c r="E28" s="121"/>
      <c r="F28" s="1">
        <f t="shared" si="0"/>
        <v>0</v>
      </c>
      <c r="G28" s="121"/>
      <c r="H28" s="235">
        <v>646.6</v>
      </c>
      <c r="I28" s="235"/>
      <c r="J28" s="181">
        <v>363.8</v>
      </c>
      <c r="K28" s="97">
        <f t="shared" si="1"/>
        <v>1010.4000000000001</v>
      </c>
      <c r="L28" s="3">
        <f t="shared" si="2"/>
        <v>1010.4000000000001</v>
      </c>
      <c r="M28" s="154"/>
      <c r="N28" s="208">
        <v>363.8</v>
      </c>
      <c r="O28" s="193"/>
    </row>
    <row r="29" spans="1:15" s="72" customFormat="1" ht="17.25">
      <c r="A29" s="21"/>
      <c r="B29" s="73" t="s">
        <v>135</v>
      </c>
      <c r="C29" s="121"/>
      <c r="D29" s="181">
        <v>629.6</v>
      </c>
      <c r="E29" s="181">
        <v>304</v>
      </c>
      <c r="F29" s="1">
        <f t="shared" si="0"/>
        <v>933.6</v>
      </c>
      <c r="G29" s="121"/>
      <c r="H29" s="235">
        <v>848</v>
      </c>
      <c r="I29" s="235"/>
      <c r="J29" s="181">
        <v>433.1</v>
      </c>
      <c r="K29" s="97">
        <f t="shared" si="1"/>
        <v>1281.1</v>
      </c>
      <c r="L29" s="3">
        <f t="shared" si="2"/>
        <v>2214.7</v>
      </c>
      <c r="M29" s="154"/>
      <c r="N29" s="208">
        <v>433.1</v>
      </c>
      <c r="O29" s="193"/>
    </row>
    <row r="30" spans="1:15" s="72" customFormat="1" ht="17.25">
      <c r="A30" s="21"/>
      <c r="B30" s="73" t="s">
        <v>136</v>
      </c>
      <c r="C30" s="121"/>
      <c r="D30" s="121"/>
      <c r="E30" s="121"/>
      <c r="F30" s="1">
        <f t="shared" si="0"/>
        <v>0</v>
      </c>
      <c r="G30" s="121"/>
      <c r="H30" s="235">
        <v>1615.7</v>
      </c>
      <c r="I30" s="235"/>
      <c r="J30" s="181">
        <v>644.2</v>
      </c>
      <c r="K30" s="97">
        <f t="shared" si="1"/>
        <v>2259.9</v>
      </c>
      <c r="L30" s="3">
        <f t="shared" si="2"/>
        <v>2259.9</v>
      </c>
      <c r="M30" s="154"/>
      <c r="N30" s="208">
        <v>644.2</v>
      </c>
      <c r="O30" s="193"/>
    </row>
    <row r="31" spans="1:15" s="72" customFormat="1" ht="17.25">
      <c r="A31" s="21"/>
      <c r="B31" s="73" t="s">
        <v>137</v>
      </c>
      <c r="C31" s="121"/>
      <c r="D31" s="121"/>
      <c r="E31" s="121"/>
      <c r="F31" s="1">
        <f t="shared" si="0"/>
        <v>0</v>
      </c>
      <c r="G31" s="121"/>
      <c r="H31" s="235">
        <v>941</v>
      </c>
      <c r="I31" s="235"/>
      <c r="J31" s="181">
        <v>414.7</v>
      </c>
      <c r="K31" s="97">
        <f t="shared" si="1"/>
        <v>1355.7</v>
      </c>
      <c r="L31" s="3">
        <f t="shared" si="2"/>
        <v>1355.7</v>
      </c>
      <c r="M31" s="154"/>
      <c r="N31" s="208">
        <v>414.7</v>
      </c>
      <c r="O31" s="193"/>
    </row>
    <row r="32" spans="1:15" s="72" customFormat="1" ht="17.25">
      <c r="A32" s="21"/>
      <c r="B32" s="73" t="s">
        <v>138</v>
      </c>
      <c r="C32" s="121"/>
      <c r="D32" s="121"/>
      <c r="E32" s="121"/>
      <c r="F32" s="1">
        <f t="shared" si="0"/>
        <v>0</v>
      </c>
      <c r="G32" s="121"/>
      <c r="H32" s="235">
        <v>636.2</v>
      </c>
      <c r="I32" s="235"/>
      <c r="J32" s="181">
        <v>317.2</v>
      </c>
      <c r="K32" s="97">
        <f t="shared" si="1"/>
        <v>953.4000000000001</v>
      </c>
      <c r="L32" s="3">
        <f t="shared" si="2"/>
        <v>953.4000000000001</v>
      </c>
      <c r="M32" s="154"/>
      <c r="N32" s="208">
        <v>317.2</v>
      </c>
      <c r="O32" s="193"/>
    </row>
    <row r="33" spans="1:15" s="72" customFormat="1" ht="17.25">
      <c r="A33" s="21"/>
      <c r="B33" s="73" t="s">
        <v>139</v>
      </c>
      <c r="C33" s="121"/>
      <c r="D33" s="121"/>
      <c r="E33" s="121"/>
      <c r="F33" s="1">
        <f t="shared" si="0"/>
        <v>0</v>
      </c>
      <c r="G33" s="121"/>
      <c r="H33" s="235">
        <v>631.7</v>
      </c>
      <c r="I33" s="235"/>
      <c r="J33" s="181">
        <v>302.8</v>
      </c>
      <c r="K33" s="97">
        <f t="shared" si="1"/>
        <v>934.5</v>
      </c>
      <c r="L33" s="3">
        <f t="shared" si="2"/>
        <v>934.5</v>
      </c>
      <c r="M33" s="154"/>
      <c r="N33" s="208">
        <v>302.8</v>
      </c>
      <c r="O33" s="193"/>
    </row>
    <row r="34" spans="1:15" s="72" customFormat="1" ht="17.25">
      <c r="A34" s="21"/>
      <c r="B34" s="73" t="s">
        <v>248</v>
      </c>
      <c r="C34" s="121"/>
      <c r="D34" s="121"/>
      <c r="E34" s="121"/>
      <c r="F34" s="1">
        <f t="shared" si="0"/>
        <v>0</v>
      </c>
      <c r="G34" s="121"/>
      <c r="H34" s="235">
        <v>508.4</v>
      </c>
      <c r="I34" s="235"/>
      <c r="J34" s="181">
        <v>240.1</v>
      </c>
      <c r="K34" s="97">
        <f t="shared" si="1"/>
        <v>748.5</v>
      </c>
      <c r="L34" s="3">
        <f t="shared" si="2"/>
        <v>748.5</v>
      </c>
      <c r="M34" s="154"/>
      <c r="N34" s="208">
        <v>240.1</v>
      </c>
      <c r="O34" s="193"/>
    </row>
    <row r="35" spans="1:15" s="72" customFormat="1" ht="17.25">
      <c r="A35" s="21"/>
      <c r="B35" s="74" t="s">
        <v>140</v>
      </c>
      <c r="C35" s="121"/>
      <c r="D35" s="121"/>
      <c r="E35" s="121"/>
      <c r="F35" s="1">
        <f t="shared" si="0"/>
        <v>0</v>
      </c>
      <c r="G35" s="121"/>
      <c r="H35" s="235">
        <v>858.7</v>
      </c>
      <c r="I35" s="235"/>
      <c r="J35" s="181">
        <v>294.6</v>
      </c>
      <c r="K35" s="97">
        <f t="shared" si="1"/>
        <v>1153.3000000000002</v>
      </c>
      <c r="L35" s="3">
        <f t="shared" si="2"/>
        <v>1153.3000000000002</v>
      </c>
      <c r="M35" s="154"/>
      <c r="N35" s="208">
        <v>294.6</v>
      </c>
      <c r="O35" s="193"/>
    </row>
    <row r="36" spans="1:15" s="72" customFormat="1" ht="17.25">
      <c r="A36" s="21"/>
      <c r="B36" s="74" t="s">
        <v>141</v>
      </c>
      <c r="C36" s="121"/>
      <c r="D36" s="121"/>
      <c r="E36" s="121"/>
      <c r="F36" s="1">
        <f t="shared" si="0"/>
        <v>0</v>
      </c>
      <c r="G36" s="121"/>
      <c r="H36" s="235">
        <v>589.3</v>
      </c>
      <c r="I36" s="235"/>
      <c r="J36" s="181">
        <v>339.2</v>
      </c>
      <c r="K36" s="97">
        <f t="shared" si="1"/>
        <v>928.5</v>
      </c>
      <c r="L36" s="3">
        <f t="shared" si="2"/>
        <v>928.5</v>
      </c>
      <c r="M36" s="154"/>
      <c r="N36" s="208">
        <v>339.2</v>
      </c>
      <c r="O36" s="193"/>
    </row>
    <row r="37" spans="1:15" s="72" customFormat="1" ht="17.25">
      <c r="A37" s="21"/>
      <c r="B37" s="74" t="s">
        <v>249</v>
      </c>
      <c r="C37" s="121"/>
      <c r="D37" s="121"/>
      <c r="E37" s="121"/>
      <c r="F37" s="1">
        <f t="shared" si="0"/>
        <v>0</v>
      </c>
      <c r="G37" s="121"/>
      <c r="H37" s="235">
        <v>510.4</v>
      </c>
      <c r="I37" s="235"/>
      <c r="J37" s="181">
        <v>250.4</v>
      </c>
      <c r="K37" s="97">
        <f t="shared" si="1"/>
        <v>760.8</v>
      </c>
      <c r="L37" s="3">
        <f t="shared" si="2"/>
        <v>760.8</v>
      </c>
      <c r="M37" s="154"/>
      <c r="N37" s="208">
        <v>250.4</v>
      </c>
      <c r="O37" s="193"/>
    </row>
    <row r="38" spans="1:15" s="72" customFormat="1" ht="17.25">
      <c r="A38" s="21"/>
      <c r="B38" s="53" t="s">
        <v>142</v>
      </c>
      <c r="C38" s="121"/>
      <c r="D38" s="238">
        <v>1024.4</v>
      </c>
      <c r="E38" s="181">
        <v>481.3</v>
      </c>
      <c r="F38" s="1">
        <f t="shared" si="0"/>
        <v>1505.7</v>
      </c>
      <c r="G38" s="121"/>
      <c r="H38" s="121"/>
      <c r="I38" s="121"/>
      <c r="J38" s="121"/>
      <c r="K38" s="97">
        <f t="shared" si="1"/>
        <v>0</v>
      </c>
      <c r="L38" s="3">
        <f t="shared" si="2"/>
        <v>1505.7</v>
      </c>
      <c r="M38" s="154"/>
      <c r="N38" s="208"/>
      <c r="O38" s="193"/>
    </row>
    <row r="39" spans="1:15" s="72" customFormat="1" ht="17.25">
      <c r="A39" s="21"/>
      <c r="B39" s="53" t="s">
        <v>143</v>
      </c>
      <c r="C39" s="121"/>
      <c r="D39" s="238">
        <v>1998.8</v>
      </c>
      <c r="E39" s="181">
        <v>939.2</v>
      </c>
      <c r="F39" s="1">
        <f t="shared" si="0"/>
        <v>2938</v>
      </c>
      <c r="G39" s="121"/>
      <c r="H39" s="121"/>
      <c r="I39" s="121"/>
      <c r="J39" s="121"/>
      <c r="K39" s="97">
        <f t="shared" si="1"/>
        <v>0</v>
      </c>
      <c r="L39" s="3">
        <f t="shared" si="2"/>
        <v>2938</v>
      </c>
      <c r="M39" s="154"/>
      <c r="N39" s="208"/>
      <c r="O39" s="193"/>
    </row>
    <row r="40" spans="1:15" s="72" customFormat="1" ht="17.25">
      <c r="A40" s="21"/>
      <c r="B40" s="53" t="s">
        <v>144</v>
      </c>
      <c r="C40" s="121"/>
      <c r="D40" s="239">
        <v>830.8</v>
      </c>
      <c r="E40" s="181">
        <v>362.8</v>
      </c>
      <c r="F40" s="1">
        <f t="shared" si="0"/>
        <v>1193.6</v>
      </c>
      <c r="G40" s="121"/>
      <c r="H40" s="121"/>
      <c r="I40" s="121"/>
      <c r="J40" s="121"/>
      <c r="K40" s="97">
        <f t="shared" si="1"/>
        <v>0</v>
      </c>
      <c r="L40" s="3">
        <f t="shared" si="2"/>
        <v>1193.6</v>
      </c>
      <c r="M40" s="154"/>
      <c r="N40" s="208"/>
      <c r="O40" s="193"/>
    </row>
    <row r="41" spans="1:15" s="72" customFormat="1" ht="17.25">
      <c r="A41" s="21"/>
      <c r="B41" s="54" t="s">
        <v>145</v>
      </c>
      <c r="C41" s="56"/>
      <c r="D41" s="239">
        <v>2406.5</v>
      </c>
      <c r="E41" s="56">
        <v>1345.8</v>
      </c>
      <c r="F41" s="1">
        <f t="shared" si="0"/>
        <v>3752.3</v>
      </c>
      <c r="G41" s="209"/>
      <c r="H41" s="209"/>
      <c r="I41" s="209"/>
      <c r="J41" s="209"/>
      <c r="K41" s="97">
        <f t="shared" si="1"/>
        <v>0</v>
      </c>
      <c r="L41" s="3">
        <f t="shared" si="2"/>
        <v>3752.3</v>
      </c>
      <c r="M41" s="154"/>
      <c r="N41" s="208"/>
      <c r="O41" s="193"/>
    </row>
    <row r="42" spans="1:15" s="20" customFormat="1" ht="17.25">
      <c r="A42" s="21"/>
      <c r="B42" s="55" t="s">
        <v>136</v>
      </c>
      <c r="C42" s="56"/>
      <c r="D42" s="240">
        <v>1758.6</v>
      </c>
      <c r="E42" s="180">
        <v>711.9</v>
      </c>
      <c r="F42" s="1">
        <f t="shared" si="0"/>
        <v>2470.5</v>
      </c>
      <c r="G42" s="209"/>
      <c r="H42" s="209"/>
      <c r="I42" s="209"/>
      <c r="J42" s="209"/>
      <c r="K42" s="97">
        <f t="shared" si="1"/>
        <v>0</v>
      </c>
      <c r="L42" s="3">
        <f t="shared" si="2"/>
        <v>2470.5</v>
      </c>
      <c r="M42" s="154"/>
      <c r="N42" s="208"/>
      <c r="O42" s="197"/>
    </row>
    <row r="43" spans="1:15" s="72" customFormat="1" ht="17.25">
      <c r="A43" s="21"/>
      <c r="B43" s="57" t="s">
        <v>146</v>
      </c>
      <c r="C43" s="127"/>
      <c r="D43" s="238">
        <v>815.5</v>
      </c>
      <c r="E43" s="181">
        <v>393.8</v>
      </c>
      <c r="F43" s="1">
        <f t="shared" si="0"/>
        <v>1209.3</v>
      </c>
      <c r="G43" s="121"/>
      <c r="H43" s="121"/>
      <c r="I43" s="121"/>
      <c r="J43" s="121"/>
      <c r="K43" s="97">
        <f t="shared" si="1"/>
        <v>0</v>
      </c>
      <c r="L43" s="3">
        <f t="shared" si="2"/>
        <v>1209.3</v>
      </c>
      <c r="M43" s="154"/>
      <c r="N43" s="208"/>
      <c r="O43" s="193"/>
    </row>
    <row r="44" spans="1:15" s="72" customFormat="1" ht="17.25">
      <c r="A44" s="21"/>
      <c r="B44" s="54" t="s">
        <v>147</v>
      </c>
      <c r="C44" s="56"/>
      <c r="D44" s="238">
        <v>1349.8</v>
      </c>
      <c r="E44" s="181">
        <v>643.1</v>
      </c>
      <c r="F44" s="1">
        <f t="shared" si="0"/>
        <v>1992.9</v>
      </c>
      <c r="G44" s="209"/>
      <c r="H44" s="235">
        <v>522.2</v>
      </c>
      <c r="I44" s="235"/>
      <c r="J44" s="181">
        <v>150.4</v>
      </c>
      <c r="K44" s="97">
        <f t="shared" si="1"/>
        <v>672.6</v>
      </c>
      <c r="L44" s="3">
        <f t="shared" si="2"/>
        <v>2665.5</v>
      </c>
      <c r="M44" s="154"/>
      <c r="N44" s="208">
        <v>150.4</v>
      </c>
      <c r="O44" s="193"/>
    </row>
    <row r="45" spans="1:15" s="20" customFormat="1" ht="17.25">
      <c r="A45" s="21"/>
      <c r="B45" s="4" t="s">
        <v>148</v>
      </c>
      <c r="C45" s="56"/>
      <c r="D45" s="239">
        <v>601.5</v>
      </c>
      <c r="E45" s="56">
        <v>282.6</v>
      </c>
      <c r="F45" s="1">
        <f t="shared" si="0"/>
        <v>884.1</v>
      </c>
      <c r="G45" s="209"/>
      <c r="H45" s="209"/>
      <c r="I45" s="209"/>
      <c r="J45" s="209"/>
      <c r="K45" s="97">
        <f t="shared" si="1"/>
        <v>0</v>
      </c>
      <c r="L45" s="3">
        <f t="shared" si="2"/>
        <v>884.1</v>
      </c>
      <c r="M45" s="154"/>
      <c r="N45" s="208"/>
      <c r="O45" s="197"/>
    </row>
    <row r="46" spans="1:15" s="20" customFormat="1" ht="17.25">
      <c r="A46" s="21"/>
      <c r="B46" s="4" t="s">
        <v>149</v>
      </c>
      <c r="C46" s="56"/>
      <c r="D46" s="239">
        <v>3676.3</v>
      </c>
      <c r="E46" s="56">
        <v>2053.7</v>
      </c>
      <c r="F46" s="1">
        <f t="shared" si="0"/>
        <v>5730</v>
      </c>
      <c r="G46" s="209"/>
      <c r="H46" s="209"/>
      <c r="I46" s="209"/>
      <c r="J46" s="209"/>
      <c r="K46" s="97">
        <f t="shared" si="1"/>
        <v>0</v>
      </c>
      <c r="L46" s="3">
        <f t="shared" si="2"/>
        <v>5730</v>
      </c>
      <c r="M46" s="154"/>
      <c r="N46" s="208"/>
      <c r="O46" s="197"/>
    </row>
    <row r="47" spans="1:15" s="20" customFormat="1" ht="17.25">
      <c r="A47" s="21"/>
      <c r="B47" s="4" t="s">
        <v>150</v>
      </c>
      <c r="C47" s="56">
        <v>2381.5</v>
      </c>
      <c r="D47" s="239"/>
      <c r="E47" s="56">
        <v>1750.8</v>
      </c>
      <c r="F47" s="1">
        <f t="shared" si="0"/>
        <v>4132.3</v>
      </c>
      <c r="G47" s="209">
        <v>3392.9</v>
      </c>
      <c r="H47" s="236"/>
      <c r="I47" s="236"/>
      <c r="J47" s="236">
        <v>2507.9</v>
      </c>
      <c r="K47" s="97">
        <f t="shared" si="1"/>
        <v>5900.8</v>
      </c>
      <c r="L47" s="3">
        <f t="shared" si="2"/>
        <v>10033.1</v>
      </c>
      <c r="M47" s="154"/>
      <c r="N47" s="208">
        <v>2507.9</v>
      </c>
      <c r="O47" s="197"/>
    </row>
    <row r="48" spans="1:15" s="20" customFormat="1" ht="17.25">
      <c r="A48" s="21"/>
      <c r="B48" s="58" t="s">
        <v>151</v>
      </c>
      <c r="C48" s="56">
        <v>1882.6</v>
      </c>
      <c r="D48" s="239"/>
      <c r="E48" s="56">
        <v>4649.1</v>
      </c>
      <c r="F48" s="1">
        <f t="shared" si="0"/>
        <v>6531.700000000001</v>
      </c>
      <c r="G48" s="209">
        <v>2028.3</v>
      </c>
      <c r="H48" s="236"/>
      <c r="I48" s="236"/>
      <c r="J48" s="236">
        <v>2250.9</v>
      </c>
      <c r="K48" s="97">
        <f t="shared" si="1"/>
        <v>4279.2</v>
      </c>
      <c r="L48" s="3">
        <f t="shared" si="2"/>
        <v>10810.900000000001</v>
      </c>
      <c r="M48" s="154"/>
      <c r="N48" s="208">
        <v>2250.9</v>
      </c>
      <c r="O48" s="197"/>
    </row>
    <row r="49" spans="1:15" s="20" customFormat="1" ht="17.25">
      <c r="A49" s="21"/>
      <c r="B49" s="58" t="s">
        <v>152</v>
      </c>
      <c r="C49" s="56">
        <v>1674.1</v>
      </c>
      <c r="D49" s="239"/>
      <c r="E49" s="56">
        <v>1519</v>
      </c>
      <c r="F49" s="1">
        <f t="shared" si="0"/>
        <v>3193.1</v>
      </c>
      <c r="G49" s="209"/>
      <c r="H49" s="209"/>
      <c r="I49" s="209"/>
      <c r="J49" s="209"/>
      <c r="K49" s="97">
        <f t="shared" si="1"/>
        <v>0</v>
      </c>
      <c r="L49" s="3">
        <f t="shared" si="2"/>
        <v>3193.1</v>
      </c>
      <c r="M49" s="154"/>
      <c r="N49" s="208"/>
      <c r="O49" s="197"/>
    </row>
    <row r="50" spans="1:15" s="20" customFormat="1" ht="17.25">
      <c r="A50" s="21"/>
      <c r="B50" s="58" t="s">
        <v>153</v>
      </c>
      <c r="C50" s="56">
        <v>1520.4</v>
      </c>
      <c r="D50" s="56"/>
      <c r="E50" s="56">
        <v>422.9</v>
      </c>
      <c r="F50" s="1">
        <f t="shared" si="0"/>
        <v>1943.3000000000002</v>
      </c>
      <c r="G50" s="209">
        <v>4621.7</v>
      </c>
      <c r="H50" s="236"/>
      <c r="I50" s="236"/>
      <c r="J50" s="236">
        <v>1521.2</v>
      </c>
      <c r="K50" s="97">
        <f t="shared" si="1"/>
        <v>6142.9</v>
      </c>
      <c r="L50" s="3">
        <f t="shared" si="2"/>
        <v>8086.2</v>
      </c>
      <c r="M50" s="154"/>
      <c r="N50" s="208">
        <v>1521.2</v>
      </c>
      <c r="O50" s="197"/>
    </row>
    <row r="51" spans="1:15" s="20" customFormat="1" ht="34.5">
      <c r="A51" s="21"/>
      <c r="B51" s="58" t="s">
        <v>154</v>
      </c>
      <c r="C51" s="56">
        <v>2457.9</v>
      </c>
      <c r="D51" s="56"/>
      <c r="E51" s="56">
        <v>942.7</v>
      </c>
      <c r="F51" s="1">
        <f t="shared" si="0"/>
        <v>3400.6000000000004</v>
      </c>
      <c r="G51" s="209">
        <v>3720.2</v>
      </c>
      <c r="H51" s="236"/>
      <c r="I51" s="236"/>
      <c r="J51" s="236">
        <v>1427</v>
      </c>
      <c r="K51" s="97">
        <f t="shared" si="1"/>
        <v>5147.2</v>
      </c>
      <c r="L51" s="3">
        <f t="shared" si="2"/>
        <v>8547.8</v>
      </c>
      <c r="M51" s="154"/>
      <c r="N51" s="208">
        <v>1427</v>
      </c>
      <c r="O51" s="197"/>
    </row>
    <row r="52" spans="1:15" s="20" customFormat="1" ht="17.25">
      <c r="A52" s="21"/>
      <c r="B52" s="58" t="s">
        <v>155</v>
      </c>
      <c r="C52" s="56">
        <v>938.8</v>
      </c>
      <c r="D52" s="56"/>
      <c r="E52" s="56">
        <v>675</v>
      </c>
      <c r="F52" s="1">
        <f t="shared" si="0"/>
        <v>1613.8</v>
      </c>
      <c r="G52" s="209"/>
      <c r="H52" s="209"/>
      <c r="I52" s="209"/>
      <c r="J52" s="209"/>
      <c r="K52" s="97">
        <f t="shared" si="1"/>
        <v>0</v>
      </c>
      <c r="L52" s="3">
        <f t="shared" si="2"/>
        <v>1613.8</v>
      </c>
      <c r="M52" s="154"/>
      <c r="N52" s="208"/>
      <c r="O52" s="197"/>
    </row>
    <row r="53" spans="1:15" s="20" customFormat="1" ht="17.25">
      <c r="A53" s="21"/>
      <c r="B53" s="58" t="s">
        <v>156</v>
      </c>
      <c r="C53" s="56">
        <v>1160.5</v>
      </c>
      <c r="D53" s="56"/>
      <c r="E53" s="56">
        <v>1121.8</v>
      </c>
      <c r="F53" s="1">
        <f t="shared" si="0"/>
        <v>2282.3</v>
      </c>
      <c r="G53" s="209">
        <v>1666.7</v>
      </c>
      <c r="H53" s="236"/>
      <c r="I53" s="236"/>
      <c r="J53" s="236">
        <v>1992.4</v>
      </c>
      <c r="K53" s="97">
        <f t="shared" si="1"/>
        <v>3659.1000000000004</v>
      </c>
      <c r="L53" s="3">
        <f t="shared" si="2"/>
        <v>5941.400000000001</v>
      </c>
      <c r="M53" s="154"/>
      <c r="N53" s="208">
        <v>1992.4</v>
      </c>
      <c r="O53" s="197"/>
    </row>
    <row r="54" spans="1:15" s="72" customFormat="1" ht="17.25">
      <c r="A54" s="21"/>
      <c r="B54" s="59" t="s">
        <v>157</v>
      </c>
      <c r="C54" s="56">
        <v>7589.1</v>
      </c>
      <c r="D54" s="56"/>
      <c r="E54" s="56">
        <v>8721.8</v>
      </c>
      <c r="F54" s="1">
        <f t="shared" si="0"/>
        <v>16310.9</v>
      </c>
      <c r="G54" s="209">
        <v>2685.1</v>
      </c>
      <c r="H54" s="236"/>
      <c r="I54" s="236"/>
      <c r="J54" s="236">
        <v>3039.7</v>
      </c>
      <c r="K54" s="97">
        <f t="shared" si="1"/>
        <v>5724.799999999999</v>
      </c>
      <c r="L54" s="3">
        <f t="shared" si="2"/>
        <v>22035.699999999997</v>
      </c>
      <c r="M54" s="154"/>
      <c r="N54" s="208">
        <v>3039.7</v>
      </c>
      <c r="O54" s="193"/>
    </row>
    <row r="55" spans="1:15" s="72" customFormat="1" ht="17.25">
      <c r="A55" s="21"/>
      <c r="B55" s="60" t="s">
        <v>158</v>
      </c>
      <c r="C55" s="56">
        <v>5793</v>
      </c>
      <c r="D55" s="56"/>
      <c r="E55" s="56">
        <v>9332.4</v>
      </c>
      <c r="F55" s="1">
        <f t="shared" si="0"/>
        <v>15125.4</v>
      </c>
      <c r="G55" s="209">
        <v>898.2</v>
      </c>
      <c r="H55" s="209"/>
      <c r="I55" s="209"/>
      <c r="J55" s="209">
        <v>1413.7</v>
      </c>
      <c r="K55" s="97">
        <f t="shared" si="1"/>
        <v>2311.9</v>
      </c>
      <c r="L55" s="3">
        <f t="shared" si="2"/>
        <v>17437.3</v>
      </c>
      <c r="M55" s="154"/>
      <c r="N55" s="208">
        <v>1413.7</v>
      </c>
      <c r="O55" s="193"/>
    </row>
    <row r="56" spans="1:15" s="72" customFormat="1" ht="17.25">
      <c r="A56" s="21"/>
      <c r="B56" s="60" t="s">
        <v>242</v>
      </c>
      <c r="C56" s="56">
        <v>736.2</v>
      </c>
      <c r="D56" s="56"/>
      <c r="E56" s="56">
        <v>940.6</v>
      </c>
      <c r="F56" s="1">
        <f t="shared" si="0"/>
        <v>1676.8000000000002</v>
      </c>
      <c r="G56" s="209">
        <v>1303.5</v>
      </c>
      <c r="H56" s="236"/>
      <c r="I56" s="236"/>
      <c r="J56" s="236">
        <v>2006.3</v>
      </c>
      <c r="K56" s="97">
        <f t="shared" si="1"/>
        <v>3309.8</v>
      </c>
      <c r="L56" s="3">
        <f t="shared" si="2"/>
        <v>4986.6</v>
      </c>
      <c r="M56" s="154"/>
      <c r="N56" s="208">
        <v>2006.3</v>
      </c>
      <c r="O56" s="193"/>
    </row>
    <row r="57" spans="1:15" s="72" customFormat="1" ht="17.25">
      <c r="A57" s="21"/>
      <c r="B57" s="60" t="s">
        <v>243</v>
      </c>
      <c r="C57" s="56">
        <v>1669.1</v>
      </c>
      <c r="D57" s="56"/>
      <c r="E57" s="56">
        <v>399.3</v>
      </c>
      <c r="F57" s="1">
        <f t="shared" si="0"/>
        <v>2068.4</v>
      </c>
      <c r="G57" s="209">
        <v>1341.4</v>
      </c>
      <c r="H57" s="236"/>
      <c r="I57" s="236"/>
      <c r="J57" s="236">
        <v>305.9</v>
      </c>
      <c r="K57" s="97">
        <f t="shared" si="1"/>
        <v>1647.3000000000002</v>
      </c>
      <c r="L57" s="3">
        <f t="shared" si="2"/>
        <v>3715.7000000000003</v>
      </c>
      <c r="M57" s="154"/>
      <c r="N57" s="208">
        <v>305.9</v>
      </c>
      <c r="O57" s="193"/>
    </row>
    <row r="58" spans="1:15" s="72" customFormat="1" ht="17.25">
      <c r="A58" s="21"/>
      <c r="B58" s="60" t="s">
        <v>250</v>
      </c>
      <c r="C58" s="56"/>
      <c r="D58" s="56"/>
      <c r="E58" s="56"/>
      <c r="F58" s="1">
        <f t="shared" si="0"/>
        <v>0</v>
      </c>
      <c r="G58" s="209"/>
      <c r="H58" s="209"/>
      <c r="I58" s="181">
        <v>600</v>
      </c>
      <c r="J58" s="181">
        <v>235.1</v>
      </c>
      <c r="K58" s="97">
        <f t="shared" si="1"/>
        <v>835.1</v>
      </c>
      <c r="L58" s="3">
        <f t="shared" si="2"/>
        <v>835.1</v>
      </c>
      <c r="M58" s="154"/>
      <c r="N58" s="208">
        <v>235.1</v>
      </c>
      <c r="O58" s="193"/>
    </row>
    <row r="59" spans="1:15" s="72" customFormat="1" ht="17.25">
      <c r="A59" s="21"/>
      <c r="B59" s="60" t="s">
        <v>251</v>
      </c>
      <c r="C59" s="56"/>
      <c r="D59" s="56"/>
      <c r="E59" s="56"/>
      <c r="F59" s="1">
        <f t="shared" si="0"/>
        <v>0</v>
      </c>
      <c r="G59" s="209"/>
      <c r="H59" s="209"/>
      <c r="I59" s="126">
        <v>546.8</v>
      </c>
      <c r="J59" s="126">
        <v>249</v>
      </c>
      <c r="K59" s="97">
        <f t="shared" si="1"/>
        <v>795.8</v>
      </c>
      <c r="L59" s="3">
        <f t="shared" si="2"/>
        <v>795.8</v>
      </c>
      <c r="M59" s="154"/>
      <c r="N59" s="208">
        <v>249</v>
      </c>
      <c r="O59" s="193"/>
    </row>
    <row r="60" spans="1:15" s="72" customFormat="1" ht="17.25">
      <c r="A60" s="21"/>
      <c r="B60" s="60" t="s">
        <v>252</v>
      </c>
      <c r="C60" s="56"/>
      <c r="D60" s="56"/>
      <c r="E60" s="56"/>
      <c r="F60" s="1">
        <f t="shared" si="0"/>
        <v>0</v>
      </c>
      <c r="G60" s="209"/>
      <c r="H60" s="209"/>
      <c r="I60" s="181">
        <v>512.4</v>
      </c>
      <c r="J60" s="181">
        <v>146.2</v>
      </c>
      <c r="K60" s="97">
        <f t="shared" si="1"/>
        <v>658.5999999999999</v>
      </c>
      <c r="L60" s="3">
        <f t="shared" si="2"/>
        <v>658.5999999999999</v>
      </c>
      <c r="M60" s="154"/>
      <c r="N60" s="208">
        <v>146.2</v>
      </c>
      <c r="O60" s="193"/>
    </row>
    <row r="61" spans="1:15" s="72" customFormat="1" ht="17.25">
      <c r="A61" s="21"/>
      <c r="B61" s="60" t="s">
        <v>253</v>
      </c>
      <c r="C61" s="56"/>
      <c r="D61" s="56"/>
      <c r="E61" s="56"/>
      <c r="F61" s="1">
        <f t="shared" si="0"/>
        <v>0</v>
      </c>
      <c r="G61" s="209"/>
      <c r="H61" s="209"/>
      <c r="I61" s="181">
        <v>599.3</v>
      </c>
      <c r="J61" s="181">
        <v>387.1</v>
      </c>
      <c r="K61" s="97">
        <f t="shared" si="1"/>
        <v>986.4</v>
      </c>
      <c r="L61" s="3">
        <f t="shared" si="2"/>
        <v>986.4</v>
      </c>
      <c r="M61" s="154"/>
      <c r="N61" s="208">
        <v>387.1</v>
      </c>
      <c r="O61" s="193"/>
    </row>
    <row r="62" spans="1:15" s="72" customFormat="1" ht="17.25">
      <c r="A62" s="21"/>
      <c r="B62" s="60" t="s">
        <v>254</v>
      </c>
      <c r="C62" s="56"/>
      <c r="D62" s="56"/>
      <c r="E62" s="56"/>
      <c r="F62" s="1">
        <f t="shared" si="0"/>
        <v>0</v>
      </c>
      <c r="G62" s="209"/>
      <c r="H62" s="235">
        <v>545.4</v>
      </c>
      <c r="I62" s="235"/>
      <c r="J62" s="181">
        <v>263.2</v>
      </c>
      <c r="K62" s="97">
        <f t="shared" si="1"/>
        <v>808.5999999999999</v>
      </c>
      <c r="L62" s="3">
        <f t="shared" si="2"/>
        <v>808.5999999999999</v>
      </c>
      <c r="M62" s="154"/>
      <c r="N62" s="208">
        <v>263.2</v>
      </c>
      <c r="O62" s="193"/>
    </row>
    <row r="63" spans="1:15" s="72" customFormat="1" ht="17.25">
      <c r="A63" s="21"/>
      <c r="B63" s="60" t="s">
        <v>255</v>
      </c>
      <c r="C63" s="56"/>
      <c r="D63" s="56"/>
      <c r="E63" s="56"/>
      <c r="F63" s="1">
        <f t="shared" si="0"/>
        <v>0</v>
      </c>
      <c r="G63" s="209"/>
      <c r="H63" s="235">
        <v>532.7</v>
      </c>
      <c r="I63" s="235"/>
      <c r="J63" s="181">
        <v>209</v>
      </c>
      <c r="K63" s="97">
        <f t="shared" si="1"/>
        <v>741.7</v>
      </c>
      <c r="L63" s="3">
        <f t="shared" si="2"/>
        <v>741.7</v>
      </c>
      <c r="M63" s="154"/>
      <c r="N63" s="208">
        <v>209</v>
      </c>
      <c r="O63" s="193"/>
    </row>
    <row r="64" spans="1:15" s="72" customFormat="1" ht="17.25">
      <c r="A64" s="21"/>
      <c r="B64" s="60" t="s">
        <v>256</v>
      </c>
      <c r="C64" s="56"/>
      <c r="D64" s="56"/>
      <c r="E64" s="56"/>
      <c r="F64" s="1">
        <f t="shared" si="0"/>
        <v>0</v>
      </c>
      <c r="G64" s="209"/>
      <c r="H64" s="235">
        <v>502.8</v>
      </c>
      <c r="I64" s="235"/>
      <c r="J64" s="181">
        <v>260.2</v>
      </c>
      <c r="K64" s="97">
        <f t="shared" si="1"/>
        <v>763</v>
      </c>
      <c r="L64" s="3">
        <f t="shared" si="2"/>
        <v>763</v>
      </c>
      <c r="M64" s="154"/>
      <c r="N64" s="208">
        <v>260.2</v>
      </c>
      <c r="O64" s="193"/>
    </row>
    <row r="65" spans="1:15" s="72" customFormat="1" ht="34.5">
      <c r="A65" s="21"/>
      <c r="B65" s="130" t="s">
        <v>293</v>
      </c>
      <c r="C65" s="56">
        <v>562.2</v>
      </c>
      <c r="D65" s="56"/>
      <c r="E65" s="56">
        <v>852.2</v>
      </c>
      <c r="F65" s="1">
        <f t="shared" si="0"/>
        <v>1414.4</v>
      </c>
      <c r="G65" s="209"/>
      <c r="H65" s="209"/>
      <c r="I65" s="209"/>
      <c r="J65" s="209"/>
      <c r="K65" s="97">
        <f t="shared" si="1"/>
        <v>0</v>
      </c>
      <c r="L65" s="3">
        <f t="shared" si="2"/>
        <v>1414.4</v>
      </c>
      <c r="M65" s="154"/>
      <c r="N65" s="208"/>
      <c r="O65" s="193"/>
    </row>
    <row r="66" spans="1:15" s="72" customFormat="1" ht="17.25">
      <c r="A66" s="21"/>
      <c r="B66" s="60" t="s">
        <v>257</v>
      </c>
      <c r="C66" s="56"/>
      <c r="D66" s="56"/>
      <c r="E66" s="56"/>
      <c r="F66" s="1">
        <f t="shared" si="0"/>
        <v>0</v>
      </c>
      <c r="G66" s="209"/>
      <c r="H66" s="235">
        <v>600.4</v>
      </c>
      <c r="I66" s="235"/>
      <c r="J66" s="181">
        <v>236.4</v>
      </c>
      <c r="K66" s="97">
        <f t="shared" si="1"/>
        <v>836.8</v>
      </c>
      <c r="L66" s="3">
        <f t="shared" si="2"/>
        <v>836.8</v>
      </c>
      <c r="M66" s="154"/>
      <c r="N66" s="208">
        <v>236.4</v>
      </c>
      <c r="O66" s="193"/>
    </row>
    <row r="67" spans="1:15" s="72" customFormat="1" ht="17.25">
      <c r="A67" s="21"/>
      <c r="B67" s="60" t="s">
        <v>258</v>
      </c>
      <c r="C67" s="56"/>
      <c r="D67" s="56"/>
      <c r="E67" s="56"/>
      <c r="F67" s="1">
        <f t="shared" si="0"/>
        <v>0</v>
      </c>
      <c r="G67" s="209"/>
      <c r="H67" s="235">
        <v>611.7</v>
      </c>
      <c r="I67" s="235"/>
      <c r="J67" s="181">
        <v>1289.8</v>
      </c>
      <c r="K67" s="97">
        <f t="shared" si="1"/>
        <v>1901.5</v>
      </c>
      <c r="L67" s="3">
        <f t="shared" si="2"/>
        <v>1901.5</v>
      </c>
      <c r="M67" s="154"/>
      <c r="N67" s="208">
        <v>1289.8</v>
      </c>
      <c r="O67" s="193"/>
    </row>
    <row r="68" spans="1:15" s="72" customFormat="1" ht="17.25">
      <c r="A68" s="21"/>
      <c r="B68" s="60" t="s">
        <v>294</v>
      </c>
      <c r="C68" s="56"/>
      <c r="D68" s="56"/>
      <c r="E68" s="56"/>
      <c r="F68" s="1">
        <f t="shared" si="0"/>
        <v>0</v>
      </c>
      <c r="G68" s="209"/>
      <c r="H68" s="209"/>
      <c r="I68" s="181">
        <v>590.6</v>
      </c>
      <c r="J68" s="181">
        <v>168.4</v>
      </c>
      <c r="K68" s="97">
        <f t="shared" si="1"/>
        <v>759</v>
      </c>
      <c r="L68" s="3">
        <f>F68+K68</f>
        <v>759</v>
      </c>
      <c r="M68" s="154"/>
      <c r="N68" s="208">
        <v>168.4</v>
      </c>
      <c r="O68" s="192"/>
    </row>
    <row r="69" spans="1:15" s="72" customFormat="1" ht="17.25">
      <c r="A69" s="21"/>
      <c r="B69" s="217" t="s">
        <v>329</v>
      </c>
      <c r="C69" s="56"/>
      <c r="D69" s="56"/>
      <c r="E69" s="56"/>
      <c r="F69" s="1">
        <f t="shared" si="0"/>
        <v>0</v>
      </c>
      <c r="G69" s="165">
        <v>995.3</v>
      </c>
      <c r="H69" s="219"/>
      <c r="I69" s="219"/>
      <c r="J69" s="220">
        <v>1489.5</v>
      </c>
      <c r="K69" s="97">
        <f>G69+H69+I69+J69</f>
        <v>2484.8</v>
      </c>
      <c r="L69" s="3">
        <f>F69+K69</f>
        <v>2484.8</v>
      </c>
      <c r="M69" s="154"/>
      <c r="N69" s="208">
        <v>1489.5</v>
      </c>
      <c r="O69" s="192"/>
    </row>
    <row r="70" spans="1:256" s="72" customFormat="1" ht="17.25">
      <c r="A70" s="216"/>
      <c r="B70" s="218" t="s">
        <v>330</v>
      </c>
      <c r="C70" s="165"/>
      <c r="D70" s="165"/>
      <c r="E70" s="165"/>
      <c r="F70" s="1">
        <f t="shared" si="0"/>
        <v>0</v>
      </c>
      <c r="G70" s="165">
        <v>673.6</v>
      </c>
      <c r="H70" s="165"/>
      <c r="I70" s="165"/>
      <c r="J70" s="237">
        <v>17.7</v>
      </c>
      <c r="K70" s="97">
        <f>G70+H70+I70+J70</f>
        <v>691.3000000000001</v>
      </c>
      <c r="L70" s="3">
        <f>F70+K70</f>
        <v>691.3000000000001</v>
      </c>
      <c r="M70" s="154"/>
      <c r="N70" s="216">
        <v>17.7</v>
      </c>
      <c r="O70" s="216"/>
      <c r="P70" s="216">
        <v>17.7</v>
      </c>
      <c r="Q70" s="216">
        <v>673.6</v>
      </c>
      <c r="R70" s="216"/>
      <c r="S70" s="216"/>
      <c r="T70" s="216">
        <v>17.7</v>
      </c>
      <c r="U70" s="216">
        <v>673.6</v>
      </c>
      <c r="V70" s="216"/>
      <c r="W70" s="216"/>
      <c r="X70" s="216">
        <v>17.7</v>
      </c>
      <c r="Y70" s="216">
        <v>673.6</v>
      </c>
      <c r="Z70" s="216"/>
      <c r="AA70" s="216"/>
      <c r="AB70" s="216">
        <v>17.7</v>
      </c>
      <c r="AC70" s="216">
        <v>673.6</v>
      </c>
      <c r="AD70" s="216"/>
      <c r="AE70" s="216"/>
      <c r="AF70" s="216">
        <v>17.7</v>
      </c>
      <c r="AG70" s="216">
        <v>673.6</v>
      </c>
      <c r="AH70" s="216"/>
      <c r="AI70" s="216"/>
      <c r="AJ70" s="216">
        <v>17.7</v>
      </c>
      <c r="AK70" s="216">
        <v>673.6</v>
      </c>
      <c r="AL70" s="216"/>
      <c r="AM70" s="216"/>
      <c r="AN70" s="216">
        <v>17.7</v>
      </c>
      <c r="AO70" s="216">
        <v>673.6</v>
      </c>
      <c r="AP70" s="216"/>
      <c r="AQ70" s="216"/>
      <c r="AR70" s="216">
        <v>17.7</v>
      </c>
      <c r="AS70" s="216">
        <v>673.6</v>
      </c>
      <c r="AT70" s="216"/>
      <c r="AU70" s="216"/>
      <c r="AV70" s="216">
        <v>17.7</v>
      </c>
      <c r="AW70" s="216">
        <v>673.6</v>
      </c>
      <c r="AX70" s="216"/>
      <c r="AY70" s="216"/>
      <c r="AZ70" s="216">
        <v>17.7</v>
      </c>
      <c r="BA70" s="216">
        <v>673.6</v>
      </c>
      <c r="BB70" s="216"/>
      <c r="BC70" s="216"/>
      <c r="BD70" s="216">
        <v>17.7</v>
      </c>
      <c r="BE70" s="216">
        <v>673.6</v>
      </c>
      <c r="BF70" s="216"/>
      <c r="BG70" s="216"/>
      <c r="BH70" s="216">
        <v>17.7</v>
      </c>
      <c r="BI70" s="216">
        <v>673.6</v>
      </c>
      <c r="BJ70" s="216"/>
      <c r="BK70" s="216"/>
      <c r="BL70" s="216">
        <v>17.7</v>
      </c>
      <c r="BM70" s="216">
        <v>673.6</v>
      </c>
      <c r="BN70" s="216"/>
      <c r="BO70" s="216"/>
      <c r="BP70" s="216">
        <v>17.7</v>
      </c>
      <c r="BQ70" s="216">
        <v>673.6</v>
      </c>
      <c r="BR70" s="216"/>
      <c r="BS70" s="216"/>
      <c r="BT70" s="216">
        <v>17.7</v>
      </c>
      <c r="BU70" s="216">
        <v>673.6</v>
      </c>
      <c r="BV70" s="216"/>
      <c r="BW70" s="216"/>
      <c r="BX70" s="216">
        <v>17.7</v>
      </c>
      <c r="BY70" s="216">
        <v>673.6</v>
      </c>
      <c r="BZ70" s="216"/>
      <c r="CA70" s="216"/>
      <c r="CB70" s="216">
        <v>17.7</v>
      </c>
      <c r="CC70" s="216">
        <v>673.6</v>
      </c>
      <c r="CD70" s="216"/>
      <c r="CE70" s="216"/>
      <c r="CF70" s="216">
        <v>17.7</v>
      </c>
      <c r="CG70" s="216">
        <v>673.6</v>
      </c>
      <c r="CH70" s="216"/>
      <c r="CI70" s="216"/>
      <c r="CJ70" s="216">
        <v>17.7</v>
      </c>
      <c r="CK70" s="216">
        <v>673.6</v>
      </c>
      <c r="CL70" s="216"/>
      <c r="CM70" s="216"/>
      <c r="CN70" s="216">
        <v>17.7</v>
      </c>
      <c r="CO70" s="216">
        <v>673.6</v>
      </c>
      <c r="CP70" s="216"/>
      <c r="CQ70" s="216"/>
      <c r="CR70" s="216">
        <v>17.7</v>
      </c>
      <c r="CS70" s="216">
        <v>673.6</v>
      </c>
      <c r="CT70" s="216"/>
      <c r="CU70" s="216"/>
      <c r="CV70" s="216">
        <v>17.7</v>
      </c>
      <c r="CW70" s="216">
        <v>673.6</v>
      </c>
      <c r="CX70" s="216"/>
      <c r="CY70" s="216"/>
      <c r="CZ70" s="216">
        <v>17.7</v>
      </c>
      <c r="DA70" s="216">
        <v>673.6</v>
      </c>
      <c r="DB70" s="216"/>
      <c r="DC70" s="216"/>
      <c r="DD70" s="216">
        <v>17.7</v>
      </c>
      <c r="DE70" s="216">
        <v>673.6</v>
      </c>
      <c r="DF70" s="216"/>
      <c r="DG70" s="216"/>
      <c r="DH70" s="216">
        <v>17.7</v>
      </c>
      <c r="DI70" s="216">
        <v>673.6</v>
      </c>
      <c r="DJ70" s="216"/>
      <c r="DK70" s="216"/>
      <c r="DL70" s="216">
        <v>17.7</v>
      </c>
      <c r="DM70" s="216">
        <v>673.6</v>
      </c>
      <c r="DN70" s="216"/>
      <c r="DO70" s="216"/>
      <c r="DP70" s="216">
        <v>17.7</v>
      </c>
      <c r="DQ70" s="216">
        <v>673.6</v>
      </c>
      <c r="DR70" s="216"/>
      <c r="DS70" s="216"/>
      <c r="DT70" s="216">
        <v>17.7</v>
      </c>
      <c r="DU70" s="216">
        <v>673.6</v>
      </c>
      <c r="DV70" s="216"/>
      <c r="DW70" s="216"/>
      <c r="DX70" s="216">
        <v>17.7</v>
      </c>
      <c r="DY70" s="216">
        <v>673.6</v>
      </c>
      <c r="DZ70" s="216"/>
      <c r="EA70" s="216"/>
      <c r="EB70" s="216">
        <v>17.7</v>
      </c>
      <c r="EC70" s="216">
        <v>673.6</v>
      </c>
      <c r="ED70" s="216"/>
      <c r="EE70" s="216"/>
      <c r="EF70" s="216">
        <v>17.7</v>
      </c>
      <c r="EG70" s="216">
        <v>673.6</v>
      </c>
      <c r="EH70" s="216"/>
      <c r="EI70" s="216"/>
      <c r="EJ70" s="216">
        <v>17.7</v>
      </c>
      <c r="EK70" s="216">
        <v>673.6</v>
      </c>
      <c r="EL70" s="216"/>
      <c r="EM70" s="216"/>
      <c r="EN70" s="216">
        <v>17.7</v>
      </c>
      <c r="EO70" s="216">
        <v>673.6</v>
      </c>
      <c r="EP70" s="216"/>
      <c r="EQ70" s="216"/>
      <c r="ER70" s="216">
        <v>17.7</v>
      </c>
      <c r="ES70" s="216">
        <v>673.6</v>
      </c>
      <c r="ET70" s="216"/>
      <c r="EU70" s="216"/>
      <c r="EV70" s="216">
        <v>17.7</v>
      </c>
      <c r="EW70" s="216">
        <v>673.6</v>
      </c>
      <c r="EX70" s="216"/>
      <c r="EY70" s="216"/>
      <c r="EZ70" s="216">
        <v>17.7</v>
      </c>
      <c r="FA70" s="216">
        <v>673.6</v>
      </c>
      <c r="FB70" s="216"/>
      <c r="FC70" s="216"/>
      <c r="FD70" s="216">
        <v>17.7</v>
      </c>
      <c r="FE70" s="216">
        <v>673.6</v>
      </c>
      <c r="FF70" s="216"/>
      <c r="FG70" s="216"/>
      <c r="FH70" s="216">
        <v>17.7</v>
      </c>
      <c r="FI70" s="216">
        <v>673.6</v>
      </c>
      <c r="FJ70" s="216"/>
      <c r="FK70" s="216"/>
      <c r="FL70" s="216">
        <v>17.7</v>
      </c>
      <c r="FM70" s="216">
        <v>673.6</v>
      </c>
      <c r="FN70" s="216"/>
      <c r="FO70" s="216"/>
      <c r="FP70" s="216">
        <v>17.7</v>
      </c>
      <c r="FQ70" s="216">
        <v>673.6</v>
      </c>
      <c r="FR70" s="216"/>
      <c r="FS70" s="216"/>
      <c r="FT70" s="216">
        <v>17.7</v>
      </c>
      <c r="FU70" s="216">
        <v>673.6</v>
      </c>
      <c r="FV70" s="216"/>
      <c r="FW70" s="216"/>
      <c r="FX70" s="216">
        <v>17.7</v>
      </c>
      <c r="FY70" s="216">
        <v>673.6</v>
      </c>
      <c r="FZ70" s="216"/>
      <c r="GA70" s="216"/>
      <c r="GB70" s="216">
        <v>17.7</v>
      </c>
      <c r="GC70" s="216">
        <v>673.6</v>
      </c>
      <c r="GD70" s="216"/>
      <c r="GE70" s="216"/>
      <c r="GF70" s="216">
        <v>17.7</v>
      </c>
      <c r="GG70" s="216">
        <v>673.6</v>
      </c>
      <c r="GH70" s="216"/>
      <c r="GI70" s="216"/>
      <c r="GJ70" s="216">
        <v>17.7</v>
      </c>
      <c r="GK70" s="216">
        <v>673.6</v>
      </c>
      <c r="GL70" s="216"/>
      <c r="GM70" s="216"/>
      <c r="GN70" s="216">
        <v>17.7</v>
      </c>
      <c r="GO70" s="216">
        <v>673.6</v>
      </c>
      <c r="GP70" s="216"/>
      <c r="GQ70" s="216"/>
      <c r="GR70" s="216">
        <v>17.7</v>
      </c>
      <c r="GS70" s="216">
        <v>673.6</v>
      </c>
      <c r="GT70" s="216"/>
      <c r="GU70" s="216"/>
      <c r="GV70" s="216">
        <v>17.7</v>
      </c>
      <c r="GW70" s="216">
        <v>673.6</v>
      </c>
      <c r="GX70" s="216"/>
      <c r="GY70" s="216"/>
      <c r="GZ70" s="216">
        <v>17.7</v>
      </c>
      <c r="HA70" s="216">
        <v>673.6</v>
      </c>
      <c r="HB70" s="216"/>
      <c r="HC70" s="216"/>
      <c r="HD70" s="216">
        <v>17.7</v>
      </c>
      <c r="HE70" s="216">
        <v>673.6</v>
      </c>
      <c r="HF70" s="216"/>
      <c r="HG70" s="216"/>
      <c r="HH70" s="216">
        <v>17.7</v>
      </c>
      <c r="HI70" s="216">
        <v>673.6</v>
      </c>
      <c r="HJ70" s="216"/>
      <c r="HK70" s="216"/>
      <c r="HL70" s="216">
        <v>17.7</v>
      </c>
      <c r="HM70" s="216">
        <v>673.6</v>
      </c>
      <c r="HN70" s="216"/>
      <c r="HO70" s="216"/>
      <c r="HP70" s="216">
        <v>17.7</v>
      </c>
      <c r="HQ70" s="216">
        <v>673.6</v>
      </c>
      <c r="HR70" s="216"/>
      <c r="HS70" s="216"/>
      <c r="HT70" s="216">
        <v>17.7</v>
      </c>
      <c r="HU70" s="216">
        <v>673.6</v>
      </c>
      <c r="HV70" s="216"/>
      <c r="HW70" s="216"/>
      <c r="HX70" s="216">
        <v>17.7</v>
      </c>
      <c r="HY70" s="216">
        <v>673.6</v>
      </c>
      <c r="HZ70" s="216"/>
      <c r="IA70" s="216"/>
      <c r="IB70" s="216">
        <v>17.7</v>
      </c>
      <c r="IC70" s="216">
        <v>673.6</v>
      </c>
      <c r="ID70" s="216"/>
      <c r="IE70" s="216"/>
      <c r="IF70" s="216">
        <v>17.7</v>
      </c>
      <c r="IG70" s="216">
        <v>673.6</v>
      </c>
      <c r="IH70" s="216"/>
      <c r="II70" s="216"/>
      <c r="IJ70" s="216">
        <v>17.7</v>
      </c>
      <c r="IK70" s="216">
        <v>673.6</v>
      </c>
      <c r="IL70" s="216"/>
      <c r="IM70" s="216"/>
      <c r="IN70" s="216">
        <v>17.7</v>
      </c>
      <c r="IO70" s="216">
        <v>673.6</v>
      </c>
      <c r="IP70" s="216"/>
      <c r="IQ70" s="216"/>
      <c r="IR70" s="216">
        <v>17.7</v>
      </c>
      <c r="IS70" s="216">
        <v>673.6</v>
      </c>
      <c r="IT70" s="216"/>
      <c r="IU70" s="216"/>
      <c r="IV70" s="216">
        <v>17.7</v>
      </c>
    </row>
    <row r="71" spans="1:15" s="72" customFormat="1" ht="18">
      <c r="A71" s="21"/>
      <c r="B71" s="34" t="s">
        <v>1</v>
      </c>
      <c r="C71" s="49">
        <f aca="true" t="shared" si="3" ref="C71:L71">SUM(C9:C70)</f>
        <v>28365.4</v>
      </c>
      <c r="D71" s="49">
        <f t="shared" si="3"/>
        <v>16857.2</v>
      </c>
      <c r="E71" s="49">
        <f t="shared" si="3"/>
        <v>39681.799999999996</v>
      </c>
      <c r="F71" s="49">
        <f t="shared" si="3"/>
        <v>84904.4</v>
      </c>
      <c r="G71" s="49">
        <f t="shared" si="3"/>
        <v>23326.899999999998</v>
      </c>
      <c r="H71" s="49">
        <f t="shared" si="3"/>
        <v>11603.1</v>
      </c>
      <c r="I71" s="49">
        <f t="shared" si="3"/>
        <v>21097.399999999998</v>
      </c>
      <c r="J71" s="49">
        <f t="shared" si="3"/>
        <v>32791.700000000004</v>
      </c>
      <c r="K71" s="49">
        <f t="shared" si="3"/>
        <v>88819.10000000002</v>
      </c>
      <c r="L71" s="49">
        <f t="shared" si="3"/>
        <v>173723.5</v>
      </c>
      <c r="M71" s="154"/>
      <c r="N71" s="208">
        <f>SUM(N9:N70)</f>
        <v>32791.700000000004</v>
      </c>
      <c r="O71" s="198"/>
    </row>
    <row r="72" spans="1:13" s="72" customFormat="1" ht="18">
      <c r="A72" s="21">
        <v>2</v>
      </c>
      <c r="B72" s="214" t="s">
        <v>107</v>
      </c>
      <c r="C72" s="12"/>
      <c r="D72" s="12"/>
      <c r="E72" s="12"/>
      <c r="F72" s="19"/>
      <c r="G72" s="19"/>
      <c r="H72" s="19"/>
      <c r="I72" s="19"/>
      <c r="J72" s="19"/>
      <c r="K72" s="146"/>
      <c r="L72" s="39"/>
      <c r="M72" s="152"/>
    </row>
    <row r="73" spans="1:13" s="72" customFormat="1" ht="17.25">
      <c r="A73" s="21"/>
      <c r="B73" s="48" t="s">
        <v>108</v>
      </c>
      <c r="C73" s="29"/>
      <c r="D73" s="136">
        <v>1347.9</v>
      </c>
      <c r="E73" s="136">
        <v>891.6</v>
      </c>
      <c r="F73" s="15">
        <f>C73+D73+E73</f>
        <v>2239.5</v>
      </c>
      <c r="G73" s="29"/>
      <c r="H73" s="29"/>
      <c r="I73" s="29"/>
      <c r="J73" s="29"/>
      <c r="K73" s="150">
        <f>G73+H73+I73+J73</f>
        <v>0</v>
      </c>
      <c r="L73" s="16">
        <f>K73+F73</f>
        <v>2239.5</v>
      </c>
      <c r="M73" s="152"/>
    </row>
    <row r="74" spans="1:14" s="20" customFormat="1" ht="17.25">
      <c r="A74" s="21"/>
      <c r="B74" s="30" t="s">
        <v>109</v>
      </c>
      <c r="C74" s="27"/>
      <c r="D74" s="136">
        <v>821.3</v>
      </c>
      <c r="E74" s="136">
        <v>799.6</v>
      </c>
      <c r="F74" s="15">
        <f>C74+D74+E74</f>
        <v>1620.9</v>
      </c>
      <c r="G74" s="27"/>
      <c r="H74" s="27"/>
      <c r="I74" s="27"/>
      <c r="J74" s="27"/>
      <c r="K74" s="150">
        <f>G74+H74+I74+J74</f>
        <v>0</v>
      </c>
      <c r="L74" s="16">
        <f>K74+F74</f>
        <v>1620.9</v>
      </c>
      <c r="M74" s="152"/>
      <c r="N74" s="72"/>
    </row>
    <row r="75" spans="1:14" s="20" customFormat="1" ht="18">
      <c r="A75" s="17"/>
      <c r="B75" s="34" t="s">
        <v>1</v>
      </c>
      <c r="C75" s="49">
        <f aca="true" t="shared" si="4" ref="C75:L75">SUM(C73:C74)</f>
        <v>0</v>
      </c>
      <c r="D75" s="49">
        <f t="shared" si="4"/>
        <v>2169.2</v>
      </c>
      <c r="E75" s="49">
        <f t="shared" si="4"/>
        <v>1691.2</v>
      </c>
      <c r="F75" s="49">
        <f t="shared" si="4"/>
        <v>3860.4</v>
      </c>
      <c r="G75" s="49">
        <f t="shared" si="4"/>
        <v>0</v>
      </c>
      <c r="H75" s="49">
        <f t="shared" si="4"/>
        <v>0</v>
      </c>
      <c r="I75" s="49">
        <f t="shared" si="4"/>
        <v>0</v>
      </c>
      <c r="J75" s="49">
        <f t="shared" si="4"/>
        <v>0</v>
      </c>
      <c r="K75" s="145">
        <f t="shared" si="4"/>
        <v>0</v>
      </c>
      <c r="L75" s="49">
        <f t="shared" si="4"/>
        <v>3860.4</v>
      </c>
      <c r="M75" s="152"/>
      <c r="N75" s="72"/>
    </row>
    <row r="76" spans="1:14" s="20" customFormat="1" ht="18">
      <c r="A76" s="17">
        <v>3</v>
      </c>
      <c r="B76" s="210" t="s">
        <v>199</v>
      </c>
      <c r="C76" s="27"/>
      <c r="D76" s="27"/>
      <c r="E76" s="27"/>
      <c r="F76" s="27"/>
      <c r="G76" s="27"/>
      <c r="H76" s="27"/>
      <c r="I76" s="27"/>
      <c r="J76" s="27"/>
      <c r="K76" s="97"/>
      <c r="L76" s="27"/>
      <c r="M76" s="152"/>
      <c r="N76" s="72"/>
    </row>
    <row r="77" spans="1:14" s="20" customFormat="1" ht="18">
      <c r="A77" s="17"/>
      <c r="B77" s="36" t="s">
        <v>230</v>
      </c>
      <c r="C77" s="27"/>
      <c r="D77" s="27"/>
      <c r="E77" s="27"/>
      <c r="F77" s="15">
        <f>C77+D77+E77</f>
        <v>0</v>
      </c>
      <c r="G77" s="27"/>
      <c r="H77" s="27"/>
      <c r="I77" s="134" t="s">
        <v>307</v>
      </c>
      <c r="J77" s="135">
        <v>1067.2</v>
      </c>
      <c r="K77" s="146">
        <f>G77+H77+I77+J77</f>
        <v>3322.3</v>
      </c>
      <c r="L77" s="39">
        <f>K77+F77</f>
        <v>3322.3</v>
      </c>
      <c r="M77" s="152"/>
      <c r="N77" s="72"/>
    </row>
    <row r="78" spans="1:14" s="20" customFormat="1" ht="18">
      <c r="A78" s="17"/>
      <c r="B78" s="36" t="s">
        <v>231</v>
      </c>
      <c r="C78" s="27"/>
      <c r="D78" s="27"/>
      <c r="E78" s="27"/>
      <c r="F78" s="15">
        <f>C78+D78+E78</f>
        <v>0</v>
      </c>
      <c r="G78" s="27"/>
      <c r="H78" s="27"/>
      <c r="I78" s="134" t="s">
        <v>308</v>
      </c>
      <c r="J78" s="136">
        <v>781.9</v>
      </c>
      <c r="K78" s="146">
        <f>G78+H78+I78+J78</f>
        <v>2456.6</v>
      </c>
      <c r="L78" s="39">
        <f>K78+F78</f>
        <v>2456.6</v>
      </c>
      <c r="M78" s="152"/>
      <c r="N78" s="72"/>
    </row>
    <row r="79" spans="1:14" s="20" customFormat="1" ht="18">
      <c r="A79" s="17"/>
      <c r="B79" s="34" t="s">
        <v>1</v>
      </c>
      <c r="C79" s="49">
        <f>C77+C78</f>
        <v>0</v>
      </c>
      <c r="D79" s="49">
        <f aca="true" t="shared" si="5" ref="D79:I79">D77+D78</f>
        <v>0</v>
      </c>
      <c r="E79" s="49">
        <f t="shared" si="5"/>
        <v>0</v>
      </c>
      <c r="F79" s="49">
        <f t="shared" si="5"/>
        <v>0</v>
      </c>
      <c r="G79" s="49">
        <f t="shared" si="5"/>
        <v>0</v>
      </c>
      <c r="H79" s="49">
        <f t="shared" si="5"/>
        <v>0</v>
      </c>
      <c r="I79" s="49">
        <f t="shared" si="5"/>
        <v>3929.8</v>
      </c>
      <c r="J79" s="49">
        <f>J77+J78</f>
        <v>1849.1</v>
      </c>
      <c r="K79" s="145">
        <f>K77+K78</f>
        <v>5778.9</v>
      </c>
      <c r="L79" s="49">
        <f>L77+L78</f>
        <v>5778.9</v>
      </c>
      <c r="M79" s="152"/>
      <c r="N79" s="72"/>
    </row>
    <row r="80" spans="1:14" s="20" customFormat="1" ht="18">
      <c r="A80" s="17">
        <v>4</v>
      </c>
      <c r="B80" s="210" t="s">
        <v>200</v>
      </c>
      <c r="C80" s="27"/>
      <c r="D80" s="27"/>
      <c r="E80" s="27"/>
      <c r="F80" s="19"/>
      <c r="G80" s="27"/>
      <c r="H80" s="27"/>
      <c r="I80" s="27"/>
      <c r="J80" s="27"/>
      <c r="K80" s="146"/>
      <c r="L80" s="39"/>
      <c r="M80" s="152"/>
      <c r="N80" s="72"/>
    </row>
    <row r="81" spans="1:14" s="20" customFormat="1" ht="17.25">
      <c r="A81" s="17"/>
      <c r="B81" s="18" t="s">
        <v>201</v>
      </c>
      <c r="C81" s="27"/>
      <c r="D81" s="27">
        <v>813.8</v>
      </c>
      <c r="E81" s="27">
        <v>612.6</v>
      </c>
      <c r="F81" s="15">
        <f>C81+D81+E81</f>
        <v>1426.4</v>
      </c>
      <c r="G81" s="27"/>
      <c r="H81" s="27"/>
      <c r="I81" s="27"/>
      <c r="J81" s="27"/>
      <c r="K81" s="150">
        <f>G81+H81+I81+J81</f>
        <v>0</v>
      </c>
      <c r="L81" s="16">
        <f>K81+F81</f>
        <v>1426.4</v>
      </c>
      <c r="M81" s="152"/>
      <c r="N81" s="72"/>
    </row>
    <row r="82" spans="1:14" s="20" customFormat="1" ht="18">
      <c r="A82" s="17"/>
      <c r="B82" s="34" t="s">
        <v>1</v>
      </c>
      <c r="C82" s="49">
        <f aca="true" t="shared" si="6" ref="C82:L82">SUM(C80:C81)</f>
        <v>0</v>
      </c>
      <c r="D82" s="49">
        <f t="shared" si="6"/>
        <v>813.8</v>
      </c>
      <c r="E82" s="49">
        <f t="shared" si="6"/>
        <v>612.6</v>
      </c>
      <c r="F82" s="49">
        <f t="shared" si="6"/>
        <v>1426.4</v>
      </c>
      <c r="G82" s="49">
        <f t="shared" si="6"/>
        <v>0</v>
      </c>
      <c r="H82" s="49">
        <f t="shared" si="6"/>
        <v>0</v>
      </c>
      <c r="I82" s="49">
        <f t="shared" si="6"/>
        <v>0</v>
      </c>
      <c r="J82" s="49">
        <f t="shared" si="6"/>
        <v>0</v>
      </c>
      <c r="K82" s="145">
        <f t="shared" si="6"/>
        <v>0</v>
      </c>
      <c r="L82" s="49">
        <f t="shared" si="6"/>
        <v>1426.4</v>
      </c>
      <c r="M82" s="152"/>
      <c r="N82" s="72"/>
    </row>
    <row r="83" spans="1:13" s="72" customFormat="1" ht="18">
      <c r="A83" s="31">
        <v>5</v>
      </c>
      <c r="B83" s="210" t="s">
        <v>173</v>
      </c>
      <c r="C83" s="29"/>
      <c r="D83" s="29"/>
      <c r="E83" s="29"/>
      <c r="F83" s="19"/>
      <c r="G83" s="27"/>
      <c r="H83" s="27"/>
      <c r="I83" s="27"/>
      <c r="J83" s="27"/>
      <c r="K83" s="146"/>
      <c r="L83" s="39"/>
      <c r="M83" s="152"/>
    </row>
    <row r="84" spans="1:13" s="72" customFormat="1" ht="17.25">
      <c r="A84" s="31"/>
      <c r="B84" s="50" t="s">
        <v>174</v>
      </c>
      <c r="C84" s="29"/>
      <c r="D84" s="29"/>
      <c r="E84" s="29"/>
      <c r="F84" s="15">
        <f>C84+D84+E84</f>
        <v>0</v>
      </c>
      <c r="G84" s="29"/>
      <c r="H84" s="29"/>
      <c r="I84" s="29"/>
      <c r="J84" s="174">
        <v>508.2</v>
      </c>
      <c r="K84" s="150">
        <f>G84+H84+I84+J84</f>
        <v>508.2</v>
      </c>
      <c r="L84" s="16">
        <f>K84+F84</f>
        <v>508.2</v>
      </c>
      <c r="M84" s="152"/>
    </row>
    <row r="85" spans="1:13" s="72" customFormat="1" ht="17.25">
      <c r="A85" s="31"/>
      <c r="B85" s="50" t="s">
        <v>175</v>
      </c>
      <c r="C85" s="29"/>
      <c r="D85" s="29"/>
      <c r="E85" s="29"/>
      <c r="F85" s="15">
        <f>C85+D85+E85</f>
        <v>0</v>
      </c>
      <c r="G85" s="29"/>
      <c r="H85" s="29"/>
      <c r="I85" s="29"/>
      <c r="J85" s="174">
        <v>426.3</v>
      </c>
      <c r="K85" s="150">
        <f>G85+H85+I85+J85</f>
        <v>426.3</v>
      </c>
      <c r="L85" s="16">
        <f>K85+F85</f>
        <v>426.3</v>
      </c>
      <c r="M85" s="152"/>
    </row>
    <row r="86" spans="1:13" s="72" customFormat="1" ht="18">
      <c r="A86" s="31"/>
      <c r="B86" s="34" t="s">
        <v>1</v>
      </c>
      <c r="C86" s="49">
        <f aca="true" t="shared" si="7" ref="C86:L86">SUM(C84:C85)</f>
        <v>0</v>
      </c>
      <c r="D86" s="49">
        <f t="shared" si="7"/>
        <v>0</v>
      </c>
      <c r="E86" s="49">
        <f t="shared" si="7"/>
        <v>0</v>
      </c>
      <c r="F86" s="49">
        <f t="shared" si="7"/>
        <v>0</v>
      </c>
      <c r="G86" s="49">
        <f t="shared" si="7"/>
        <v>0</v>
      </c>
      <c r="H86" s="49">
        <f t="shared" si="7"/>
        <v>0</v>
      </c>
      <c r="I86" s="49">
        <f t="shared" si="7"/>
        <v>0</v>
      </c>
      <c r="J86" s="49">
        <f t="shared" si="7"/>
        <v>934.5</v>
      </c>
      <c r="K86" s="145">
        <f t="shared" si="7"/>
        <v>934.5</v>
      </c>
      <c r="L86" s="49">
        <f t="shared" si="7"/>
        <v>934.5</v>
      </c>
      <c r="M86" s="152"/>
    </row>
    <row r="87" spans="1:12" ht="16.5" customHeight="1">
      <c r="A87" s="8">
        <v>6</v>
      </c>
      <c r="B87" s="210" t="s">
        <v>84</v>
      </c>
      <c r="C87" s="11"/>
      <c r="D87" s="11"/>
      <c r="E87" s="11"/>
      <c r="F87" s="19"/>
      <c r="G87" s="39"/>
      <c r="H87" s="39"/>
      <c r="I87" s="39"/>
      <c r="J87" s="39"/>
      <c r="K87" s="146"/>
      <c r="L87" s="39"/>
    </row>
    <row r="88" spans="1:12" ht="16.5" customHeight="1">
      <c r="A88" s="8"/>
      <c r="B88" s="18" t="s">
        <v>85</v>
      </c>
      <c r="C88" s="11"/>
      <c r="D88" s="68">
        <v>1005.1</v>
      </c>
      <c r="E88" s="68">
        <v>557.1</v>
      </c>
      <c r="F88" s="15">
        <f aca="true" t="shared" si="8" ref="F88:F95">C88+D88+E88</f>
        <v>1562.2</v>
      </c>
      <c r="G88" s="11"/>
      <c r="H88" s="68">
        <v>143.6</v>
      </c>
      <c r="I88" s="23"/>
      <c r="J88" s="23">
        <v>64</v>
      </c>
      <c r="K88" s="150">
        <f aca="true" t="shared" si="9" ref="K88:K95">G88+H88+I88+J88</f>
        <v>207.6</v>
      </c>
      <c r="L88" s="16">
        <f aca="true" t="shared" si="10" ref="L88:L95">K88+F88</f>
        <v>1769.8</v>
      </c>
    </row>
    <row r="89" spans="1:12" ht="16.5" customHeight="1">
      <c r="A89" s="8"/>
      <c r="B89" s="18" t="s">
        <v>86</v>
      </c>
      <c r="C89" s="11"/>
      <c r="D89" s="68">
        <v>863.5</v>
      </c>
      <c r="E89" s="68">
        <v>489.4</v>
      </c>
      <c r="F89" s="15">
        <f t="shared" si="8"/>
        <v>1352.9</v>
      </c>
      <c r="G89" s="11"/>
      <c r="H89" s="39"/>
      <c r="I89" s="39"/>
      <c r="J89" s="39"/>
      <c r="K89" s="150">
        <f t="shared" si="9"/>
        <v>0</v>
      </c>
      <c r="L89" s="16">
        <f t="shared" si="10"/>
        <v>1352.9</v>
      </c>
    </row>
    <row r="90" spans="1:12" ht="16.5" customHeight="1">
      <c r="A90" s="8"/>
      <c r="B90" s="18" t="s">
        <v>87</v>
      </c>
      <c r="C90" s="11"/>
      <c r="D90" s="68">
        <v>516.3</v>
      </c>
      <c r="E90" s="68">
        <v>243</v>
      </c>
      <c r="F90" s="15">
        <f t="shared" si="8"/>
        <v>759.3</v>
      </c>
      <c r="G90" s="11"/>
      <c r="H90" s="39"/>
      <c r="I90" s="39"/>
      <c r="J90" s="39"/>
      <c r="K90" s="150">
        <f t="shared" si="9"/>
        <v>0</v>
      </c>
      <c r="L90" s="16">
        <f t="shared" si="10"/>
        <v>759.3</v>
      </c>
    </row>
    <row r="91" spans="1:12" ht="16.5" customHeight="1">
      <c r="A91" s="8"/>
      <c r="B91" s="18" t="s">
        <v>88</v>
      </c>
      <c r="C91" s="11"/>
      <c r="D91" s="39"/>
      <c r="E91" s="39"/>
      <c r="F91" s="15">
        <f t="shared" si="8"/>
        <v>0</v>
      </c>
      <c r="G91" s="11"/>
      <c r="H91" s="68">
        <v>506.6</v>
      </c>
      <c r="I91" s="68">
        <v>7.5</v>
      </c>
      <c r="J91" s="68">
        <v>244.9</v>
      </c>
      <c r="K91" s="150">
        <f t="shared" si="9"/>
        <v>759</v>
      </c>
      <c r="L91" s="16">
        <f t="shared" si="10"/>
        <v>759</v>
      </c>
    </row>
    <row r="92" spans="1:12" ht="16.5" customHeight="1">
      <c r="A92" s="8"/>
      <c r="B92" s="18" t="s">
        <v>89</v>
      </c>
      <c r="C92" s="11"/>
      <c r="D92" s="39"/>
      <c r="E92" s="39"/>
      <c r="F92" s="15">
        <f t="shared" si="8"/>
        <v>0</v>
      </c>
      <c r="G92" s="11"/>
      <c r="H92" s="39"/>
      <c r="I92" s="68">
        <v>1526.2</v>
      </c>
      <c r="J92" s="68">
        <v>617.2</v>
      </c>
      <c r="K92" s="150">
        <f t="shared" si="9"/>
        <v>2143.4</v>
      </c>
      <c r="L92" s="16">
        <f t="shared" si="10"/>
        <v>2143.4</v>
      </c>
    </row>
    <row r="93" spans="1:12" ht="16.5" customHeight="1">
      <c r="A93" s="8"/>
      <c r="B93" s="18" t="s">
        <v>223</v>
      </c>
      <c r="C93" s="11"/>
      <c r="D93" s="68">
        <v>18.8</v>
      </c>
      <c r="E93" s="68">
        <v>6.2</v>
      </c>
      <c r="F93" s="15">
        <f t="shared" si="8"/>
        <v>25</v>
      </c>
      <c r="G93" s="11"/>
      <c r="H93" s="68">
        <v>521.8</v>
      </c>
      <c r="I93" s="68"/>
      <c r="J93" s="68">
        <v>170.5</v>
      </c>
      <c r="K93" s="150">
        <f t="shared" si="9"/>
        <v>692.3</v>
      </c>
      <c r="L93" s="16">
        <f t="shared" si="10"/>
        <v>717.3</v>
      </c>
    </row>
    <row r="94" spans="1:12" ht="16.5" customHeight="1">
      <c r="A94" s="8"/>
      <c r="B94" s="18" t="s">
        <v>224</v>
      </c>
      <c r="C94" s="11"/>
      <c r="D94" s="68">
        <v>197.4</v>
      </c>
      <c r="E94" s="68">
        <v>84.9</v>
      </c>
      <c r="F94" s="15">
        <f t="shared" si="8"/>
        <v>282.3</v>
      </c>
      <c r="G94" s="11"/>
      <c r="H94" s="68">
        <v>331.9</v>
      </c>
      <c r="I94" s="68"/>
      <c r="J94" s="68">
        <v>153.7</v>
      </c>
      <c r="K94" s="150">
        <f t="shared" si="9"/>
        <v>485.59999999999997</v>
      </c>
      <c r="L94" s="16">
        <f t="shared" si="10"/>
        <v>767.9</v>
      </c>
    </row>
    <row r="95" spans="1:12" ht="16.5" customHeight="1">
      <c r="A95" s="8"/>
      <c r="B95" s="18" t="s">
        <v>246</v>
      </c>
      <c r="C95" s="11"/>
      <c r="D95" s="68">
        <v>367.6</v>
      </c>
      <c r="E95" s="68">
        <v>222.8</v>
      </c>
      <c r="F95" s="15">
        <f t="shared" si="8"/>
        <v>590.4000000000001</v>
      </c>
      <c r="G95" s="11"/>
      <c r="H95" s="11"/>
      <c r="I95" s="11"/>
      <c r="J95" s="11"/>
      <c r="K95" s="150">
        <f t="shared" si="9"/>
        <v>0</v>
      </c>
      <c r="L95" s="16">
        <f t="shared" si="10"/>
        <v>590.4000000000001</v>
      </c>
    </row>
    <row r="96" spans="1:12" ht="16.5" customHeight="1">
      <c r="A96" s="8"/>
      <c r="B96" s="34" t="s">
        <v>1</v>
      </c>
      <c r="C96" s="40">
        <f>SUM(C87:C95)</f>
        <v>0</v>
      </c>
      <c r="D96" s="40">
        <f aca="true" t="shared" si="11" ref="D96:L96">SUM(D87:D95)</f>
        <v>2968.7</v>
      </c>
      <c r="E96" s="40">
        <f t="shared" si="11"/>
        <v>1603.4</v>
      </c>
      <c r="F96" s="40">
        <f t="shared" si="11"/>
        <v>4572.1</v>
      </c>
      <c r="G96" s="40">
        <f t="shared" si="11"/>
        <v>0</v>
      </c>
      <c r="H96" s="40">
        <f t="shared" si="11"/>
        <v>1503.9</v>
      </c>
      <c r="I96" s="40">
        <f t="shared" si="11"/>
        <v>1533.7</v>
      </c>
      <c r="J96" s="40">
        <f t="shared" si="11"/>
        <v>1250.3</v>
      </c>
      <c r="K96" s="147">
        <f t="shared" si="11"/>
        <v>4287.900000000001</v>
      </c>
      <c r="L96" s="40">
        <f t="shared" si="11"/>
        <v>8860</v>
      </c>
    </row>
    <row r="97" spans="1:12" ht="16.5" customHeight="1">
      <c r="A97" s="8">
        <v>7</v>
      </c>
      <c r="B97" s="210" t="s">
        <v>70</v>
      </c>
      <c r="C97" s="11"/>
      <c r="D97" s="11"/>
      <c r="E97" s="11"/>
      <c r="F97" s="19"/>
      <c r="G97" s="39"/>
      <c r="H97" s="39"/>
      <c r="I97" s="39"/>
      <c r="J97" s="39"/>
      <c r="K97" s="146"/>
      <c r="L97" s="39"/>
    </row>
    <row r="98" spans="1:12" ht="16.5" customHeight="1">
      <c r="A98" s="8"/>
      <c r="B98" s="18" t="s">
        <v>71</v>
      </c>
      <c r="C98" s="11"/>
      <c r="D98" s="11"/>
      <c r="E98" s="11"/>
      <c r="F98" s="15">
        <f>C98+D98+E98</f>
        <v>0</v>
      </c>
      <c r="G98" s="11"/>
      <c r="H98" s="11"/>
      <c r="I98" s="134">
        <v>1980.3</v>
      </c>
      <c r="J98" s="136">
        <v>960.2</v>
      </c>
      <c r="K98" s="150">
        <f>G98+H98+I98+J98</f>
        <v>2940.5</v>
      </c>
      <c r="L98" s="16">
        <f>K98+F98</f>
        <v>2940.5</v>
      </c>
    </row>
    <row r="99" spans="1:12" ht="16.5" customHeight="1">
      <c r="A99" s="8"/>
      <c r="B99" s="18" t="s">
        <v>72</v>
      </c>
      <c r="C99" s="11"/>
      <c r="D99" s="11"/>
      <c r="E99" s="11"/>
      <c r="F99" s="15">
        <f>C99+D99+E99</f>
        <v>0</v>
      </c>
      <c r="G99" s="11"/>
      <c r="H99" s="11"/>
      <c r="I99" s="134">
        <v>967.3</v>
      </c>
      <c r="J99" s="136">
        <v>404.3</v>
      </c>
      <c r="K99" s="150">
        <f>G99+H99+I99+J99</f>
        <v>1371.6</v>
      </c>
      <c r="L99" s="16">
        <f>K99+F99</f>
        <v>1371.6</v>
      </c>
    </row>
    <row r="100" spans="1:12" ht="16.5" customHeight="1">
      <c r="A100" s="8"/>
      <c r="B100" s="34" t="s">
        <v>1</v>
      </c>
      <c r="C100" s="35">
        <f aca="true" t="shared" si="12" ref="C100:L100">SUM(C98:C99)</f>
        <v>0</v>
      </c>
      <c r="D100" s="35">
        <f t="shared" si="12"/>
        <v>0</v>
      </c>
      <c r="E100" s="35">
        <f t="shared" si="12"/>
        <v>0</v>
      </c>
      <c r="F100" s="35">
        <f t="shared" si="12"/>
        <v>0</v>
      </c>
      <c r="G100" s="35">
        <f t="shared" si="12"/>
        <v>0</v>
      </c>
      <c r="H100" s="35">
        <f t="shared" si="12"/>
        <v>0</v>
      </c>
      <c r="I100" s="35">
        <f t="shared" si="12"/>
        <v>2947.6</v>
      </c>
      <c r="J100" s="35">
        <f t="shared" si="12"/>
        <v>1364.5</v>
      </c>
      <c r="K100" s="148">
        <f t="shared" si="12"/>
        <v>4312.1</v>
      </c>
      <c r="L100" s="35">
        <f t="shared" si="12"/>
        <v>4312.1</v>
      </c>
    </row>
    <row r="101" spans="1:14" s="24" customFormat="1" ht="16.5" customHeight="1">
      <c r="A101" s="21">
        <v>8</v>
      </c>
      <c r="B101" s="212" t="s">
        <v>104</v>
      </c>
      <c r="C101" s="23"/>
      <c r="D101" s="23"/>
      <c r="E101" s="23"/>
      <c r="F101" s="19"/>
      <c r="G101" s="68"/>
      <c r="H101" s="68"/>
      <c r="I101" s="68"/>
      <c r="J101" s="68"/>
      <c r="K101" s="146"/>
      <c r="L101" s="39"/>
      <c r="M101" s="155"/>
      <c r="N101" s="44"/>
    </row>
    <row r="102" spans="1:14" s="24" customFormat="1" ht="16.5" customHeight="1">
      <c r="A102" s="21"/>
      <c r="B102" s="109" t="s">
        <v>190</v>
      </c>
      <c r="C102" s="23"/>
      <c r="D102" s="23"/>
      <c r="E102" s="23"/>
      <c r="F102" s="15">
        <f>C102+D102+E102</f>
        <v>0</v>
      </c>
      <c r="G102" s="23"/>
      <c r="H102" s="23"/>
      <c r="I102" s="207">
        <v>698.2</v>
      </c>
      <c r="J102" s="169">
        <v>268.2</v>
      </c>
      <c r="K102" s="150">
        <f>G102+H102+I102+J102</f>
        <v>966.4000000000001</v>
      </c>
      <c r="L102" s="16">
        <f>K102+F102</f>
        <v>966.4000000000001</v>
      </c>
      <c r="M102" s="155"/>
      <c r="N102" s="44"/>
    </row>
    <row r="103" spans="1:14" s="24" customFormat="1" ht="16.5" customHeight="1">
      <c r="A103" s="21"/>
      <c r="B103" s="110" t="s">
        <v>191</v>
      </c>
      <c r="C103" s="23"/>
      <c r="D103" s="23"/>
      <c r="E103" s="23"/>
      <c r="F103" s="15">
        <f>C103+D103+E103</f>
        <v>0</v>
      </c>
      <c r="G103" s="23"/>
      <c r="H103" s="23"/>
      <c r="I103" s="27">
        <v>563</v>
      </c>
      <c r="J103" s="169">
        <v>279.6</v>
      </c>
      <c r="K103" s="150">
        <f>G103+H103+I103+J103</f>
        <v>842.6</v>
      </c>
      <c r="L103" s="16">
        <f>K103+F103</f>
        <v>842.6</v>
      </c>
      <c r="M103" s="155"/>
      <c r="N103" s="44"/>
    </row>
    <row r="104" spans="1:14" s="24" customFormat="1" ht="16.5" customHeight="1">
      <c r="A104" s="21"/>
      <c r="B104" s="109" t="s">
        <v>192</v>
      </c>
      <c r="C104" s="23"/>
      <c r="D104" s="23"/>
      <c r="E104" s="23"/>
      <c r="F104" s="15">
        <f>C104+D104+E104</f>
        <v>0</v>
      </c>
      <c r="G104" s="23"/>
      <c r="H104" s="23"/>
      <c r="I104" s="171">
        <v>934.5</v>
      </c>
      <c r="J104" s="171">
        <v>408</v>
      </c>
      <c r="K104" s="150">
        <f>G104+H104+I104+J104</f>
        <v>1342.5</v>
      </c>
      <c r="L104" s="16">
        <f>K104+F104</f>
        <v>1342.5</v>
      </c>
      <c r="M104" s="155"/>
      <c r="N104" s="44"/>
    </row>
    <row r="105" spans="1:14" s="24" customFormat="1" ht="16.5" customHeight="1">
      <c r="A105" s="21"/>
      <c r="B105" s="109" t="s">
        <v>189</v>
      </c>
      <c r="C105" s="23"/>
      <c r="D105" s="23"/>
      <c r="E105" s="23"/>
      <c r="F105" s="15">
        <f>C105+D105+E105</f>
        <v>0</v>
      </c>
      <c r="G105" s="27">
        <v>524.5</v>
      </c>
      <c r="H105" s="170"/>
      <c r="I105" s="169"/>
      <c r="J105" s="169">
        <v>852.8</v>
      </c>
      <c r="K105" s="150">
        <f>G105+H105+I105+J105</f>
        <v>1377.3</v>
      </c>
      <c r="L105" s="16">
        <f>K105+F105</f>
        <v>1377.3</v>
      </c>
      <c r="M105" s="155"/>
      <c r="N105" s="44"/>
    </row>
    <row r="106" spans="1:14" s="24" customFormat="1" ht="16.5" customHeight="1">
      <c r="A106" s="21"/>
      <c r="B106" s="111" t="s">
        <v>105</v>
      </c>
      <c r="C106" s="23"/>
      <c r="D106" s="23"/>
      <c r="E106" s="23"/>
      <c r="F106" s="15">
        <f>C106+D106+E106</f>
        <v>0</v>
      </c>
      <c r="G106" s="68">
        <v>1321.3</v>
      </c>
      <c r="H106" s="52"/>
      <c r="I106" s="139"/>
      <c r="J106" s="23">
        <v>1370.7</v>
      </c>
      <c r="K106" s="150">
        <f>G106+H106+I106+J106</f>
        <v>2692</v>
      </c>
      <c r="L106" s="16">
        <f>K106+F106</f>
        <v>2692</v>
      </c>
      <c r="M106" s="155"/>
      <c r="N106" s="44"/>
    </row>
    <row r="107" spans="1:14" s="24" customFormat="1" ht="16.5" customHeight="1">
      <c r="A107" s="21"/>
      <c r="B107" s="34" t="s">
        <v>1</v>
      </c>
      <c r="C107" s="42">
        <f aca="true" t="shared" si="13" ref="C107:L107">SUM(C101:C106)</f>
        <v>0</v>
      </c>
      <c r="D107" s="42">
        <f t="shared" si="13"/>
        <v>0</v>
      </c>
      <c r="E107" s="42">
        <f t="shared" si="13"/>
        <v>0</v>
      </c>
      <c r="F107" s="42">
        <f t="shared" si="13"/>
        <v>0</v>
      </c>
      <c r="G107" s="42">
        <f t="shared" si="13"/>
        <v>1845.8</v>
      </c>
      <c r="H107" s="42">
        <f t="shared" si="13"/>
        <v>0</v>
      </c>
      <c r="I107" s="42">
        <f t="shared" si="13"/>
        <v>2195.7</v>
      </c>
      <c r="J107" s="42">
        <f t="shared" si="13"/>
        <v>3179.3</v>
      </c>
      <c r="K107" s="149">
        <f t="shared" si="13"/>
        <v>7220.8</v>
      </c>
      <c r="L107" s="42">
        <f t="shared" si="13"/>
        <v>7220.8</v>
      </c>
      <c r="M107" s="155"/>
      <c r="N107" s="44"/>
    </row>
    <row r="108" spans="1:14" s="24" customFormat="1" ht="16.5" customHeight="1">
      <c r="A108" s="123">
        <v>9</v>
      </c>
      <c r="B108" s="212" t="s">
        <v>238</v>
      </c>
      <c r="C108" s="68"/>
      <c r="D108" s="68"/>
      <c r="E108" s="68"/>
      <c r="F108" s="68"/>
      <c r="G108" s="68"/>
      <c r="H108" s="68"/>
      <c r="I108" s="68"/>
      <c r="J108" s="68"/>
      <c r="K108" s="146"/>
      <c r="L108" s="39"/>
      <c r="M108" s="155"/>
      <c r="N108" s="44"/>
    </row>
    <row r="109" spans="1:14" s="24" customFormat="1" ht="16.5" customHeight="1">
      <c r="A109" s="123"/>
      <c r="B109" s="36" t="s">
        <v>239</v>
      </c>
      <c r="C109" s="68"/>
      <c r="D109" s="68"/>
      <c r="E109" s="68"/>
      <c r="F109" s="15">
        <f>C109+D109+E109</f>
        <v>0</v>
      </c>
      <c r="G109" s="68"/>
      <c r="H109" s="68"/>
      <c r="I109" s="68">
        <v>402.8</v>
      </c>
      <c r="J109" s="68">
        <v>116.4</v>
      </c>
      <c r="K109" s="150">
        <f>G109+H109+I109+J109</f>
        <v>519.2</v>
      </c>
      <c r="L109" s="16">
        <f>K109+F109</f>
        <v>519.2</v>
      </c>
      <c r="M109" s="155"/>
      <c r="N109" s="44"/>
    </row>
    <row r="110" spans="1:14" s="24" customFormat="1" ht="16.5" customHeight="1">
      <c r="A110" s="123"/>
      <c r="B110" s="36" t="s">
        <v>328</v>
      </c>
      <c r="C110" s="68"/>
      <c r="D110" s="68"/>
      <c r="E110" s="68"/>
      <c r="F110" s="15"/>
      <c r="G110" s="68"/>
      <c r="H110" s="68"/>
      <c r="I110" s="68">
        <v>376.8</v>
      </c>
      <c r="J110" s="68">
        <v>123.2</v>
      </c>
      <c r="K110" s="150">
        <f>G110+H110+I110+J110</f>
        <v>500</v>
      </c>
      <c r="L110" s="16">
        <f>K110+F110</f>
        <v>500</v>
      </c>
      <c r="M110" s="155"/>
      <c r="N110" s="44"/>
    </row>
    <row r="111" spans="1:14" s="24" customFormat="1" ht="16.5" customHeight="1">
      <c r="A111" s="123"/>
      <c r="B111" s="34" t="s">
        <v>1</v>
      </c>
      <c r="C111" s="42">
        <f>C109+C110</f>
        <v>0</v>
      </c>
      <c r="D111" s="42">
        <f aca="true" t="shared" si="14" ref="D111:I111">D109+D110</f>
        <v>0</v>
      </c>
      <c r="E111" s="42">
        <f t="shared" si="14"/>
        <v>0</v>
      </c>
      <c r="F111" s="42">
        <f t="shared" si="14"/>
        <v>0</v>
      </c>
      <c r="G111" s="42">
        <f t="shared" si="14"/>
        <v>0</v>
      </c>
      <c r="H111" s="42">
        <f t="shared" si="14"/>
        <v>0</v>
      </c>
      <c r="I111" s="42">
        <f t="shared" si="14"/>
        <v>779.6</v>
      </c>
      <c r="J111" s="42">
        <f>J109+J110</f>
        <v>239.60000000000002</v>
      </c>
      <c r="K111" s="42">
        <f>K109+K110</f>
        <v>1019.2</v>
      </c>
      <c r="L111" s="42">
        <f>L109+L110</f>
        <v>1019.2</v>
      </c>
      <c r="M111" s="155"/>
      <c r="N111" s="44"/>
    </row>
    <row r="112" spans="1:14" s="24" customFormat="1" ht="16.5" customHeight="1">
      <c r="A112" s="123">
        <v>10</v>
      </c>
      <c r="B112" s="210" t="s">
        <v>317</v>
      </c>
      <c r="C112" s="68"/>
      <c r="D112" s="68"/>
      <c r="E112" s="68"/>
      <c r="F112" s="68"/>
      <c r="G112" s="68"/>
      <c r="H112" s="68"/>
      <c r="I112" s="68"/>
      <c r="J112" s="68"/>
      <c r="K112" s="206"/>
      <c r="L112" s="68"/>
      <c r="M112" s="155"/>
      <c r="N112" s="44"/>
    </row>
    <row r="113" spans="1:14" s="24" customFormat="1" ht="16.5" customHeight="1">
      <c r="A113" s="123"/>
      <c r="B113" s="18" t="s">
        <v>322</v>
      </c>
      <c r="C113" s="68"/>
      <c r="D113" s="68">
        <v>534.9</v>
      </c>
      <c r="E113" s="68">
        <v>234</v>
      </c>
      <c r="F113" s="15">
        <f>C113+D113+E113</f>
        <v>768.9</v>
      </c>
      <c r="G113" s="68"/>
      <c r="H113" s="68"/>
      <c r="I113" s="68"/>
      <c r="J113" s="68"/>
      <c r="K113" s="150">
        <f>G113+H113+I113+J113</f>
        <v>0</v>
      </c>
      <c r="L113" s="16">
        <f>K113+F113</f>
        <v>768.9</v>
      </c>
      <c r="M113" s="155"/>
      <c r="N113" s="44"/>
    </row>
    <row r="114" spans="1:14" s="24" customFormat="1" ht="16.5" customHeight="1">
      <c r="A114" s="123"/>
      <c r="B114" s="18" t="s">
        <v>323</v>
      </c>
      <c r="C114" s="68"/>
      <c r="D114" s="68"/>
      <c r="E114" s="68"/>
      <c r="F114" s="15"/>
      <c r="G114" s="68"/>
      <c r="H114" s="68"/>
      <c r="I114" s="68">
        <v>512</v>
      </c>
      <c r="J114" s="68">
        <v>193.5</v>
      </c>
      <c r="K114" s="150">
        <f>G114+H114+I114+J114</f>
        <v>705.5</v>
      </c>
      <c r="L114" s="16">
        <f>K114+F114</f>
        <v>705.5</v>
      </c>
      <c r="M114" s="155"/>
      <c r="N114" s="44"/>
    </row>
    <row r="115" spans="1:14" s="24" customFormat="1" ht="16.5" customHeight="1">
      <c r="A115" s="123"/>
      <c r="B115" s="34" t="s">
        <v>1</v>
      </c>
      <c r="C115" s="42">
        <f aca="true" t="shared" si="15" ref="C115:L115">C113+C114</f>
        <v>0</v>
      </c>
      <c r="D115" s="42">
        <f t="shared" si="15"/>
        <v>534.9</v>
      </c>
      <c r="E115" s="42">
        <f t="shared" si="15"/>
        <v>234</v>
      </c>
      <c r="F115" s="42">
        <f t="shared" si="15"/>
        <v>768.9</v>
      </c>
      <c r="G115" s="42">
        <f t="shared" si="15"/>
        <v>0</v>
      </c>
      <c r="H115" s="42">
        <f t="shared" si="15"/>
        <v>0</v>
      </c>
      <c r="I115" s="42">
        <f t="shared" si="15"/>
        <v>512</v>
      </c>
      <c r="J115" s="42">
        <f t="shared" si="15"/>
        <v>193.5</v>
      </c>
      <c r="K115" s="42">
        <f t="shared" si="15"/>
        <v>705.5</v>
      </c>
      <c r="L115" s="42">
        <f t="shared" si="15"/>
        <v>1474.4</v>
      </c>
      <c r="M115" s="155"/>
      <c r="N115" s="44"/>
    </row>
    <row r="116" spans="1:12" ht="16.5" customHeight="1">
      <c r="A116" s="8">
        <v>11</v>
      </c>
      <c r="B116" s="210" t="s">
        <v>97</v>
      </c>
      <c r="C116" s="11"/>
      <c r="D116" s="11"/>
      <c r="E116" s="11"/>
      <c r="F116" s="19"/>
      <c r="G116" s="39"/>
      <c r="H116" s="39"/>
      <c r="I116" s="39"/>
      <c r="J116" s="39"/>
      <c r="K116" s="146"/>
      <c r="L116" s="39"/>
    </row>
    <row r="117" spans="1:12" ht="16.5" customHeight="1">
      <c r="A117" s="8"/>
      <c r="B117" s="18" t="s">
        <v>98</v>
      </c>
      <c r="C117" s="11"/>
      <c r="D117" s="114">
        <v>627.567</v>
      </c>
      <c r="E117" s="114">
        <v>377.9</v>
      </c>
      <c r="F117" s="15">
        <f aca="true" t="shared" si="16" ref="F117:F122">C117+D117+E117</f>
        <v>1005.467</v>
      </c>
      <c r="G117" s="11"/>
      <c r="H117" s="11"/>
      <c r="I117" s="11"/>
      <c r="J117" s="11"/>
      <c r="K117" s="150">
        <f aca="true" t="shared" si="17" ref="K117:K122">G117+H117+I117+J117</f>
        <v>0</v>
      </c>
      <c r="L117" s="16">
        <f aca="true" t="shared" si="18" ref="L117:L122">K117+F117</f>
        <v>1005.467</v>
      </c>
    </row>
    <row r="118" spans="1:12" ht="16.5" customHeight="1">
      <c r="A118" s="8"/>
      <c r="B118" s="18" t="s">
        <v>99</v>
      </c>
      <c r="C118" s="11"/>
      <c r="D118" s="11"/>
      <c r="E118" s="11"/>
      <c r="F118" s="15">
        <f t="shared" si="16"/>
        <v>0</v>
      </c>
      <c r="G118" s="39"/>
      <c r="H118" s="175">
        <v>1232</v>
      </c>
      <c r="I118" s="175"/>
      <c r="J118" s="175">
        <v>524.328</v>
      </c>
      <c r="K118" s="150">
        <f t="shared" si="17"/>
        <v>1756.328</v>
      </c>
      <c r="L118" s="16">
        <f t="shared" si="18"/>
        <v>1756.328</v>
      </c>
    </row>
    <row r="119" spans="1:12" ht="16.5" customHeight="1">
      <c r="A119" s="8"/>
      <c r="B119" s="18" t="s">
        <v>100</v>
      </c>
      <c r="C119" s="11"/>
      <c r="D119" s="11"/>
      <c r="E119" s="11"/>
      <c r="F119" s="15">
        <f t="shared" si="16"/>
        <v>0</v>
      </c>
      <c r="G119" s="39"/>
      <c r="H119" s="175">
        <v>4017.7</v>
      </c>
      <c r="I119" s="175"/>
      <c r="J119" s="175">
        <v>1451.4</v>
      </c>
      <c r="K119" s="150">
        <f t="shared" si="17"/>
        <v>5469.1</v>
      </c>
      <c r="L119" s="16">
        <f t="shared" si="18"/>
        <v>5469.1</v>
      </c>
    </row>
    <row r="120" spans="1:12" ht="16.5" customHeight="1">
      <c r="A120" s="8"/>
      <c r="B120" s="18" t="s">
        <v>232</v>
      </c>
      <c r="C120" s="11"/>
      <c r="D120" s="11"/>
      <c r="E120" s="11"/>
      <c r="F120" s="15">
        <f t="shared" si="16"/>
        <v>0</v>
      </c>
      <c r="G120" s="39"/>
      <c r="H120" s="175">
        <v>372.3</v>
      </c>
      <c r="I120" s="175"/>
      <c r="J120" s="175">
        <v>123.5</v>
      </c>
      <c r="K120" s="150">
        <f t="shared" si="17"/>
        <v>495.8</v>
      </c>
      <c r="L120" s="16">
        <f t="shared" si="18"/>
        <v>495.8</v>
      </c>
    </row>
    <row r="121" spans="1:12" ht="16.5" customHeight="1">
      <c r="A121" s="8"/>
      <c r="B121" s="18" t="s">
        <v>101</v>
      </c>
      <c r="C121" s="11"/>
      <c r="D121" s="11"/>
      <c r="E121" s="11"/>
      <c r="F121" s="15">
        <f t="shared" si="16"/>
        <v>0</v>
      </c>
      <c r="G121" s="114">
        <v>512.607</v>
      </c>
      <c r="H121" s="175"/>
      <c r="I121" s="175"/>
      <c r="J121" s="175">
        <v>280.653</v>
      </c>
      <c r="K121" s="150">
        <f t="shared" si="17"/>
        <v>793.26</v>
      </c>
      <c r="L121" s="16">
        <f t="shared" si="18"/>
        <v>793.26</v>
      </c>
    </row>
    <row r="122" spans="1:12" ht="39.75" customHeight="1">
      <c r="A122" s="8"/>
      <c r="B122" s="37" t="s">
        <v>102</v>
      </c>
      <c r="C122" s="175">
        <v>25.194</v>
      </c>
      <c r="D122" s="175"/>
      <c r="E122" s="175">
        <v>6.627</v>
      </c>
      <c r="F122" s="15">
        <f t="shared" si="16"/>
        <v>31.820999999999998</v>
      </c>
      <c r="G122" s="114">
        <v>888.988</v>
      </c>
      <c r="H122" s="175"/>
      <c r="I122" s="175"/>
      <c r="J122" s="175">
        <v>409.336</v>
      </c>
      <c r="K122" s="150">
        <f t="shared" si="17"/>
        <v>1298.324</v>
      </c>
      <c r="L122" s="16">
        <f t="shared" si="18"/>
        <v>1330.145</v>
      </c>
    </row>
    <row r="123" spans="1:12" ht="27" customHeight="1">
      <c r="A123" s="8"/>
      <c r="B123" s="37" t="s">
        <v>278</v>
      </c>
      <c r="C123" s="39"/>
      <c r="D123" s="11"/>
      <c r="E123" s="11"/>
      <c r="F123" s="15"/>
      <c r="G123" s="39"/>
      <c r="H123" s="39"/>
      <c r="I123" s="204">
        <v>362.71</v>
      </c>
      <c r="J123" s="204">
        <v>149.851</v>
      </c>
      <c r="K123" s="150">
        <f>G123+H123+I123+J123</f>
        <v>512.5609999999999</v>
      </c>
      <c r="L123" s="16">
        <f>K123+F123</f>
        <v>512.5609999999999</v>
      </c>
    </row>
    <row r="124" spans="1:12" ht="16.5" customHeight="1">
      <c r="A124" s="8"/>
      <c r="B124" s="34" t="s">
        <v>1</v>
      </c>
      <c r="C124" s="35">
        <f>SUM(C117:C123)</f>
        <v>25.194</v>
      </c>
      <c r="D124" s="35">
        <f aca="true" t="shared" si="19" ref="D124:L124">SUM(D117:D123)</f>
        <v>627.567</v>
      </c>
      <c r="E124" s="35">
        <f t="shared" si="19"/>
        <v>384.527</v>
      </c>
      <c r="F124" s="35">
        <f t="shared" si="19"/>
        <v>1037.288</v>
      </c>
      <c r="G124" s="35">
        <f t="shared" si="19"/>
        <v>1401.595</v>
      </c>
      <c r="H124" s="35">
        <f t="shared" si="19"/>
        <v>5622</v>
      </c>
      <c r="I124" s="35">
        <f t="shared" si="19"/>
        <v>362.71</v>
      </c>
      <c r="J124" s="35">
        <f t="shared" si="19"/>
        <v>2939.0680000000007</v>
      </c>
      <c r="K124" s="148">
        <f t="shared" si="19"/>
        <v>10325.373</v>
      </c>
      <c r="L124" s="35">
        <f t="shared" si="19"/>
        <v>11362.661</v>
      </c>
    </row>
    <row r="125" spans="1:12" ht="16.5" customHeight="1">
      <c r="A125" s="8">
        <v>12</v>
      </c>
      <c r="B125" s="210" t="s">
        <v>78</v>
      </c>
      <c r="C125" s="11"/>
      <c r="D125" s="11"/>
      <c r="E125" s="11"/>
      <c r="F125" s="19"/>
      <c r="G125" s="39"/>
      <c r="H125" s="39"/>
      <c r="I125" s="39"/>
      <c r="J125" s="39"/>
      <c r="K125" s="146"/>
      <c r="L125" s="39"/>
    </row>
    <row r="126" spans="1:12" ht="16.5" customHeight="1">
      <c r="A126" s="8"/>
      <c r="B126" s="18" t="s">
        <v>79</v>
      </c>
      <c r="C126" s="11"/>
      <c r="D126" s="11">
        <v>470.4</v>
      </c>
      <c r="E126" s="11">
        <v>252.4</v>
      </c>
      <c r="F126" s="15">
        <f>C126+D126+E126</f>
        <v>722.8</v>
      </c>
      <c r="G126" s="11"/>
      <c r="H126" s="11"/>
      <c r="I126" s="11"/>
      <c r="J126" s="11"/>
      <c r="K126" s="150">
        <f>G126+H126+I126+J126</f>
        <v>0</v>
      </c>
      <c r="L126" s="16">
        <f>K126+F126</f>
        <v>722.8</v>
      </c>
    </row>
    <row r="127" spans="1:12" ht="16.5" customHeight="1">
      <c r="A127" s="8"/>
      <c r="B127" s="34" t="s">
        <v>1</v>
      </c>
      <c r="C127" s="35">
        <f aca="true" t="shared" si="20" ref="C127:L127">SUM(C125:C126)</f>
        <v>0</v>
      </c>
      <c r="D127" s="35">
        <f t="shared" si="20"/>
        <v>470.4</v>
      </c>
      <c r="E127" s="35">
        <f t="shared" si="20"/>
        <v>252.4</v>
      </c>
      <c r="F127" s="35">
        <f t="shared" si="20"/>
        <v>722.8</v>
      </c>
      <c r="G127" s="35">
        <f t="shared" si="20"/>
        <v>0</v>
      </c>
      <c r="H127" s="35">
        <f t="shared" si="20"/>
        <v>0</v>
      </c>
      <c r="I127" s="35">
        <f t="shared" si="20"/>
        <v>0</v>
      </c>
      <c r="J127" s="35">
        <f t="shared" si="20"/>
        <v>0</v>
      </c>
      <c r="K127" s="148">
        <f t="shared" si="20"/>
        <v>0</v>
      </c>
      <c r="L127" s="35">
        <f t="shared" si="20"/>
        <v>722.8</v>
      </c>
    </row>
    <row r="128" spans="1:12" ht="16.5" customHeight="1">
      <c r="A128" s="8">
        <v>13</v>
      </c>
      <c r="B128" s="210" t="s">
        <v>82</v>
      </c>
      <c r="C128" s="11"/>
      <c r="D128" s="11"/>
      <c r="E128" s="11"/>
      <c r="F128" s="19"/>
      <c r="G128" s="39"/>
      <c r="H128" s="39"/>
      <c r="I128" s="39"/>
      <c r="J128" s="39"/>
      <c r="K128" s="146"/>
      <c r="L128" s="39"/>
    </row>
    <row r="129" spans="1:12" ht="16.5" customHeight="1">
      <c r="A129" s="8"/>
      <c r="B129" s="18" t="s">
        <v>83</v>
      </c>
      <c r="C129" s="11"/>
      <c r="D129" s="11"/>
      <c r="E129" s="11"/>
      <c r="F129" s="15">
        <f>C129+D129+E129</f>
        <v>0</v>
      </c>
      <c r="G129" s="11"/>
      <c r="H129" s="11"/>
      <c r="I129" s="11">
        <v>1144</v>
      </c>
      <c r="J129" s="9">
        <v>451.6</v>
      </c>
      <c r="K129" s="150">
        <f>G129+H129+I129+J129</f>
        <v>1595.6</v>
      </c>
      <c r="L129" s="16">
        <f>K129+F129</f>
        <v>1595.6</v>
      </c>
    </row>
    <row r="130" spans="1:12" ht="16.5" customHeight="1">
      <c r="A130" s="8"/>
      <c r="B130" s="18" t="s">
        <v>259</v>
      </c>
      <c r="C130" s="11"/>
      <c r="D130" s="138">
        <v>789.8</v>
      </c>
      <c r="E130" s="138">
        <v>316.3</v>
      </c>
      <c r="F130" s="15">
        <f>C130+D130+E130</f>
        <v>1106.1</v>
      </c>
      <c r="G130" s="11"/>
      <c r="H130" s="11"/>
      <c r="I130" s="11"/>
      <c r="J130" s="11"/>
      <c r="K130" s="150">
        <f>G130+H130+I130+J130</f>
        <v>0</v>
      </c>
      <c r="L130" s="16">
        <f>K130+F130</f>
        <v>1106.1</v>
      </c>
    </row>
    <row r="131" spans="1:12" ht="16.5" customHeight="1">
      <c r="A131" s="8"/>
      <c r="B131" s="34" t="s">
        <v>1</v>
      </c>
      <c r="C131" s="35">
        <f>SUM(C128:C130)</f>
        <v>0</v>
      </c>
      <c r="D131" s="35">
        <f aca="true" t="shared" si="21" ref="D131:L131">SUM(D128:D130)</f>
        <v>789.8</v>
      </c>
      <c r="E131" s="35">
        <f t="shared" si="21"/>
        <v>316.3</v>
      </c>
      <c r="F131" s="35">
        <f t="shared" si="21"/>
        <v>1106.1</v>
      </c>
      <c r="G131" s="35">
        <f t="shared" si="21"/>
        <v>0</v>
      </c>
      <c r="H131" s="35">
        <f t="shared" si="21"/>
        <v>0</v>
      </c>
      <c r="I131" s="35">
        <f t="shared" si="21"/>
        <v>1144</v>
      </c>
      <c r="J131" s="35">
        <f t="shared" si="21"/>
        <v>451.6</v>
      </c>
      <c r="K131" s="148">
        <f t="shared" si="21"/>
        <v>1595.6</v>
      </c>
      <c r="L131" s="35">
        <f t="shared" si="21"/>
        <v>2701.7</v>
      </c>
    </row>
    <row r="132" spans="1:12" ht="16.5" customHeight="1">
      <c r="A132" s="8">
        <v>14</v>
      </c>
      <c r="B132" s="210" t="s">
        <v>92</v>
      </c>
      <c r="C132" s="11"/>
      <c r="D132" s="11"/>
      <c r="E132" s="11"/>
      <c r="F132" s="19"/>
      <c r="G132" s="39"/>
      <c r="H132" s="39"/>
      <c r="I132" s="39"/>
      <c r="J132" s="39"/>
      <c r="K132" s="146"/>
      <c r="L132" s="39"/>
    </row>
    <row r="133" spans="1:12" ht="16.5" customHeight="1">
      <c r="A133" s="8"/>
      <c r="B133" s="18" t="s">
        <v>93</v>
      </c>
      <c r="C133" s="11"/>
      <c r="D133" s="11"/>
      <c r="E133" s="11"/>
      <c r="F133" s="15">
        <f aca="true" t="shared" si="22" ref="F133:F140">C133+D133+E133</f>
        <v>0</v>
      </c>
      <c r="G133" s="39"/>
      <c r="H133" s="112">
        <v>759</v>
      </c>
      <c r="I133" s="112"/>
      <c r="J133" s="113">
        <v>373</v>
      </c>
      <c r="K133" s="150">
        <f aca="true" t="shared" si="23" ref="K133:K141">G133+H133+I133+J133</f>
        <v>1132</v>
      </c>
      <c r="L133" s="16">
        <f aca="true" t="shared" si="24" ref="L133:L141">K133+F133</f>
        <v>1132</v>
      </c>
    </row>
    <row r="134" spans="1:12" ht="16.5" customHeight="1">
      <c r="A134" s="8"/>
      <c r="B134" s="116" t="s">
        <v>220</v>
      </c>
      <c r="C134" s="11"/>
      <c r="D134" s="11"/>
      <c r="E134" s="11"/>
      <c r="F134" s="15">
        <f t="shared" si="22"/>
        <v>0</v>
      </c>
      <c r="G134" s="39"/>
      <c r="H134" s="114">
        <v>554</v>
      </c>
      <c r="I134" s="114"/>
      <c r="J134" s="114">
        <v>311</v>
      </c>
      <c r="K134" s="150">
        <f t="shared" si="23"/>
        <v>865</v>
      </c>
      <c r="L134" s="16">
        <f t="shared" si="24"/>
        <v>865</v>
      </c>
    </row>
    <row r="135" spans="1:12" ht="16.5" customHeight="1">
      <c r="A135" s="8"/>
      <c r="B135" s="18" t="s">
        <v>94</v>
      </c>
      <c r="C135" s="11"/>
      <c r="D135" s="11"/>
      <c r="E135" s="11"/>
      <c r="F135" s="15">
        <f t="shared" si="22"/>
        <v>0</v>
      </c>
      <c r="G135" s="39"/>
      <c r="H135" s="114">
        <v>731</v>
      </c>
      <c r="I135" s="115"/>
      <c r="J135" s="114">
        <v>311</v>
      </c>
      <c r="K135" s="150">
        <f t="shared" si="23"/>
        <v>1042</v>
      </c>
      <c r="L135" s="16">
        <f t="shared" si="24"/>
        <v>1042</v>
      </c>
    </row>
    <row r="136" spans="1:12" ht="16.5" customHeight="1">
      <c r="A136" s="8"/>
      <c r="B136" s="18" t="s">
        <v>95</v>
      </c>
      <c r="C136" s="11"/>
      <c r="D136" s="11"/>
      <c r="E136" s="11"/>
      <c r="F136" s="15">
        <f t="shared" si="22"/>
        <v>0</v>
      </c>
      <c r="G136" s="175">
        <v>2510</v>
      </c>
      <c r="H136" s="114"/>
      <c r="I136" s="114"/>
      <c r="J136" s="114">
        <v>1148.7</v>
      </c>
      <c r="K136" s="150">
        <f t="shared" si="23"/>
        <v>3658.7</v>
      </c>
      <c r="L136" s="16">
        <f t="shared" si="24"/>
        <v>3658.7</v>
      </c>
    </row>
    <row r="137" spans="1:12" ht="16.5" customHeight="1">
      <c r="A137" s="8"/>
      <c r="B137" s="18" t="s">
        <v>244</v>
      </c>
      <c r="C137" s="11"/>
      <c r="D137" s="11"/>
      <c r="E137" s="11"/>
      <c r="F137" s="15">
        <f t="shared" si="22"/>
        <v>0</v>
      </c>
      <c r="G137" s="39"/>
      <c r="H137" s="114">
        <v>1199.3</v>
      </c>
      <c r="I137" s="116"/>
      <c r="J137" s="114">
        <v>765</v>
      </c>
      <c r="K137" s="150">
        <f t="shared" si="23"/>
        <v>1964.3</v>
      </c>
      <c r="L137" s="16">
        <f t="shared" si="24"/>
        <v>1964.3</v>
      </c>
    </row>
    <row r="138" spans="1:12" ht="16.5" customHeight="1">
      <c r="A138" s="8"/>
      <c r="B138" s="18" t="s">
        <v>96</v>
      </c>
      <c r="C138" s="11"/>
      <c r="D138" s="11"/>
      <c r="E138" s="11"/>
      <c r="F138" s="15">
        <f t="shared" si="22"/>
        <v>0</v>
      </c>
      <c r="G138" s="39"/>
      <c r="H138" s="39"/>
      <c r="I138" s="114">
        <v>805.5</v>
      </c>
      <c r="J138" s="114">
        <v>333.2</v>
      </c>
      <c r="K138" s="150">
        <f t="shared" si="23"/>
        <v>1138.7</v>
      </c>
      <c r="L138" s="16">
        <f t="shared" si="24"/>
        <v>1138.7</v>
      </c>
    </row>
    <row r="139" spans="1:12" ht="16.5" customHeight="1">
      <c r="A139" s="8"/>
      <c r="B139" s="18" t="s">
        <v>245</v>
      </c>
      <c r="C139" s="11"/>
      <c r="D139" s="11"/>
      <c r="E139" s="11"/>
      <c r="F139" s="15">
        <f t="shared" si="22"/>
        <v>0</v>
      </c>
      <c r="G139" s="39"/>
      <c r="H139" s="39">
        <v>3630</v>
      </c>
      <c r="I139" s="114"/>
      <c r="J139" s="114">
        <v>1929.4</v>
      </c>
      <c r="K139" s="150">
        <f t="shared" si="23"/>
        <v>5559.4</v>
      </c>
      <c r="L139" s="16">
        <f t="shared" si="24"/>
        <v>5559.4</v>
      </c>
    </row>
    <row r="140" spans="1:12" ht="16.5" customHeight="1">
      <c r="A140" s="8"/>
      <c r="B140" s="18" t="s">
        <v>295</v>
      </c>
      <c r="C140" s="11"/>
      <c r="D140" s="11"/>
      <c r="E140" s="11"/>
      <c r="F140" s="15">
        <f t="shared" si="22"/>
        <v>0</v>
      </c>
      <c r="G140" s="39"/>
      <c r="H140" s="39">
        <v>458</v>
      </c>
      <c r="I140" s="114"/>
      <c r="J140" s="114">
        <v>353.2</v>
      </c>
      <c r="K140" s="150">
        <f t="shared" si="23"/>
        <v>811.2</v>
      </c>
      <c r="L140" s="16">
        <f t="shared" si="24"/>
        <v>811.2</v>
      </c>
    </row>
    <row r="141" spans="1:12" ht="16.5" customHeight="1">
      <c r="A141" s="8"/>
      <c r="B141" s="18" t="s">
        <v>306</v>
      </c>
      <c r="C141" s="11"/>
      <c r="D141" s="11"/>
      <c r="E141" s="11"/>
      <c r="F141" s="15"/>
      <c r="G141" s="39"/>
      <c r="H141" s="39">
        <v>390</v>
      </c>
      <c r="I141" s="114"/>
      <c r="J141" s="114">
        <v>347</v>
      </c>
      <c r="K141" s="150">
        <f t="shared" si="23"/>
        <v>737</v>
      </c>
      <c r="L141" s="16">
        <f t="shared" si="24"/>
        <v>737</v>
      </c>
    </row>
    <row r="142" spans="1:12" ht="16.5" customHeight="1">
      <c r="A142" s="8"/>
      <c r="B142" s="18" t="s">
        <v>321</v>
      </c>
      <c r="C142" s="11"/>
      <c r="D142" s="11"/>
      <c r="E142" s="11"/>
      <c r="F142" s="15"/>
      <c r="G142" s="39"/>
      <c r="H142" s="39"/>
      <c r="I142" s="39">
        <v>563.8</v>
      </c>
      <c r="J142" s="114">
        <v>160.1</v>
      </c>
      <c r="K142" s="150">
        <f>G142+H142+I142+J142</f>
        <v>723.9</v>
      </c>
      <c r="L142" s="16">
        <f>K142+F142</f>
        <v>723.9</v>
      </c>
    </row>
    <row r="143" spans="1:12" ht="16.5" customHeight="1">
      <c r="A143" s="8"/>
      <c r="B143" s="18" t="s">
        <v>326</v>
      </c>
      <c r="C143" s="11"/>
      <c r="D143" s="11"/>
      <c r="E143" s="11"/>
      <c r="F143" s="15"/>
      <c r="G143" s="39"/>
      <c r="H143" s="39"/>
      <c r="I143" s="39">
        <v>407</v>
      </c>
      <c r="J143" s="114">
        <v>111</v>
      </c>
      <c r="K143" s="150">
        <f>G143+H143+I143+J143</f>
        <v>518</v>
      </c>
      <c r="L143" s="16">
        <f>K143+F143</f>
        <v>518</v>
      </c>
    </row>
    <row r="144" spans="1:12" ht="16.5" customHeight="1">
      <c r="A144" s="8"/>
      <c r="B144" s="34" t="s">
        <v>1</v>
      </c>
      <c r="C144" s="35">
        <f aca="true" t="shared" si="25" ref="C144:L144">SUM(C133:C143)</f>
        <v>0</v>
      </c>
      <c r="D144" s="35">
        <f t="shared" si="25"/>
        <v>0</v>
      </c>
      <c r="E144" s="35">
        <f t="shared" si="25"/>
        <v>0</v>
      </c>
      <c r="F144" s="35">
        <f t="shared" si="25"/>
        <v>0</v>
      </c>
      <c r="G144" s="35">
        <f t="shared" si="25"/>
        <v>2510</v>
      </c>
      <c r="H144" s="35">
        <f t="shared" si="25"/>
        <v>7721.3</v>
      </c>
      <c r="I144" s="35">
        <f t="shared" si="25"/>
        <v>1776.3</v>
      </c>
      <c r="J144" s="35">
        <f t="shared" si="25"/>
        <v>6142.599999999999</v>
      </c>
      <c r="K144" s="35">
        <f t="shared" si="25"/>
        <v>18150.200000000004</v>
      </c>
      <c r="L144" s="35">
        <f t="shared" si="25"/>
        <v>18150.200000000004</v>
      </c>
    </row>
    <row r="145" spans="1:12" ht="18">
      <c r="A145" s="8">
        <v>15</v>
      </c>
      <c r="B145" s="215" t="s">
        <v>56</v>
      </c>
      <c r="C145" s="11"/>
      <c r="D145" s="11"/>
      <c r="E145" s="11"/>
      <c r="F145" s="12"/>
      <c r="G145" s="11"/>
      <c r="H145" s="11"/>
      <c r="I145" s="11"/>
      <c r="J145" s="11"/>
      <c r="K145" s="78"/>
      <c r="L145" s="13"/>
    </row>
    <row r="146" spans="1:13" ht="16.5" customHeight="1">
      <c r="A146" s="8"/>
      <c r="B146" s="14" t="s">
        <v>35</v>
      </c>
      <c r="C146" s="39"/>
      <c r="D146" s="39"/>
      <c r="E146" s="39"/>
      <c r="F146" s="15">
        <f aca="true" t="shared" si="26" ref="F146:F176">C146+D146+E146</f>
        <v>0</v>
      </c>
      <c r="G146" s="39"/>
      <c r="H146" s="39"/>
      <c r="I146" s="205">
        <v>1827</v>
      </c>
      <c r="J146" s="182">
        <v>723.5</v>
      </c>
      <c r="K146" s="150">
        <f>G146+H146+I146+J146</f>
        <v>2550.5</v>
      </c>
      <c r="L146" s="16">
        <f>K146+F146</f>
        <v>2550.5</v>
      </c>
      <c r="M146" s="156"/>
    </row>
    <row r="147" spans="1:14" s="20" customFormat="1" ht="16.5" customHeight="1">
      <c r="A147" s="17"/>
      <c r="B147" s="18" t="s">
        <v>36</v>
      </c>
      <c r="C147" s="19"/>
      <c r="D147" s="19"/>
      <c r="E147" s="19"/>
      <c r="F147" s="15">
        <f t="shared" si="26"/>
        <v>0</v>
      </c>
      <c r="G147" s="19"/>
      <c r="H147" s="19"/>
      <c r="I147" s="183">
        <v>968.5</v>
      </c>
      <c r="J147" s="184">
        <v>419.8</v>
      </c>
      <c r="K147" s="150">
        <f aca="true" t="shared" si="27" ref="K147:K176">G147+H147+I147+J147</f>
        <v>1388.3</v>
      </c>
      <c r="L147" s="16">
        <f aca="true" t="shared" si="28" ref="L147:L176">K147+F147</f>
        <v>1388.3</v>
      </c>
      <c r="M147" s="157"/>
      <c r="N147" s="72"/>
    </row>
    <row r="148" spans="1:14" s="24" customFormat="1" ht="16.5" customHeight="1">
      <c r="A148" s="8"/>
      <c r="B148" s="22" t="s">
        <v>37</v>
      </c>
      <c r="C148" s="68"/>
      <c r="D148" s="68"/>
      <c r="E148" s="68"/>
      <c r="F148" s="15">
        <f t="shared" si="26"/>
        <v>0</v>
      </c>
      <c r="G148" s="68"/>
      <c r="H148" s="68"/>
      <c r="I148" s="185">
        <v>1265</v>
      </c>
      <c r="J148" s="185">
        <v>448.1</v>
      </c>
      <c r="K148" s="150">
        <f t="shared" si="27"/>
        <v>1713.1</v>
      </c>
      <c r="L148" s="16">
        <f t="shared" si="28"/>
        <v>1713.1</v>
      </c>
      <c r="M148" s="158"/>
      <c r="N148" s="44"/>
    </row>
    <row r="149" spans="1:14" s="24" customFormat="1" ht="16.5" customHeight="1">
      <c r="A149" s="17"/>
      <c r="B149" s="22" t="s">
        <v>38</v>
      </c>
      <c r="C149" s="190"/>
      <c r="D149" s="68"/>
      <c r="E149" s="68"/>
      <c r="F149" s="15">
        <f t="shared" si="26"/>
        <v>0</v>
      </c>
      <c r="G149" s="68"/>
      <c r="H149" s="68"/>
      <c r="I149" s="186">
        <v>622.2</v>
      </c>
      <c r="J149" s="185">
        <v>265.9</v>
      </c>
      <c r="K149" s="150">
        <f t="shared" si="27"/>
        <v>888.1</v>
      </c>
      <c r="L149" s="16">
        <f t="shared" si="28"/>
        <v>888.1</v>
      </c>
      <c r="M149" s="158"/>
      <c r="N149" s="44"/>
    </row>
    <row r="150" spans="1:14" s="24" customFormat="1" ht="16.5" customHeight="1">
      <c r="A150" s="8"/>
      <c r="B150" s="22" t="s">
        <v>39</v>
      </c>
      <c r="C150" s="68"/>
      <c r="D150" s="68"/>
      <c r="E150" s="68"/>
      <c r="F150" s="15">
        <f t="shared" si="26"/>
        <v>0</v>
      </c>
      <c r="G150" s="68"/>
      <c r="H150" s="68"/>
      <c r="I150" s="185">
        <v>827</v>
      </c>
      <c r="J150" s="185">
        <v>352.2</v>
      </c>
      <c r="K150" s="150">
        <f t="shared" si="27"/>
        <v>1179.2</v>
      </c>
      <c r="L150" s="16">
        <f t="shared" si="28"/>
        <v>1179.2</v>
      </c>
      <c r="M150" s="158"/>
      <c r="N150" s="44"/>
    </row>
    <row r="151" spans="1:14" s="24" customFormat="1" ht="17.25">
      <c r="A151" s="17"/>
      <c r="B151" s="22" t="s">
        <v>296</v>
      </c>
      <c r="C151" s="180">
        <v>928.6</v>
      </c>
      <c r="D151" s="180"/>
      <c r="E151" s="180">
        <v>563.5</v>
      </c>
      <c r="F151" s="15">
        <f t="shared" si="26"/>
        <v>1492.1</v>
      </c>
      <c r="G151" s="180">
        <v>190.7</v>
      </c>
      <c r="H151" s="180"/>
      <c r="I151" s="180"/>
      <c r="J151" s="180">
        <v>109.7</v>
      </c>
      <c r="K151" s="150">
        <f t="shared" si="27"/>
        <v>300.4</v>
      </c>
      <c r="L151" s="16">
        <f t="shared" si="28"/>
        <v>1792.5</v>
      </c>
      <c r="M151" s="159"/>
      <c r="N151" s="44"/>
    </row>
    <row r="152" spans="1:14" s="24" customFormat="1" ht="18">
      <c r="A152" s="8"/>
      <c r="B152" s="22" t="s">
        <v>40</v>
      </c>
      <c r="C152" s="68"/>
      <c r="D152" s="68"/>
      <c r="E152" s="68"/>
      <c r="F152" s="15">
        <f t="shared" si="26"/>
        <v>0</v>
      </c>
      <c r="G152" s="68"/>
      <c r="H152" s="68"/>
      <c r="I152" s="187">
        <v>888.4</v>
      </c>
      <c r="J152" s="188">
        <v>257.4</v>
      </c>
      <c r="K152" s="150">
        <f t="shared" si="27"/>
        <v>1145.8</v>
      </c>
      <c r="L152" s="16">
        <f t="shared" si="28"/>
        <v>1145.8</v>
      </c>
      <c r="M152" s="160"/>
      <c r="N152" s="44"/>
    </row>
    <row r="153" spans="1:13" ht="17.25">
      <c r="A153" s="17"/>
      <c r="B153" s="27" t="s">
        <v>41</v>
      </c>
      <c r="C153" s="19"/>
      <c r="D153" s="19"/>
      <c r="E153" s="19"/>
      <c r="F153" s="15">
        <f t="shared" si="26"/>
        <v>0</v>
      </c>
      <c r="G153" s="19"/>
      <c r="H153" s="19"/>
      <c r="I153" s="187">
        <v>1656</v>
      </c>
      <c r="J153" s="187">
        <v>639.9</v>
      </c>
      <c r="K153" s="150">
        <f t="shared" si="27"/>
        <v>2295.9</v>
      </c>
      <c r="L153" s="16">
        <f t="shared" si="28"/>
        <v>2295.9</v>
      </c>
      <c r="M153" s="160"/>
    </row>
    <row r="154" spans="1:13" ht="18">
      <c r="A154" s="8"/>
      <c r="B154" s="27" t="s">
        <v>42</v>
      </c>
      <c r="C154" s="19"/>
      <c r="D154" s="19"/>
      <c r="E154" s="19"/>
      <c r="F154" s="15">
        <f t="shared" si="26"/>
        <v>0</v>
      </c>
      <c r="G154" s="19"/>
      <c r="H154" s="19"/>
      <c r="I154" s="187">
        <v>1163.5</v>
      </c>
      <c r="J154" s="187">
        <v>438.1</v>
      </c>
      <c r="K154" s="150">
        <f t="shared" si="27"/>
        <v>1601.6</v>
      </c>
      <c r="L154" s="16">
        <f t="shared" si="28"/>
        <v>1601.6</v>
      </c>
      <c r="M154" s="160"/>
    </row>
    <row r="155" spans="1:13" ht="17.25">
      <c r="A155" s="17"/>
      <c r="B155" s="27" t="s">
        <v>260</v>
      </c>
      <c r="C155" s="19"/>
      <c r="D155" s="19"/>
      <c r="E155" s="19"/>
      <c r="F155" s="15">
        <f t="shared" si="26"/>
        <v>0</v>
      </c>
      <c r="G155" s="19"/>
      <c r="H155" s="19"/>
      <c r="I155" s="187">
        <v>705</v>
      </c>
      <c r="J155" s="187">
        <v>177</v>
      </c>
      <c r="K155" s="150">
        <f t="shared" si="27"/>
        <v>882</v>
      </c>
      <c r="L155" s="16">
        <f t="shared" si="28"/>
        <v>882</v>
      </c>
      <c r="M155" s="160"/>
    </row>
    <row r="156" spans="1:13" ht="18">
      <c r="A156" s="8"/>
      <c r="B156" s="27" t="s">
        <v>43</v>
      </c>
      <c r="C156" s="19"/>
      <c r="D156" s="19"/>
      <c r="E156" s="19"/>
      <c r="F156" s="15">
        <f t="shared" si="26"/>
        <v>0</v>
      </c>
      <c r="G156" s="19"/>
      <c r="H156" s="187">
        <v>1208</v>
      </c>
      <c r="I156" s="187"/>
      <c r="J156" s="187">
        <v>520.4</v>
      </c>
      <c r="K156" s="150">
        <f t="shared" si="27"/>
        <v>1728.4</v>
      </c>
      <c r="L156" s="16">
        <f t="shared" si="28"/>
        <v>1728.4</v>
      </c>
      <c r="M156" s="160"/>
    </row>
    <row r="157" spans="1:13" ht="17.25">
      <c r="A157" s="17"/>
      <c r="B157" s="27" t="s">
        <v>44</v>
      </c>
      <c r="C157" s="19"/>
      <c r="D157" s="19"/>
      <c r="E157" s="19"/>
      <c r="F157" s="15">
        <f t="shared" si="26"/>
        <v>0</v>
      </c>
      <c r="G157" s="19"/>
      <c r="H157" s="187">
        <v>1208</v>
      </c>
      <c r="I157" s="187"/>
      <c r="J157" s="187">
        <v>520.4</v>
      </c>
      <c r="K157" s="150">
        <f t="shared" si="27"/>
        <v>1728.4</v>
      </c>
      <c r="L157" s="16">
        <f t="shared" si="28"/>
        <v>1728.4</v>
      </c>
      <c r="M157" s="160"/>
    </row>
    <row r="158" spans="1:13" ht="18">
      <c r="A158" s="8"/>
      <c r="B158" s="27" t="s">
        <v>45</v>
      </c>
      <c r="C158" s="19"/>
      <c r="D158" s="19"/>
      <c r="E158" s="19"/>
      <c r="F158" s="15">
        <f t="shared" si="26"/>
        <v>0</v>
      </c>
      <c r="G158" s="19"/>
      <c r="H158" s="187">
        <v>1180.7</v>
      </c>
      <c r="I158" s="187"/>
      <c r="J158" s="187">
        <v>641.1</v>
      </c>
      <c r="K158" s="150">
        <f t="shared" si="27"/>
        <v>1821.8000000000002</v>
      </c>
      <c r="L158" s="16">
        <f t="shared" si="28"/>
        <v>1821.8000000000002</v>
      </c>
      <c r="M158" s="160"/>
    </row>
    <row r="159" spans="1:13" ht="17.25">
      <c r="A159" s="17"/>
      <c r="B159" s="27" t="s">
        <v>46</v>
      </c>
      <c r="C159" s="19"/>
      <c r="D159" s="19"/>
      <c r="E159" s="19"/>
      <c r="F159" s="15">
        <f t="shared" si="26"/>
        <v>0</v>
      </c>
      <c r="G159" s="19"/>
      <c r="H159" s="187">
        <v>1718.3</v>
      </c>
      <c r="I159" s="187"/>
      <c r="J159" s="187">
        <v>941.7</v>
      </c>
      <c r="K159" s="150">
        <f t="shared" si="27"/>
        <v>2660</v>
      </c>
      <c r="L159" s="16">
        <f t="shared" si="28"/>
        <v>2660</v>
      </c>
      <c r="M159" s="160"/>
    </row>
    <row r="160" spans="1:13" ht="18">
      <c r="A160" s="8"/>
      <c r="B160" s="27" t="s">
        <v>47</v>
      </c>
      <c r="C160" s="19"/>
      <c r="D160" s="183">
        <v>772</v>
      </c>
      <c r="E160" s="183">
        <v>358.5</v>
      </c>
      <c r="F160" s="15">
        <f t="shared" si="26"/>
        <v>1130.5</v>
      </c>
      <c r="G160" s="19"/>
      <c r="H160" s="187">
        <v>350</v>
      </c>
      <c r="I160" s="187"/>
      <c r="J160" s="187">
        <v>275</v>
      </c>
      <c r="K160" s="150">
        <f t="shared" si="27"/>
        <v>625</v>
      </c>
      <c r="L160" s="16">
        <f t="shared" si="28"/>
        <v>1755.5</v>
      </c>
      <c r="M160" s="160"/>
    </row>
    <row r="161" spans="1:13" ht="17.25">
      <c r="A161" s="17"/>
      <c r="B161" s="27" t="s">
        <v>48</v>
      </c>
      <c r="C161" s="19"/>
      <c r="D161" s="19"/>
      <c r="E161" s="19"/>
      <c r="F161" s="15">
        <f t="shared" si="26"/>
        <v>0</v>
      </c>
      <c r="G161" s="19"/>
      <c r="H161" s="187">
        <v>864.6</v>
      </c>
      <c r="I161" s="187"/>
      <c r="J161" s="187">
        <v>362.5</v>
      </c>
      <c r="K161" s="150">
        <f t="shared" si="27"/>
        <v>1227.1</v>
      </c>
      <c r="L161" s="16">
        <f t="shared" si="28"/>
        <v>1227.1</v>
      </c>
      <c r="M161" s="160"/>
    </row>
    <row r="162" spans="1:13" ht="18">
      <c r="A162" s="8"/>
      <c r="B162" s="27" t="s">
        <v>49</v>
      </c>
      <c r="C162" s="19"/>
      <c r="D162" s="183">
        <v>649.6</v>
      </c>
      <c r="E162" s="183">
        <v>281.8</v>
      </c>
      <c r="F162" s="15">
        <f t="shared" si="26"/>
        <v>931.4000000000001</v>
      </c>
      <c r="G162" s="19"/>
      <c r="H162" s="187">
        <v>951.9</v>
      </c>
      <c r="I162" s="187"/>
      <c r="J162" s="187">
        <v>450.8</v>
      </c>
      <c r="K162" s="150">
        <f t="shared" si="27"/>
        <v>1402.7</v>
      </c>
      <c r="L162" s="16">
        <f t="shared" si="28"/>
        <v>2334.1000000000004</v>
      </c>
      <c r="M162" s="160"/>
    </row>
    <row r="163" spans="1:13" s="72" customFormat="1" ht="17.25">
      <c r="A163" s="17"/>
      <c r="B163" s="29" t="s">
        <v>50</v>
      </c>
      <c r="C163" s="19"/>
      <c r="D163" s="19"/>
      <c r="E163" s="19"/>
      <c r="F163" s="15">
        <f t="shared" si="26"/>
        <v>0</v>
      </c>
      <c r="G163" s="19"/>
      <c r="H163" s="187">
        <v>877.7</v>
      </c>
      <c r="I163" s="187"/>
      <c r="J163" s="187">
        <v>380.5</v>
      </c>
      <c r="K163" s="150">
        <f t="shared" si="27"/>
        <v>1258.2</v>
      </c>
      <c r="L163" s="16">
        <f t="shared" si="28"/>
        <v>1258.2</v>
      </c>
      <c r="M163" s="160"/>
    </row>
    <row r="164" spans="1:14" s="20" customFormat="1" ht="18">
      <c r="A164" s="8"/>
      <c r="B164" s="30" t="s">
        <v>51</v>
      </c>
      <c r="C164" s="27"/>
      <c r="D164" s="27"/>
      <c r="E164" s="27"/>
      <c r="F164" s="15">
        <f t="shared" si="26"/>
        <v>0</v>
      </c>
      <c r="G164" s="180">
        <v>3132.4</v>
      </c>
      <c r="H164" s="180"/>
      <c r="I164" s="180"/>
      <c r="J164" s="180">
        <v>2139.5</v>
      </c>
      <c r="K164" s="150">
        <f t="shared" si="27"/>
        <v>5271.9</v>
      </c>
      <c r="L164" s="16">
        <f t="shared" si="28"/>
        <v>5271.9</v>
      </c>
      <c r="M164" s="160"/>
      <c r="N164" s="72"/>
    </row>
    <row r="165" spans="1:14" s="20" customFormat="1" ht="17.25">
      <c r="A165" s="17"/>
      <c r="B165" s="30" t="s">
        <v>52</v>
      </c>
      <c r="C165" s="180">
        <v>276.9</v>
      </c>
      <c r="D165" s="180"/>
      <c r="E165" s="180">
        <v>176</v>
      </c>
      <c r="F165" s="15">
        <f t="shared" si="26"/>
        <v>452.9</v>
      </c>
      <c r="G165" s="180">
        <v>778.3</v>
      </c>
      <c r="H165" s="180"/>
      <c r="I165" s="180"/>
      <c r="J165" s="180">
        <v>1087.4</v>
      </c>
      <c r="K165" s="150">
        <f t="shared" si="27"/>
        <v>1865.7</v>
      </c>
      <c r="L165" s="16">
        <f t="shared" si="28"/>
        <v>2318.6</v>
      </c>
      <c r="M165" s="160"/>
      <c r="N165" s="72"/>
    </row>
    <row r="166" spans="1:13" s="72" customFormat="1" ht="18">
      <c r="A166" s="8"/>
      <c r="B166" s="29" t="s">
        <v>53</v>
      </c>
      <c r="C166" s="181">
        <v>728.8</v>
      </c>
      <c r="D166" s="181"/>
      <c r="E166" s="181">
        <v>318.5</v>
      </c>
      <c r="F166" s="15">
        <f t="shared" si="26"/>
        <v>1047.3</v>
      </c>
      <c r="G166" s="86">
        <v>2524.8</v>
      </c>
      <c r="H166" s="86"/>
      <c r="I166" s="86"/>
      <c r="J166" s="86">
        <v>1116.9</v>
      </c>
      <c r="K166" s="150">
        <f t="shared" si="27"/>
        <v>3641.7000000000003</v>
      </c>
      <c r="L166" s="16">
        <f t="shared" si="28"/>
        <v>4689</v>
      </c>
      <c r="M166" s="160"/>
    </row>
    <row r="167" spans="1:13" s="72" customFormat="1" ht="17.25">
      <c r="A167" s="17"/>
      <c r="B167" s="29" t="s">
        <v>54</v>
      </c>
      <c r="C167" s="181">
        <v>750.1</v>
      </c>
      <c r="D167" s="181"/>
      <c r="E167" s="181">
        <v>366.8</v>
      </c>
      <c r="F167" s="15">
        <f t="shared" si="26"/>
        <v>1116.9</v>
      </c>
      <c r="G167" s="86">
        <v>2119.5</v>
      </c>
      <c r="H167" s="86"/>
      <c r="I167" s="86"/>
      <c r="J167" s="86">
        <v>1006.7</v>
      </c>
      <c r="K167" s="150">
        <f t="shared" si="27"/>
        <v>3126.2</v>
      </c>
      <c r="L167" s="16">
        <f t="shared" si="28"/>
        <v>4243.1</v>
      </c>
      <c r="M167" s="161"/>
    </row>
    <row r="168" spans="1:14" s="20" customFormat="1" ht="18">
      <c r="A168" s="8"/>
      <c r="B168" s="30" t="s">
        <v>55</v>
      </c>
      <c r="C168" s="27"/>
      <c r="D168" s="27"/>
      <c r="E168" s="27"/>
      <c r="F168" s="15">
        <f t="shared" si="26"/>
        <v>0</v>
      </c>
      <c r="G168" s="180">
        <v>635.5</v>
      </c>
      <c r="H168" s="180"/>
      <c r="I168" s="180"/>
      <c r="J168" s="180">
        <v>562.8</v>
      </c>
      <c r="K168" s="150">
        <f t="shared" si="27"/>
        <v>1198.3</v>
      </c>
      <c r="L168" s="16">
        <f t="shared" si="28"/>
        <v>1198.3</v>
      </c>
      <c r="M168" s="161"/>
      <c r="N168" s="72"/>
    </row>
    <row r="169" spans="1:14" s="20" customFormat="1" ht="17.25">
      <c r="A169" s="17"/>
      <c r="B169" s="30" t="s">
        <v>233</v>
      </c>
      <c r="C169" s="27"/>
      <c r="D169" s="27"/>
      <c r="E169" s="27"/>
      <c r="F169" s="15">
        <f t="shared" si="26"/>
        <v>0</v>
      </c>
      <c r="G169" s="27"/>
      <c r="H169" s="187">
        <v>549.3</v>
      </c>
      <c r="I169" s="187"/>
      <c r="J169" s="187">
        <v>254.3</v>
      </c>
      <c r="K169" s="150">
        <f t="shared" si="27"/>
        <v>803.5999999999999</v>
      </c>
      <c r="L169" s="16">
        <f t="shared" si="28"/>
        <v>803.5999999999999</v>
      </c>
      <c r="M169" s="160"/>
      <c r="N169" s="72"/>
    </row>
    <row r="170" spans="1:14" s="20" customFormat="1" ht="18">
      <c r="A170" s="8"/>
      <c r="B170" s="30" t="s">
        <v>261</v>
      </c>
      <c r="C170" s="27"/>
      <c r="D170" s="27"/>
      <c r="E170" s="27"/>
      <c r="F170" s="15">
        <f t="shared" si="26"/>
        <v>0</v>
      </c>
      <c r="G170" s="27"/>
      <c r="H170" s="27"/>
      <c r="I170" s="187">
        <v>735</v>
      </c>
      <c r="J170" s="187">
        <v>169</v>
      </c>
      <c r="K170" s="150">
        <f t="shared" si="27"/>
        <v>904</v>
      </c>
      <c r="L170" s="16">
        <f t="shared" si="28"/>
        <v>904</v>
      </c>
      <c r="M170" s="160"/>
      <c r="N170" s="72"/>
    </row>
    <row r="171" spans="1:14" s="20" customFormat="1" ht="17.25">
      <c r="A171" s="17"/>
      <c r="B171" s="30" t="s">
        <v>262</v>
      </c>
      <c r="C171" s="27"/>
      <c r="D171" s="27"/>
      <c r="E171" s="27"/>
      <c r="F171" s="15">
        <f t="shared" si="26"/>
        <v>0</v>
      </c>
      <c r="G171" s="27"/>
      <c r="H171" s="27"/>
      <c r="I171" s="187">
        <v>682.4</v>
      </c>
      <c r="J171" s="187">
        <v>174.7</v>
      </c>
      <c r="K171" s="150">
        <f t="shared" si="27"/>
        <v>857.0999999999999</v>
      </c>
      <c r="L171" s="16">
        <f t="shared" si="28"/>
        <v>857.0999999999999</v>
      </c>
      <c r="M171" s="162"/>
      <c r="N171" s="72"/>
    </row>
    <row r="172" spans="1:14" s="20" customFormat="1" ht="18">
      <c r="A172" s="8"/>
      <c r="B172" s="30" t="s">
        <v>263</v>
      </c>
      <c r="C172" s="27"/>
      <c r="D172" s="27"/>
      <c r="E172" s="27"/>
      <c r="F172" s="15">
        <f t="shared" si="26"/>
        <v>0</v>
      </c>
      <c r="G172" s="27"/>
      <c r="H172" s="27"/>
      <c r="I172" s="187">
        <v>764</v>
      </c>
      <c r="J172" s="187">
        <v>193.3</v>
      </c>
      <c r="K172" s="150">
        <f t="shared" si="27"/>
        <v>957.3</v>
      </c>
      <c r="L172" s="16">
        <f t="shared" si="28"/>
        <v>957.3</v>
      </c>
      <c r="M172" s="162"/>
      <c r="N172" s="72"/>
    </row>
    <row r="173" spans="1:14" s="20" customFormat="1" ht="17.25">
      <c r="A173" s="17"/>
      <c r="B173" s="30" t="s">
        <v>264</v>
      </c>
      <c r="C173" s="27"/>
      <c r="D173" s="27"/>
      <c r="E173" s="27"/>
      <c r="F173" s="15">
        <f t="shared" si="26"/>
        <v>0</v>
      </c>
      <c r="G173" s="27"/>
      <c r="H173" s="27"/>
      <c r="I173" s="187">
        <v>1112.4</v>
      </c>
      <c r="J173" s="187">
        <v>168.6</v>
      </c>
      <c r="K173" s="150">
        <f t="shared" si="27"/>
        <v>1281</v>
      </c>
      <c r="L173" s="16">
        <f t="shared" si="28"/>
        <v>1281</v>
      </c>
      <c r="M173" s="163"/>
      <c r="N173" s="72"/>
    </row>
    <row r="174" spans="1:14" s="20" customFormat="1" ht="18">
      <c r="A174" s="8"/>
      <c r="B174" s="30" t="s">
        <v>265</v>
      </c>
      <c r="C174" s="27"/>
      <c r="D174" s="27"/>
      <c r="E174" s="27"/>
      <c r="F174" s="15">
        <f t="shared" si="26"/>
        <v>0</v>
      </c>
      <c r="G174" s="27"/>
      <c r="H174" s="27"/>
      <c r="I174" s="184">
        <v>606.8</v>
      </c>
      <c r="J174" s="184">
        <v>231.5</v>
      </c>
      <c r="K174" s="150">
        <f t="shared" si="27"/>
        <v>838.3</v>
      </c>
      <c r="L174" s="16">
        <f t="shared" si="28"/>
        <v>838.3</v>
      </c>
      <c r="M174" s="163"/>
      <c r="N174" s="72"/>
    </row>
    <row r="175" spans="1:14" s="20" customFormat="1" ht="17.25">
      <c r="A175" s="17"/>
      <c r="B175" s="30" t="s">
        <v>297</v>
      </c>
      <c r="C175" s="27"/>
      <c r="D175" s="27"/>
      <c r="E175" s="27"/>
      <c r="F175" s="15">
        <f t="shared" si="26"/>
        <v>0</v>
      </c>
      <c r="G175" s="27"/>
      <c r="H175" s="27"/>
      <c r="I175" s="189">
        <v>532.5</v>
      </c>
      <c r="J175" s="189">
        <v>212</v>
      </c>
      <c r="K175" s="150">
        <f t="shared" si="27"/>
        <v>744.5</v>
      </c>
      <c r="L175" s="16">
        <f t="shared" si="28"/>
        <v>744.5</v>
      </c>
      <c r="M175" s="162"/>
      <c r="N175" s="72"/>
    </row>
    <row r="176" spans="1:14" s="20" customFormat="1" ht="18">
      <c r="A176" s="8"/>
      <c r="B176" s="30" t="s">
        <v>298</v>
      </c>
      <c r="C176" s="27"/>
      <c r="D176" s="27"/>
      <c r="E176" s="27"/>
      <c r="F176" s="15">
        <f t="shared" si="26"/>
        <v>0</v>
      </c>
      <c r="G176" s="27"/>
      <c r="H176" s="27"/>
      <c r="I176" s="187">
        <v>592.9</v>
      </c>
      <c r="J176" s="187">
        <v>125.7</v>
      </c>
      <c r="K176" s="150">
        <f t="shared" si="27"/>
        <v>718.6</v>
      </c>
      <c r="L176" s="16">
        <f t="shared" si="28"/>
        <v>718.6</v>
      </c>
      <c r="M176" s="162"/>
      <c r="N176" s="72"/>
    </row>
    <row r="177" spans="1:12" ht="16.5" customHeight="1">
      <c r="A177" s="33"/>
      <c r="B177" s="34" t="s">
        <v>1</v>
      </c>
      <c r="C177" s="35">
        <f>SUM(C146:C176)</f>
        <v>2684.4</v>
      </c>
      <c r="D177" s="35">
        <f aca="true" t="shared" si="29" ref="D177:L177">SUM(D146:D176)</f>
        <v>1421.6</v>
      </c>
      <c r="E177" s="35">
        <f t="shared" si="29"/>
        <v>2065.1</v>
      </c>
      <c r="F177" s="35">
        <f t="shared" si="29"/>
        <v>6171.1</v>
      </c>
      <c r="G177" s="35">
        <f t="shared" si="29"/>
        <v>9381.2</v>
      </c>
      <c r="H177" s="35">
        <f t="shared" si="29"/>
        <v>8908.5</v>
      </c>
      <c r="I177" s="35">
        <f t="shared" si="29"/>
        <v>14948.599999999997</v>
      </c>
      <c r="J177" s="35">
        <f t="shared" si="29"/>
        <v>15366.4</v>
      </c>
      <c r="K177" s="148">
        <f t="shared" si="29"/>
        <v>48604.7</v>
      </c>
      <c r="L177" s="35">
        <f t="shared" si="29"/>
        <v>54775.8</v>
      </c>
    </row>
    <row r="178" spans="1:12" ht="16.5" customHeight="1">
      <c r="A178" s="8">
        <v>16</v>
      </c>
      <c r="B178" s="210" t="s">
        <v>59</v>
      </c>
      <c r="C178" s="11"/>
      <c r="D178" s="11"/>
      <c r="E178" s="11"/>
      <c r="F178" s="15"/>
      <c r="G178" s="11"/>
      <c r="H178" s="11"/>
      <c r="I178" s="11"/>
      <c r="J178" s="11"/>
      <c r="K178" s="150"/>
      <c r="L178" s="16"/>
    </row>
    <row r="179" spans="1:12" ht="31.5" customHeight="1">
      <c r="A179" s="8"/>
      <c r="B179" s="37" t="s">
        <v>60</v>
      </c>
      <c r="C179" s="11"/>
      <c r="D179" s="11"/>
      <c r="E179" s="11"/>
      <c r="F179" s="15">
        <f>C179+D179+E179</f>
        <v>0</v>
      </c>
      <c r="G179" s="11">
        <v>4527.9</v>
      </c>
      <c r="H179" s="11"/>
      <c r="I179" s="11"/>
      <c r="J179" s="11">
        <v>1841.4</v>
      </c>
      <c r="K179" s="150">
        <f>G179+H179+I179+J179</f>
        <v>6369.299999999999</v>
      </c>
      <c r="L179" s="16">
        <f>K179+F179</f>
        <v>6369.299999999999</v>
      </c>
    </row>
    <row r="180" spans="1:12" ht="16.5" customHeight="1">
      <c r="A180" s="8"/>
      <c r="B180" s="18" t="s">
        <v>61</v>
      </c>
      <c r="C180" s="11">
        <v>710.1</v>
      </c>
      <c r="D180" s="11"/>
      <c r="E180" s="11">
        <v>388.8</v>
      </c>
      <c r="F180" s="15">
        <f>C180+D180+E180</f>
        <v>1098.9</v>
      </c>
      <c r="G180" s="11">
        <v>1022.6</v>
      </c>
      <c r="H180" s="11"/>
      <c r="I180" s="11"/>
      <c r="J180" s="11">
        <v>559.9</v>
      </c>
      <c r="K180" s="150">
        <f>G180+H180+I180+J180</f>
        <v>1582.5</v>
      </c>
      <c r="L180" s="16">
        <f>K180+F180</f>
        <v>2681.4</v>
      </c>
    </row>
    <row r="181" spans="1:12" ht="16.5" customHeight="1">
      <c r="A181" s="8"/>
      <c r="B181" s="34" t="s">
        <v>1</v>
      </c>
      <c r="C181" s="35">
        <f aca="true" t="shared" si="30" ref="C181:L181">SUM(C179:C180)</f>
        <v>710.1</v>
      </c>
      <c r="D181" s="35">
        <f t="shared" si="30"/>
        <v>0</v>
      </c>
      <c r="E181" s="35">
        <f t="shared" si="30"/>
        <v>388.8</v>
      </c>
      <c r="F181" s="35">
        <f t="shared" si="30"/>
        <v>1098.9</v>
      </c>
      <c r="G181" s="35">
        <f t="shared" si="30"/>
        <v>5550.5</v>
      </c>
      <c r="H181" s="35">
        <f t="shared" si="30"/>
        <v>0</v>
      </c>
      <c r="I181" s="35">
        <f t="shared" si="30"/>
        <v>0</v>
      </c>
      <c r="J181" s="35">
        <f t="shared" si="30"/>
        <v>2401.3</v>
      </c>
      <c r="K181" s="148">
        <f t="shared" si="30"/>
        <v>7951.799999999999</v>
      </c>
      <c r="L181" s="35">
        <f t="shared" si="30"/>
        <v>9050.699999999999</v>
      </c>
    </row>
    <row r="182" spans="1:12" ht="18">
      <c r="A182" s="61">
        <v>17</v>
      </c>
      <c r="B182" s="210" t="s">
        <v>160</v>
      </c>
      <c r="C182" s="29"/>
      <c r="D182" s="29"/>
      <c r="E182" s="29"/>
      <c r="F182" s="19"/>
      <c r="G182" s="27"/>
      <c r="H182" s="27"/>
      <c r="I182" s="27"/>
      <c r="J182" s="27"/>
      <c r="K182" s="146"/>
      <c r="L182" s="39"/>
    </row>
    <row r="183" spans="1:12" ht="17.25">
      <c r="A183" s="31"/>
      <c r="B183" s="4" t="s">
        <v>161</v>
      </c>
      <c r="C183" s="29"/>
      <c r="D183" s="140">
        <v>952.2</v>
      </c>
      <c r="E183" s="140">
        <v>399.1</v>
      </c>
      <c r="F183" s="15">
        <f>C183+D183+E183</f>
        <v>1351.3000000000002</v>
      </c>
      <c r="G183" s="29"/>
      <c r="H183" s="29"/>
      <c r="I183" s="29"/>
      <c r="J183" s="29"/>
      <c r="K183" s="150">
        <f>G183+H183+I183+J183</f>
        <v>0</v>
      </c>
      <c r="L183" s="16">
        <f>K183+F183</f>
        <v>1351.3000000000002</v>
      </c>
    </row>
    <row r="184" spans="1:12" ht="17.25">
      <c r="A184" s="31"/>
      <c r="B184" s="4" t="s">
        <v>266</v>
      </c>
      <c r="C184" s="29"/>
      <c r="D184" s="140">
        <v>519.7</v>
      </c>
      <c r="E184" s="140">
        <v>204.7</v>
      </c>
      <c r="F184" s="15">
        <f>C184+D184+E184</f>
        <v>724.4000000000001</v>
      </c>
      <c r="G184" s="29"/>
      <c r="H184" s="29"/>
      <c r="I184" s="29"/>
      <c r="J184" s="29"/>
      <c r="K184" s="150"/>
      <c r="L184" s="16">
        <f>K184+F184</f>
        <v>724.4000000000001</v>
      </c>
    </row>
    <row r="185" spans="1:12" ht="17.25">
      <c r="A185" s="31"/>
      <c r="B185" s="4" t="s">
        <v>162</v>
      </c>
      <c r="C185" s="29"/>
      <c r="D185" s="140">
        <v>714</v>
      </c>
      <c r="E185" s="140">
        <v>305.4</v>
      </c>
      <c r="F185" s="15">
        <f>C185+D185+E185</f>
        <v>1019.4</v>
      </c>
      <c r="G185" s="29"/>
      <c r="H185" s="29"/>
      <c r="I185" s="29"/>
      <c r="J185" s="29"/>
      <c r="K185" s="150">
        <f>G185+H185+I185+J185</f>
        <v>0</v>
      </c>
      <c r="L185" s="16">
        <f>K185+F185</f>
        <v>1019.4</v>
      </c>
    </row>
    <row r="186" spans="1:12" ht="18">
      <c r="A186" s="31"/>
      <c r="B186" s="34" t="s">
        <v>1</v>
      </c>
      <c r="C186" s="49">
        <f aca="true" t="shared" si="31" ref="C186:L186">SUM(C183:C185)</f>
        <v>0</v>
      </c>
      <c r="D186" s="49">
        <f t="shared" si="31"/>
        <v>2185.9</v>
      </c>
      <c r="E186" s="49">
        <f t="shared" si="31"/>
        <v>909.1999999999999</v>
      </c>
      <c r="F186" s="49">
        <f t="shared" si="31"/>
        <v>3095.1000000000004</v>
      </c>
      <c r="G186" s="49">
        <f t="shared" si="31"/>
        <v>0</v>
      </c>
      <c r="H186" s="49">
        <f t="shared" si="31"/>
        <v>0</v>
      </c>
      <c r="I186" s="49">
        <f t="shared" si="31"/>
        <v>0</v>
      </c>
      <c r="J186" s="49">
        <f t="shared" si="31"/>
        <v>0</v>
      </c>
      <c r="K186" s="145">
        <f t="shared" si="31"/>
        <v>0</v>
      </c>
      <c r="L186" s="49">
        <f t="shared" si="31"/>
        <v>3095.1000000000004</v>
      </c>
    </row>
    <row r="187" spans="1:12" ht="18">
      <c r="A187" s="61">
        <v>18</v>
      </c>
      <c r="B187" s="210" t="s">
        <v>163</v>
      </c>
      <c r="C187" s="29"/>
      <c r="D187" s="27"/>
      <c r="E187" s="29"/>
      <c r="F187" s="19"/>
      <c r="G187" s="27"/>
      <c r="H187" s="27"/>
      <c r="I187" s="27"/>
      <c r="J187" s="27"/>
      <c r="K187" s="146"/>
      <c r="L187" s="39"/>
    </row>
    <row r="188" spans="1:12" ht="17.25">
      <c r="A188" s="31"/>
      <c r="B188" s="62" t="s">
        <v>240</v>
      </c>
      <c r="C188" s="27"/>
      <c r="D188" s="202">
        <v>1541.243</v>
      </c>
      <c r="E188" s="167">
        <v>858.9</v>
      </c>
      <c r="F188" s="15">
        <f aca="true" t="shared" si="32" ref="F188:F196">C188+D188+E188</f>
        <v>2400.143</v>
      </c>
      <c r="G188" s="29"/>
      <c r="H188" s="29"/>
      <c r="I188" s="29"/>
      <c r="J188" s="29"/>
      <c r="K188" s="150">
        <f aca="true" t="shared" si="33" ref="K188:K196">G188+H188+I188+J188</f>
        <v>0</v>
      </c>
      <c r="L188" s="16">
        <f aca="true" t="shared" si="34" ref="L188:L196">K188+F188</f>
        <v>2400.143</v>
      </c>
    </row>
    <row r="189" spans="1:12" ht="17.25">
      <c r="A189" s="31"/>
      <c r="B189" s="62" t="s">
        <v>164</v>
      </c>
      <c r="C189" s="27"/>
      <c r="D189" s="202">
        <v>627.496</v>
      </c>
      <c r="E189" s="168">
        <v>320.6</v>
      </c>
      <c r="F189" s="15">
        <f t="shared" si="32"/>
        <v>948.096</v>
      </c>
      <c r="G189" s="29"/>
      <c r="H189" s="29"/>
      <c r="I189" s="29"/>
      <c r="J189" s="29"/>
      <c r="K189" s="150">
        <f t="shared" si="33"/>
        <v>0</v>
      </c>
      <c r="L189" s="16">
        <f t="shared" si="34"/>
        <v>948.096</v>
      </c>
    </row>
    <row r="190" spans="1:12" ht="17.25">
      <c r="A190" s="31"/>
      <c r="B190" s="62" t="s">
        <v>165</v>
      </c>
      <c r="C190" s="27"/>
      <c r="D190" s="27"/>
      <c r="E190" s="27"/>
      <c r="F190" s="15">
        <f t="shared" si="32"/>
        <v>0</v>
      </c>
      <c r="G190" s="29"/>
      <c r="H190" s="29"/>
      <c r="I190" s="202">
        <v>675</v>
      </c>
      <c r="J190" s="167">
        <v>264.9</v>
      </c>
      <c r="K190" s="150">
        <f t="shared" si="33"/>
        <v>939.9</v>
      </c>
      <c r="L190" s="16">
        <f t="shared" si="34"/>
        <v>939.9</v>
      </c>
    </row>
    <row r="191" spans="1:12" ht="17.25">
      <c r="A191" s="31"/>
      <c r="B191" s="62" t="s">
        <v>166</v>
      </c>
      <c r="C191" s="27"/>
      <c r="D191" s="202">
        <v>538.41</v>
      </c>
      <c r="E191" s="167">
        <v>299.5</v>
      </c>
      <c r="F191" s="15">
        <f t="shared" si="32"/>
        <v>837.91</v>
      </c>
      <c r="G191" s="29"/>
      <c r="H191" s="29"/>
      <c r="I191" s="29"/>
      <c r="J191" s="29"/>
      <c r="K191" s="150">
        <f t="shared" si="33"/>
        <v>0</v>
      </c>
      <c r="L191" s="16">
        <f t="shared" si="34"/>
        <v>837.91</v>
      </c>
    </row>
    <row r="192" spans="1:12" ht="17.25">
      <c r="A192" s="31"/>
      <c r="B192" s="62" t="s">
        <v>167</v>
      </c>
      <c r="C192" s="27"/>
      <c r="D192" s="202">
        <v>592.36</v>
      </c>
      <c r="E192" s="167">
        <v>284.7</v>
      </c>
      <c r="F192" s="15">
        <f t="shared" si="32"/>
        <v>877.06</v>
      </c>
      <c r="G192" s="29"/>
      <c r="H192" s="29"/>
      <c r="I192" s="29"/>
      <c r="J192" s="29"/>
      <c r="K192" s="150">
        <f t="shared" si="33"/>
        <v>0</v>
      </c>
      <c r="L192" s="16">
        <f t="shared" si="34"/>
        <v>877.06</v>
      </c>
    </row>
    <row r="193" spans="1:12" ht="17.25">
      <c r="A193" s="31"/>
      <c r="B193" s="62" t="s">
        <v>185</v>
      </c>
      <c r="C193" s="27"/>
      <c r="D193" s="202">
        <v>558.466</v>
      </c>
      <c r="E193" s="167">
        <v>284.9</v>
      </c>
      <c r="F193" s="15">
        <f t="shared" si="32"/>
        <v>843.366</v>
      </c>
      <c r="G193" s="29"/>
      <c r="H193" s="29"/>
      <c r="I193" s="29"/>
      <c r="J193" s="29"/>
      <c r="K193" s="150">
        <f t="shared" si="33"/>
        <v>0</v>
      </c>
      <c r="L193" s="16">
        <f t="shared" si="34"/>
        <v>843.366</v>
      </c>
    </row>
    <row r="194" spans="1:13" s="72" customFormat="1" ht="17.25">
      <c r="A194" s="31"/>
      <c r="B194" s="62" t="s">
        <v>267</v>
      </c>
      <c r="C194" s="27"/>
      <c r="D194" s="202">
        <v>505.416</v>
      </c>
      <c r="E194" s="167">
        <v>244.1</v>
      </c>
      <c r="F194" s="15">
        <f t="shared" si="32"/>
        <v>749.516</v>
      </c>
      <c r="G194" s="29"/>
      <c r="H194" s="29"/>
      <c r="I194" s="29"/>
      <c r="J194" s="29"/>
      <c r="K194" s="150">
        <f t="shared" si="33"/>
        <v>0</v>
      </c>
      <c r="L194" s="16">
        <f t="shared" si="34"/>
        <v>749.516</v>
      </c>
      <c r="M194" s="152"/>
    </row>
    <row r="195" spans="1:13" s="72" customFormat="1" ht="17.25">
      <c r="A195" s="31"/>
      <c r="B195" s="62" t="s">
        <v>268</v>
      </c>
      <c r="C195" s="27"/>
      <c r="D195" s="202">
        <v>561.627</v>
      </c>
      <c r="E195" s="167">
        <v>247.6</v>
      </c>
      <c r="F195" s="15">
        <f t="shared" si="32"/>
        <v>809.227</v>
      </c>
      <c r="G195" s="29"/>
      <c r="H195" s="29"/>
      <c r="I195" s="29"/>
      <c r="J195" s="29"/>
      <c r="K195" s="150">
        <f t="shared" si="33"/>
        <v>0</v>
      </c>
      <c r="L195" s="16">
        <f t="shared" si="34"/>
        <v>809.227</v>
      </c>
      <c r="M195" s="152"/>
    </row>
    <row r="196" spans="1:13" s="72" customFormat="1" ht="17.25">
      <c r="A196" s="31"/>
      <c r="B196" s="62" t="s">
        <v>269</v>
      </c>
      <c r="C196" s="27">
        <v>515.2</v>
      </c>
      <c r="D196" s="27"/>
      <c r="E196" s="167">
        <v>259</v>
      </c>
      <c r="F196" s="15">
        <f t="shared" si="32"/>
        <v>774.2</v>
      </c>
      <c r="G196" s="202">
        <v>529.3</v>
      </c>
      <c r="H196" s="29"/>
      <c r="I196" s="29"/>
      <c r="J196" s="167">
        <v>263.6</v>
      </c>
      <c r="K196" s="150">
        <f t="shared" si="33"/>
        <v>792.9</v>
      </c>
      <c r="L196" s="16">
        <f t="shared" si="34"/>
        <v>1567.1</v>
      </c>
      <c r="M196" s="152"/>
    </row>
    <row r="197" spans="1:13" s="72" customFormat="1" ht="18">
      <c r="A197" s="31"/>
      <c r="B197" s="34" t="s">
        <v>1</v>
      </c>
      <c r="C197" s="49">
        <f>SUM(C188:C196)</f>
        <v>515.2</v>
      </c>
      <c r="D197" s="49">
        <f aca="true" t="shared" si="35" ref="D197:I197">SUM(D188:D196)</f>
        <v>4925.018</v>
      </c>
      <c r="E197" s="49">
        <f t="shared" si="35"/>
        <v>2799.2999999999997</v>
      </c>
      <c r="F197" s="49">
        <f t="shared" si="35"/>
        <v>8239.518</v>
      </c>
      <c r="G197" s="49">
        <f t="shared" si="35"/>
        <v>529.3</v>
      </c>
      <c r="H197" s="49">
        <f t="shared" si="35"/>
        <v>0</v>
      </c>
      <c r="I197" s="49">
        <f t="shared" si="35"/>
        <v>675</v>
      </c>
      <c r="J197" s="49">
        <f>SUM(J188:J196)</f>
        <v>528.5</v>
      </c>
      <c r="K197" s="145">
        <f>SUM(K188:K196)</f>
        <v>1732.8</v>
      </c>
      <c r="L197" s="49">
        <f>SUM(L188:L196)</f>
        <v>9972.318000000001</v>
      </c>
      <c r="M197" s="152"/>
    </row>
    <row r="198" spans="1:13" s="72" customFormat="1" ht="18">
      <c r="A198" s="31">
        <v>19</v>
      </c>
      <c r="B198" s="201" t="s">
        <v>110</v>
      </c>
      <c r="C198" s="29"/>
      <c r="D198" s="29"/>
      <c r="E198" s="29"/>
      <c r="F198" s="19"/>
      <c r="G198" s="27"/>
      <c r="H198" s="27"/>
      <c r="I198" s="27"/>
      <c r="J198" s="27"/>
      <c r="K198" s="146"/>
      <c r="L198" s="39"/>
      <c r="M198" s="152"/>
    </row>
    <row r="199" spans="1:13" s="72" customFormat="1" ht="17.25">
      <c r="A199" s="31"/>
      <c r="B199" s="120" t="s">
        <v>111</v>
      </c>
      <c r="C199" s="32">
        <v>297.8</v>
      </c>
      <c r="D199" s="32"/>
      <c r="E199" s="32">
        <v>2654</v>
      </c>
      <c r="F199" s="15">
        <f aca="true" t="shared" si="36" ref="F199:F206">C199+D199+E199</f>
        <v>2951.8</v>
      </c>
      <c r="G199" s="32"/>
      <c r="H199" s="32"/>
      <c r="I199" s="12"/>
      <c r="J199" s="12"/>
      <c r="K199" s="150">
        <f aca="true" t="shared" si="37" ref="K199:K205">G199+H199+I199+J199</f>
        <v>0</v>
      </c>
      <c r="L199" s="16">
        <f aca="true" t="shared" si="38" ref="L199:L206">K199+F199</f>
        <v>2951.8</v>
      </c>
      <c r="M199" s="152"/>
    </row>
    <row r="200" spans="1:13" s="72" customFormat="1" ht="17.25">
      <c r="A200" s="10"/>
      <c r="B200" s="48" t="s">
        <v>112</v>
      </c>
      <c r="C200" s="29"/>
      <c r="D200" s="29"/>
      <c r="E200" s="29"/>
      <c r="F200" s="15">
        <f t="shared" si="36"/>
        <v>0</v>
      </c>
      <c r="G200" s="29"/>
      <c r="H200" s="29">
        <v>721</v>
      </c>
      <c r="I200" s="29"/>
      <c r="J200" s="132">
        <v>341.6</v>
      </c>
      <c r="K200" s="150">
        <f t="shared" si="37"/>
        <v>1062.6</v>
      </c>
      <c r="L200" s="16">
        <f t="shared" si="38"/>
        <v>1062.6</v>
      </c>
      <c r="M200" s="152"/>
    </row>
    <row r="201" spans="1:14" s="20" customFormat="1" ht="17.25">
      <c r="A201" s="17"/>
      <c r="B201" s="51" t="s">
        <v>113</v>
      </c>
      <c r="C201" s="27"/>
      <c r="D201" s="95">
        <v>1270.7</v>
      </c>
      <c r="E201" s="133">
        <v>507.4</v>
      </c>
      <c r="F201" s="15">
        <f t="shared" si="36"/>
        <v>1778.1</v>
      </c>
      <c r="G201" s="27"/>
      <c r="H201" s="27"/>
      <c r="I201" s="27"/>
      <c r="J201" s="27"/>
      <c r="K201" s="150">
        <f t="shared" si="37"/>
        <v>0</v>
      </c>
      <c r="L201" s="16">
        <f t="shared" si="38"/>
        <v>1778.1</v>
      </c>
      <c r="M201" s="152"/>
      <c r="N201" s="72"/>
    </row>
    <row r="202" spans="1:14" s="20" customFormat="1" ht="17.25">
      <c r="A202" s="17"/>
      <c r="B202" s="51" t="s">
        <v>114</v>
      </c>
      <c r="C202" s="27"/>
      <c r="D202" s="95">
        <v>547</v>
      </c>
      <c r="E202" s="118">
        <v>244.7</v>
      </c>
      <c r="F202" s="15">
        <f t="shared" si="36"/>
        <v>791.7</v>
      </c>
      <c r="G202" s="27"/>
      <c r="H202" s="27"/>
      <c r="I202" s="27"/>
      <c r="J202" s="27"/>
      <c r="K202" s="150">
        <f t="shared" si="37"/>
        <v>0</v>
      </c>
      <c r="L202" s="16">
        <f t="shared" si="38"/>
        <v>791.7</v>
      </c>
      <c r="M202" s="152"/>
      <c r="N202" s="72"/>
    </row>
    <row r="203" spans="1:14" s="20" customFormat="1" ht="17.25">
      <c r="A203" s="17"/>
      <c r="B203" s="51" t="s">
        <v>115</v>
      </c>
      <c r="C203" s="27"/>
      <c r="D203" s="118">
        <v>493.2</v>
      </c>
      <c r="E203" s="118">
        <v>234.8</v>
      </c>
      <c r="F203" s="15">
        <f t="shared" si="36"/>
        <v>728</v>
      </c>
      <c r="G203" s="27"/>
      <c r="H203" s="27"/>
      <c r="I203" s="27"/>
      <c r="J203" s="27"/>
      <c r="K203" s="150">
        <f t="shared" si="37"/>
        <v>0</v>
      </c>
      <c r="L203" s="16">
        <f t="shared" si="38"/>
        <v>728</v>
      </c>
      <c r="M203" s="152"/>
      <c r="N203" s="72"/>
    </row>
    <row r="204" spans="1:14" s="20" customFormat="1" ht="17.25">
      <c r="A204" s="17"/>
      <c r="B204" s="51" t="s">
        <v>116</v>
      </c>
      <c r="C204" s="27"/>
      <c r="D204" s="27">
        <v>183.7</v>
      </c>
      <c r="E204" s="27">
        <v>80.4</v>
      </c>
      <c r="F204" s="15">
        <f t="shared" si="36"/>
        <v>264.1</v>
      </c>
      <c r="G204" s="27"/>
      <c r="H204" s="119">
        <v>864.9</v>
      </c>
      <c r="I204" s="119"/>
      <c r="J204" s="119">
        <v>381.9</v>
      </c>
      <c r="K204" s="150">
        <f t="shared" si="37"/>
        <v>1246.8</v>
      </c>
      <c r="L204" s="16">
        <f t="shared" si="38"/>
        <v>1510.9</v>
      </c>
      <c r="M204" s="152"/>
      <c r="N204" s="72"/>
    </row>
    <row r="205" spans="1:14" s="20" customFormat="1" ht="17.25">
      <c r="A205" s="17"/>
      <c r="B205" s="51" t="s">
        <v>117</v>
      </c>
      <c r="C205" s="27"/>
      <c r="D205" s="27"/>
      <c r="E205" s="27"/>
      <c r="F205" s="15">
        <f t="shared" si="36"/>
        <v>0</v>
      </c>
      <c r="G205" s="27"/>
      <c r="H205" s="119">
        <v>698.1</v>
      </c>
      <c r="I205" s="119"/>
      <c r="J205" s="119">
        <v>311.1</v>
      </c>
      <c r="K205" s="150">
        <f t="shared" si="37"/>
        <v>1009.2</v>
      </c>
      <c r="L205" s="16">
        <f t="shared" si="38"/>
        <v>1009.2</v>
      </c>
      <c r="M205" s="152"/>
      <c r="N205" s="72"/>
    </row>
    <row r="206" spans="1:14" s="20" customFormat="1" ht="17.25">
      <c r="A206" s="17"/>
      <c r="B206" s="51" t="s">
        <v>241</v>
      </c>
      <c r="C206" s="27"/>
      <c r="D206" s="137">
        <v>1809.3</v>
      </c>
      <c r="E206" s="137">
        <v>905.8</v>
      </c>
      <c r="F206" s="15">
        <f t="shared" si="36"/>
        <v>2715.1</v>
      </c>
      <c r="G206" s="27"/>
      <c r="H206" s="119"/>
      <c r="I206" s="119"/>
      <c r="J206" s="119"/>
      <c r="K206" s="150"/>
      <c r="L206" s="16">
        <f t="shared" si="38"/>
        <v>2715.1</v>
      </c>
      <c r="M206" s="152"/>
      <c r="N206" s="72"/>
    </row>
    <row r="207" spans="1:13" s="72" customFormat="1" ht="18">
      <c r="A207" s="31"/>
      <c r="B207" s="34" t="s">
        <v>1</v>
      </c>
      <c r="C207" s="49">
        <f>SUM(C198:C206)</f>
        <v>297.8</v>
      </c>
      <c r="D207" s="49">
        <f>SUM(D198:D206)</f>
        <v>4303.9</v>
      </c>
      <c r="E207" s="49">
        <f aca="true" t="shared" si="39" ref="E207:L207">SUM(E198:E206)</f>
        <v>4627.1</v>
      </c>
      <c r="F207" s="49">
        <f t="shared" si="39"/>
        <v>9228.8</v>
      </c>
      <c r="G207" s="49">
        <f t="shared" si="39"/>
        <v>0</v>
      </c>
      <c r="H207" s="49">
        <f t="shared" si="39"/>
        <v>2284</v>
      </c>
      <c r="I207" s="49">
        <f t="shared" si="39"/>
        <v>0</v>
      </c>
      <c r="J207" s="49">
        <f t="shared" si="39"/>
        <v>1034.6</v>
      </c>
      <c r="K207" s="145">
        <f t="shared" si="39"/>
        <v>3318.5999999999995</v>
      </c>
      <c r="L207" s="49">
        <f t="shared" si="39"/>
        <v>12547.400000000001</v>
      </c>
      <c r="M207" s="152"/>
    </row>
    <row r="208" spans="1:12" ht="16.5" customHeight="1">
      <c r="A208" s="8">
        <v>20</v>
      </c>
      <c r="B208" s="210" t="s">
        <v>90</v>
      </c>
      <c r="C208" s="11"/>
      <c r="D208" s="11"/>
      <c r="E208" s="11"/>
      <c r="F208" s="19"/>
      <c r="G208" s="39"/>
      <c r="H208" s="39"/>
      <c r="I208" s="39"/>
      <c r="J208" s="39"/>
      <c r="K208" s="146"/>
      <c r="L208" s="39"/>
    </row>
    <row r="209" spans="1:12" ht="16.5" customHeight="1">
      <c r="A209" s="8"/>
      <c r="B209" s="18" t="s">
        <v>91</v>
      </c>
      <c r="C209" s="11"/>
      <c r="D209" s="11">
        <v>1108</v>
      </c>
      <c r="E209" s="11">
        <v>616.1</v>
      </c>
      <c r="F209" s="15">
        <f>C209+D209+E209</f>
        <v>1724.1</v>
      </c>
      <c r="G209" s="11"/>
      <c r="H209" s="11"/>
      <c r="I209" s="11"/>
      <c r="J209" s="11"/>
      <c r="K209" s="150">
        <f>G209+H209+I209+J209</f>
        <v>0</v>
      </c>
      <c r="L209" s="16">
        <f>K209+F209</f>
        <v>1724.1</v>
      </c>
    </row>
    <row r="210" spans="1:12" ht="16.5" customHeight="1">
      <c r="A210" s="8"/>
      <c r="B210" s="34" t="s">
        <v>1</v>
      </c>
      <c r="C210" s="35">
        <f aca="true" t="shared" si="40" ref="C210:L210">SUM(C208:C209)</f>
        <v>0</v>
      </c>
      <c r="D210" s="35">
        <f t="shared" si="40"/>
        <v>1108</v>
      </c>
      <c r="E210" s="35">
        <f t="shared" si="40"/>
        <v>616.1</v>
      </c>
      <c r="F210" s="35">
        <f t="shared" si="40"/>
        <v>1724.1</v>
      </c>
      <c r="G210" s="35">
        <f t="shared" si="40"/>
        <v>0</v>
      </c>
      <c r="H210" s="35">
        <f t="shared" si="40"/>
        <v>0</v>
      </c>
      <c r="I210" s="35">
        <f t="shared" si="40"/>
        <v>0</v>
      </c>
      <c r="J210" s="35">
        <f t="shared" si="40"/>
        <v>0</v>
      </c>
      <c r="K210" s="148">
        <f t="shared" si="40"/>
        <v>0</v>
      </c>
      <c r="L210" s="35">
        <f t="shared" si="40"/>
        <v>1724.1</v>
      </c>
    </row>
    <row r="211" spans="1:13" s="72" customFormat="1" ht="18">
      <c r="A211" s="31">
        <v>21</v>
      </c>
      <c r="B211" s="210" t="s">
        <v>171</v>
      </c>
      <c r="C211" s="29"/>
      <c r="D211" s="29"/>
      <c r="E211" s="29"/>
      <c r="F211" s="15"/>
      <c r="G211" s="29"/>
      <c r="H211" s="29"/>
      <c r="I211" s="29"/>
      <c r="J211" s="29"/>
      <c r="K211" s="150"/>
      <c r="L211" s="16"/>
      <c r="M211" s="152"/>
    </row>
    <row r="212" spans="1:13" s="72" customFormat="1" ht="17.25">
      <c r="A212" s="31"/>
      <c r="B212" s="62" t="s">
        <v>172</v>
      </c>
      <c r="C212" s="29"/>
      <c r="D212" s="29"/>
      <c r="E212" s="29"/>
      <c r="F212" s="15">
        <f>C212+D212+E212</f>
        <v>0</v>
      </c>
      <c r="G212" s="29"/>
      <c r="H212" s="29"/>
      <c r="I212" s="27">
        <v>912.2</v>
      </c>
      <c r="J212" s="29">
        <v>320.6</v>
      </c>
      <c r="K212" s="150">
        <f>G212+H212+I212+J212</f>
        <v>1232.8000000000002</v>
      </c>
      <c r="L212" s="16">
        <f>K212+F212</f>
        <v>1232.8000000000002</v>
      </c>
      <c r="M212" s="152"/>
    </row>
    <row r="213" spans="1:13" s="72" customFormat="1" ht="17.25">
      <c r="A213" s="31"/>
      <c r="B213" s="62" t="s">
        <v>270</v>
      </c>
      <c r="C213" s="29"/>
      <c r="D213" s="27">
        <v>578.8</v>
      </c>
      <c r="E213" s="29">
        <v>187.9</v>
      </c>
      <c r="F213" s="15">
        <f>C213+D213+E213</f>
        <v>766.6999999999999</v>
      </c>
      <c r="G213" s="29"/>
      <c r="H213" s="29"/>
      <c r="I213" s="27"/>
      <c r="J213" s="29"/>
      <c r="K213" s="150">
        <f>G213+H213+I213+J213</f>
        <v>0</v>
      </c>
      <c r="L213" s="16">
        <f>K213+F213</f>
        <v>766.6999999999999</v>
      </c>
      <c r="M213" s="152"/>
    </row>
    <row r="214" spans="1:13" s="72" customFormat="1" ht="17.25">
      <c r="A214" s="31"/>
      <c r="B214" s="62" t="s">
        <v>279</v>
      </c>
      <c r="C214" s="29"/>
      <c r="D214" s="29"/>
      <c r="E214" s="29"/>
      <c r="F214" s="15">
        <f>C214+D214+E214</f>
        <v>0</v>
      </c>
      <c r="G214" s="29"/>
      <c r="H214" s="29"/>
      <c r="I214" s="27">
        <v>450.9</v>
      </c>
      <c r="J214" s="29">
        <v>146.2</v>
      </c>
      <c r="K214" s="150">
        <f>G214+H214+I214+J214</f>
        <v>597.0999999999999</v>
      </c>
      <c r="L214" s="16">
        <f>K214+F214</f>
        <v>597.0999999999999</v>
      </c>
      <c r="M214" s="152"/>
    </row>
    <row r="215" spans="1:13" s="72" customFormat="1" ht="17.25">
      <c r="A215" s="31"/>
      <c r="B215" s="62" t="s">
        <v>280</v>
      </c>
      <c r="C215" s="29"/>
      <c r="D215" s="29"/>
      <c r="E215" s="29"/>
      <c r="F215" s="15">
        <f>C215+D215+E215</f>
        <v>0</v>
      </c>
      <c r="G215" s="29"/>
      <c r="H215" s="29"/>
      <c r="I215" s="29">
        <v>458.9</v>
      </c>
      <c r="J215" s="29">
        <v>156.7</v>
      </c>
      <c r="K215" s="150">
        <f>G215+H215+I215+J215</f>
        <v>615.5999999999999</v>
      </c>
      <c r="L215" s="16">
        <f>K215+F215</f>
        <v>615.5999999999999</v>
      </c>
      <c r="M215" s="152"/>
    </row>
    <row r="216" spans="1:13" s="72" customFormat="1" ht="18">
      <c r="A216" s="31"/>
      <c r="B216" s="34" t="s">
        <v>1</v>
      </c>
      <c r="C216" s="49">
        <f>SUM(C211:C215)</f>
        <v>0</v>
      </c>
      <c r="D216" s="49">
        <f aca="true" t="shared" si="41" ref="D216:L216">SUM(D211:D215)</f>
        <v>578.8</v>
      </c>
      <c r="E216" s="49">
        <f t="shared" si="41"/>
        <v>187.9</v>
      </c>
      <c r="F216" s="49">
        <f t="shared" si="41"/>
        <v>766.6999999999999</v>
      </c>
      <c r="G216" s="49">
        <f t="shared" si="41"/>
        <v>0</v>
      </c>
      <c r="H216" s="49">
        <f t="shared" si="41"/>
        <v>0</v>
      </c>
      <c r="I216" s="49">
        <f t="shared" si="41"/>
        <v>1822</v>
      </c>
      <c r="J216" s="49">
        <f t="shared" si="41"/>
        <v>623.5</v>
      </c>
      <c r="K216" s="145">
        <f t="shared" si="41"/>
        <v>2445.5</v>
      </c>
      <c r="L216" s="49">
        <f t="shared" si="41"/>
        <v>3212.2</v>
      </c>
      <c r="M216" s="152"/>
    </row>
    <row r="217" spans="1:12" ht="18">
      <c r="A217" s="26" t="s">
        <v>217</v>
      </c>
      <c r="B217" s="214" t="s">
        <v>106</v>
      </c>
      <c r="C217" s="12"/>
      <c r="D217" s="12"/>
      <c r="E217" s="12"/>
      <c r="F217" s="19"/>
      <c r="G217" s="19"/>
      <c r="H217" s="19"/>
      <c r="I217" s="19"/>
      <c r="J217" s="19"/>
      <c r="K217" s="146"/>
      <c r="L217" s="39"/>
    </row>
    <row r="218" spans="1:12" ht="17.25">
      <c r="A218" s="26"/>
      <c r="B218" s="131" t="s">
        <v>299</v>
      </c>
      <c r="C218" s="12"/>
      <c r="D218" s="12"/>
      <c r="E218" s="12"/>
      <c r="F218" s="19"/>
      <c r="G218" s="19"/>
      <c r="H218" s="19"/>
      <c r="I218" s="19">
        <v>1080.8</v>
      </c>
      <c r="J218" s="19">
        <v>531.2</v>
      </c>
      <c r="K218" s="150">
        <f>G218+H218+I218+J218</f>
        <v>1612</v>
      </c>
      <c r="L218" s="16">
        <f>K218+F218</f>
        <v>1612</v>
      </c>
    </row>
    <row r="219" spans="1:12" ht="17.25">
      <c r="A219" s="26"/>
      <c r="B219" s="47" t="s">
        <v>281</v>
      </c>
      <c r="C219" s="12"/>
      <c r="D219" s="12">
        <v>486</v>
      </c>
      <c r="E219" s="12">
        <v>203</v>
      </c>
      <c r="F219" s="15">
        <f>C219+D219+E219</f>
        <v>689</v>
      </c>
      <c r="G219" s="12"/>
      <c r="H219" s="12"/>
      <c r="I219" s="12"/>
      <c r="J219" s="12"/>
      <c r="K219" s="150">
        <f>G219+H219+I219+J219</f>
        <v>0</v>
      </c>
      <c r="L219" s="16">
        <f>K219+F219</f>
        <v>689</v>
      </c>
    </row>
    <row r="220" spans="1:12" ht="17.25">
      <c r="A220" s="26"/>
      <c r="B220" s="47" t="s">
        <v>282</v>
      </c>
      <c r="C220" s="12"/>
      <c r="D220" s="12">
        <v>441.8</v>
      </c>
      <c r="E220" s="12">
        <v>195.3</v>
      </c>
      <c r="F220" s="15">
        <f>C220+D220+E220</f>
        <v>637.1</v>
      </c>
      <c r="G220" s="12"/>
      <c r="H220" s="12"/>
      <c r="I220" s="12"/>
      <c r="J220" s="12"/>
      <c r="K220" s="150">
        <f>G220+H220+I220+J220</f>
        <v>0</v>
      </c>
      <c r="L220" s="16">
        <f>K220+F220</f>
        <v>637.1</v>
      </c>
    </row>
    <row r="221" spans="1:12" ht="17.25">
      <c r="A221" s="26"/>
      <c r="B221" s="47" t="s">
        <v>327</v>
      </c>
      <c r="C221" s="12"/>
      <c r="D221" s="12">
        <v>445.7</v>
      </c>
      <c r="E221" s="12">
        <v>196.3</v>
      </c>
      <c r="F221" s="15">
        <f>C221+D221+E221</f>
        <v>642</v>
      </c>
      <c r="G221" s="12"/>
      <c r="H221" s="12"/>
      <c r="I221" s="12"/>
      <c r="J221" s="12"/>
      <c r="K221" s="150">
        <f>G221+H221+I221+J221</f>
        <v>0</v>
      </c>
      <c r="L221" s="16">
        <f>K221+F221</f>
        <v>642</v>
      </c>
    </row>
    <row r="222" spans="1:13" s="72" customFormat="1" ht="18">
      <c r="A222" s="28"/>
      <c r="B222" s="34" t="s">
        <v>1</v>
      </c>
      <c r="C222" s="45">
        <f aca="true" t="shared" si="42" ref="C222:L222">SUM(C217:C221)</f>
        <v>0</v>
      </c>
      <c r="D222" s="45">
        <f t="shared" si="42"/>
        <v>1373.5</v>
      </c>
      <c r="E222" s="45">
        <f t="shared" si="42"/>
        <v>594.6</v>
      </c>
      <c r="F222" s="45">
        <f t="shared" si="42"/>
        <v>1968.1</v>
      </c>
      <c r="G222" s="45">
        <f t="shared" si="42"/>
        <v>0</v>
      </c>
      <c r="H222" s="45">
        <f t="shared" si="42"/>
        <v>0</v>
      </c>
      <c r="I222" s="45">
        <f t="shared" si="42"/>
        <v>1080.8</v>
      </c>
      <c r="J222" s="45">
        <f t="shared" si="42"/>
        <v>531.2</v>
      </c>
      <c r="K222" s="45">
        <f t="shared" si="42"/>
        <v>1612</v>
      </c>
      <c r="L222" s="45">
        <f t="shared" si="42"/>
        <v>3580.1</v>
      </c>
      <c r="M222" s="152"/>
    </row>
    <row r="223" spans="1:14" s="20" customFormat="1" ht="18">
      <c r="A223" s="26" t="s">
        <v>318</v>
      </c>
      <c r="B223" s="210" t="s">
        <v>234</v>
      </c>
      <c r="C223" s="19"/>
      <c r="D223" s="19"/>
      <c r="E223" s="19"/>
      <c r="F223" s="19"/>
      <c r="G223" s="19"/>
      <c r="H223" s="19"/>
      <c r="I223" s="19"/>
      <c r="J223" s="19"/>
      <c r="K223" s="86"/>
      <c r="L223" s="19"/>
      <c r="M223" s="152"/>
      <c r="N223" s="72"/>
    </row>
    <row r="224" spans="1:14" s="20" customFormat="1" ht="18">
      <c r="A224" s="26"/>
      <c r="B224" s="36" t="s">
        <v>235</v>
      </c>
      <c r="C224" s="19"/>
      <c r="D224" s="19">
        <v>529.5</v>
      </c>
      <c r="E224" s="19">
        <v>253.3</v>
      </c>
      <c r="F224" s="19">
        <f>E224+D224+C224</f>
        <v>782.8</v>
      </c>
      <c r="G224" s="19"/>
      <c r="H224" s="19"/>
      <c r="I224" s="19"/>
      <c r="J224" s="19"/>
      <c r="K224" s="86">
        <f>J224+I224+H224+G224</f>
        <v>0</v>
      </c>
      <c r="L224" s="129">
        <f>F224+K224</f>
        <v>782.8</v>
      </c>
      <c r="M224" s="152"/>
      <c r="N224" s="72"/>
    </row>
    <row r="225" spans="1:14" s="20" customFormat="1" ht="18">
      <c r="A225" s="26"/>
      <c r="B225" s="36" t="s">
        <v>236</v>
      </c>
      <c r="C225" s="19"/>
      <c r="D225" s="19">
        <v>615.5</v>
      </c>
      <c r="E225" s="19">
        <v>268.2</v>
      </c>
      <c r="F225" s="19">
        <f>E225+D225+C225</f>
        <v>883.7</v>
      </c>
      <c r="G225" s="19"/>
      <c r="H225" s="19"/>
      <c r="I225" s="19"/>
      <c r="J225" s="19"/>
      <c r="K225" s="86">
        <f>J225+I225+H225+G225</f>
        <v>0</v>
      </c>
      <c r="L225" s="129">
        <f>F225+K225</f>
        <v>883.7</v>
      </c>
      <c r="M225" s="152"/>
      <c r="N225" s="72"/>
    </row>
    <row r="226" spans="1:14" s="20" customFormat="1" ht="18">
      <c r="A226" s="26"/>
      <c r="B226" s="36" t="s">
        <v>237</v>
      </c>
      <c r="C226" s="19"/>
      <c r="D226" s="125">
        <v>619</v>
      </c>
      <c r="E226" s="19">
        <v>307.6</v>
      </c>
      <c r="F226" s="19">
        <f>E226+D226+C226</f>
        <v>926.6</v>
      </c>
      <c r="G226" s="19"/>
      <c r="H226" s="19"/>
      <c r="I226" s="19"/>
      <c r="J226" s="19"/>
      <c r="K226" s="86">
        <f>J226+I226+H226+G226</f>
        <v>0</v>
      </c>
      <c r="L226" s="129">
        <f>F226+K226</f>
        <v>926.6</v>
      </c>
      <c r="M226" s="152"/>
      <c r="N226" s="72"/>
    </row>
    <row r="227" spans="1:14" s="20" customFormat="1" ht="18">
      <c r="A227" s="26"/>
      <c r="B227" s="34" t="s">
        <v>1</v>
      </c>
      <c r="C227" s="40">
        <f>C224+C225+C226</f>
        <v>0</v>
      </c>
      <c r="D227" s="40">
        <f aca="true" t="shared" si="43" ref="D227:L227">D224+D225+D226</f>
        <v>1764</v>
      </c>
      <c r="E227" s="40">
        <f t="shared" si="43"/>
        <v>829.1</v>
      </c>
      <c r="F227" s="40">
        <f t="shared" si="43"/>
        <v>2593.1</v>
      </c>
      <c r="G227" s="40">
        <f t="shared" si="43"/>
        <v>0</v>
      </c>
      <c r="H227" s="40">
        <f t="shared" si="43"/>
        <v>0</v>
      </c>
      <c r="I227" s="40">
        <f t="shared" si="43"/>
        <v>0</v>
      </c>
      <c r="J227" s="40">
        <f t="shared" si="43"/>
        <v>0</v>
      </c>
      <c r="K227" s="147">
        <f t="shared" si="43"/>
        <v>0</v>
      </c>
      <c r="L227" s="40">
        <f t="shared" si="43"/>
        <v>2593.1</v>
      </c>
      <c r="M227" s="152"/>
      <c r="N227" s="72"/>
    </row>
    <row r="228" spans="1:12" ht="16.5" customHeight="1">
      <c r="A228" s="8">
        <v>24</v>
      </c>
      <c r="B228" s="210" t="s">
        <v>103</v>
      </c>
      <c r="C228" s="11"/>
      <c r="D228" s="11"/>
      <c r="E228" s="11"/>
      <c r="F228" s="19"/>
      <c r="G228" s="39"/>
      <c r="H228" s="39"/>
      <c r="I228" s="39"/>
      <c r="J228" s="39"/>
      <c r="K228" s="146"/>
      <c r="L228" s="39"/>
    </row>
    <row r="229" spans="1:14" s="20" customFormat="1" ht="16.5" customHeight="1">
      <c r="A229" s="17"/>
      <c r="B229" s="124" t="s">
        <v>283</v>
      </c>
      <c r="C229" s="19"/>
      <c r="D229" s="19"/>
      <c r="E229" s="19"/>
      <c r="F229" s="15">
        <f>C229+D229+E229</f>
        <v>0</v>
      </c>
      <c r="G229" s="19"/>
      <c r="H229" s="19">
        <v>0</v>
      </c>
      <c r="I229" s="172">
        <f>465750/1000</f>
        <v>465.75</v>
      </c>
      <c r="J229" s="172">
        <v>160.4</v>
      </c>
      <c r="K229" s="150">
        <f>G229+H229+I229+J229</f>
        <v>626.15</v>
      </c>
      <c r="L229" s="16">
        <f>K229+F229</f>
        <v>626.15</v>
      </c>
      <c r="M229" s="152"/>
      <c r="N229" s="72"/>
    </row>
    <row r="230" spans="1:14" s="24" customFormat="1" ht="16.5" customHeight="1">
      <c r="A230" s="21"/>
      <c r="B230" s="111" t="s">
        <v>192</v>
      </c>
      <c r="C230" s="23"/>
      <c r="D230" s="23"/>
      <c r="E230" s="23"/>
      <c r="F230" s="15">
        <f>C230+D230+E230</f>
        <v>0</v>
      </c>
      <c r="G230" s="23"/>
      <c r="H230" s="23">
        <v>0</v>
      </c>
      <c r="I230" s="172">
        <f>394642/1000</f>
        <v>394.642</v>
      </c>
      <c r="J230" s="172">
        <v>164.1</v>
      </c>
      <c r="K230" s="150">
        <f>G230+H230+I230+J230</f>
        <v>558.742</v>
      </c>
      <c r="L230" s="16">
        <f>K230+F230</f>
        <v>558.742</v>
      </c>
      <c r="M230" s="155"/>
      <c r="N230" s="44"/>
    </row>
    <row r="231" spans="1:14" s="24" customFormat="1" ht="16.5" customHeight="1">
      <c r="A231" s="21"/>
      <c r="B231" s="111" t="s">
        <v>284</v>
      </c>
      <c r="C231" s="23"/>
      <c r="D231" s="172">
        <v>389.1</v>
      </c>
      <c r="E231" s="172">
        <v>170.9</v>
      </c>
      <c r="F231" s="15">
        <f>C231+D231+E231</f>
        <v>560</v>
      </c>
      <c r="G231" s="23"/>
      <c r="H231" s="23"/>
      <c r="I231" s="23"/>
      <c r="J231" s="23"/>
      <c r="K231" s="150">
        <f>G231+H231+I231+J231</f>
        <v>0</v>
      </c>
      <c r="L231" s="16">
        <f>K231+F231</f>
        <v>560</v>
      </c>
      <c r="M231" s="155"/>
      <c r="N231" s="44"/>
    </row>
    <row r="232" spans="1:14" s="24" customFormat="1" ht="16.5" customHeight="1">
      <c r="A232" s="21"/>
      <c r="B232" s="34" t="s">
        <v>1</v>
      </c>
      <c r="C232" s="42">
        <f>SUM(C229:C231)</f>
        <v>0</v>
      </c>
      <c r="D232" s="42">
        <f aca="true" t="shared" si="44" ref="D232:L232">SUM(D229:D231)</f>
        <v>389.1</v>
      </c>
      <c r="E232" s="42">
        <f t="shared" si="44"/>
        <v>170.9</v>
      </c>
      <c r="F232" s="42">
        <f t="shared" si="44"/>
        <v>560</v>
      </c>
      <c r="G232" s="42">
        <f t="shared" si="44"/>
        <v>0</v>
      </c>
      <c r="H232" s="42">
        <f t="shared" si="44"/>
        <v>0</v>
      </c>
      <c r="I232" s="42">
        <f t="shared" si="44"/>
        <v>860.392</v>
      </c>
      <c r="J232" s="42">
        <f t="shared" si="44"/>
        <v>324.5</v>
      </c>
      <c r="K232" s="149">
        <f t="shared" si="44"/>
        <v>1184.8919999999998</v>
      </c>
      <c r="L232" s="42">
        <f t="shared" si="44"/>
        <v>1744.8919999999998</v>
      </c>
      <c r="M232" s="155"/>
      <c r="N232" s="44"/>
    </row>
    <row r="233" spans="1:13" s="72" customFormat="1" ht="18">
      <c r="A233" s="31">
        <v>25</v>
      </c>
      <c r="B233" s="210" t="s">
        <v>168</v>
      </c>
      <c r="C233" s="29"/>
      <c r="D233" s="29"/>
      <c r="E233" s="29"/>
      <c r="F233" s="19"/>
      <c r="G233" s="27"/>
      <c r="H233" s="27"/>
      <c r="I233" s="27"/>
      <c r="J233" s="27"/>
      <c r="K233" s="146"/>
      <c r="L233" s="39"/>
      <c r="M233" s="152"/>
    </row>
    <row r="234" spans="1:13" s="72" customFormat="1" ht="36">
      <c r="A234" s="31"/>
      <c r="B234" s="63" t="s">
        <v>169</v>
      </c>
      <c r="C234" s="27">
        <v>7896.6</v>
      </c>
      <c r="D234" s="27"/>
      <c r="E234" s="27">
        <v>864.4</v>
      </c>
      <c r="F234" s="15">
        <f aca="true" t="shared" si="45" ref="F234:F239">C234+D234+E234</f>
        <v>8761</v>
      </c>
      <c r="G234" s="29"/>
      <c r="H234" s="29"/>
      <c r="I234" s="29"/>
      <c r="J234" s="29"/>
      <c r="K234" s="150">
        <f aca="true" t="shared" si="46" ref="K234:K239">G234+H234+I234+J234</f>
        <v>0</v>
      </c>
      <c r="L234" s="16">
        <f aca="true" t="shared" si="47" ref="L234:L239">K234+F234</f>
        <v>8761</v>
      </c>
      <c r="M234" s="152"/>
    </row>
    <row r="235" spans="1:13" s="72" customFormat="1" ht="18">
      <c r="A235" s="31"/>
      <c r="B235" s="64" t="s">
        <v>170</v>
      </c>
      <c r="C235" s="27"/>
      <c r="D235" s="27">
        <v>2259.6</v>
      </c>
      <c r="E235" s="27">
        <v>1297.7</v>
      </c>
      <c r="F235" s="15">
        <f t="shared" si="45"/>
        <v>3557.3</v>
      </c>
      <c r="G235" s="29"/>
      <c r="H235" s="29"/>
      <c r="I235" s="29"/>
      <c r="J235" s="29"/>
      <c r="K235" s="150">
        <f t="shared" si="46"/>
        <v>0</v>
      </c>
      <c r="L235" s="16">
        <f t="shared" si="47"/>
        <v>3557.3</v>
      </c>
      <c r="M235" s="152"/>
    </row>
    <row r="236" spans="1:13" s="72" customFormat="1" ht="18">
      <c r="A236" s="31"/>
      <c r="B236" s="64" t="s">
        <v>225</v>
      </c>
      <c r="C236" s="27"/>
      <c r="D236" s="27">
        <v>549.7</v>
      </c>
      <c r="E236" s="27">
        <v>233.5</v>
      </c>
      <c r="F236" s="15">
        <f t="shared" si="45"/>
        <v>783.2</v>
      </c>
      <c r="G236" s="29"/>
      <c r="H236" s="29"/>
      <c r="I236" s="29"/>
      <c r="J236" s="29"/>
      <c r="K236" s="150">
        <f t="shared" si="46"/>
        <v>0</v>
      </c>
      <c r="L236" s="16">
        <f t="shared" si="47"/>
        <v>783.2</v>
      </c>
      <c r="M236" s="152"/>
    </row>
    <row r="237" spans="1:13" s="72" customFormat="1" ht="18">
      <c r="A237" s="31"/>
      <c r="B237" s="64" t="s">
        <v>226</v>
      </c>
      <c r="C237" s="27"/>
      <c r="D237" s="27">
        <v>628.5</v>
      </c>
      <c r="E237" s="27">
        <v>247.7</v>
      </c>
      <c r="F237" s="15">
        <f t="shared" si="45"/>
        <v>876.2</v>
      </c>
      <c r="G237" s="29"/>
      <c r="H237" s="29"/>
      <c r="I237" s="29"/>
      <c r="J237" s="29"/>
      <c r="K237" s="150">
        <f t="shared" si="46"/>
        <v>0</v>
      </c>
      <c r="L237" s="16">
        <f t="shared" si="47"/>
        <v>876.2</v>
      </c>
      <c r="M237" s="152"/>
    </row>
    <row r="238" spans="1:13" s="72" customFormat="1" ht="18">
      <c r="A238" s="31"/>
      <c r="B238" s="64" t="s">
        <v>227</v>
      </c>
      <c r="C238" s="27"/>
      <c r="D238" s="27"/>
      <c r="E238" s="27"/>
      <c r="F238" s="15">
        <f t="shared" si="45"/>
        <v>0</v>
      </c>
      <c r="G238" s="29"/>
      <c r="H238" s="27"/>
      <c r="I238" s="27">
        <v>805.7</v>
      </c>
      <c r="J238" s="27">
        <v>185.2</v>
      </c>
      <c r="K238" s="150">
        <f t="shared" si="46"/>
        <v>990.9000000000001</v>
      </c>
      <c r="L238" s="16">
        <f t="shared" si="47"/>
        <v>990.9000000000001</v>
      </c>
      <c r="M238" s="152"/>
    </row>
    <row r="239" spans="1:13" s="72" customFormat="1" ht="18">
      <c r="A239" s="31"/>
      <c r="B239" s="64" t="s">
        <v>228</v>
      </c>
      <c r="C239" s="29"/>
      <c r="D239" s="29"/>
      <c r="E239" s="29"/>
      <c r="F239" s="15">
        <f t="shared" si="45"/>
        <v>0</v>
      </c>
      <c r="G239" s="29"/>
      <c r="H239" s="27"/>
      <c r="I239" s="27">
        <v>664.1</v>
      </c>
      <c r="J239" s="27">
        <v>240.1</v>
      </c>
      <c r="K239" s="150">
        <f t="shared" si="46"/>
        <v>904.2</v>
      </c>
      <c r="L239" s="16">
        <f t="shared" si="47"/>
        <v>904.2</v>
      </c>
      <c r="M239" s="152"/>
    </row>
    <row r="240" spans="1:13" s="72" customFormat="1" ht="18">
      <c r="A240" s="31"/>
      <c r="B240" s="34" t="s">
        <v>1</v>
      </c>
      <c r="C240" s="49">
        <f aca="true" t="shared" si="48" ref="C240:L240">SUM(C234:C239)</f>
        <v>7896.6</v>
      </c>
      <c r="D240" s="49">
        <f t="shared" si="48"/>
        <v>3437.8</v>
      </c>
      <c r="E240" s="49">
        <f t="shared" si="48"/>
        <v>2643.2999999999997</v>
      </c>
      <c r="F240" s="49">
        <f t="shared" si="48"/>
        <v>13977.7</v>
      </c>
      <c r="G240" s="49">
        <f t="shared" si="48"/>
        <v>0</v>
      </c>
      <c r="H240" s="49">
        <f t="shared" si="48"/>
        <v>0</v>
      </c>
      <c r="I240" s="49">
        <f t="shared" si="48"/>
        <v>1469.8000000000002</v>
      </c>
      <c r="J240" s="49">
        <f t="shared" si="48"/>
        <v>425.29999999999995</v>
      </c>
      <c r="K240" s="145">
        <f t="shared" si="48"/>
        <v>1895.1000000000001</v>
      </c>
      <c r="L240" s="49">
        <f t="shared" si="48"/>
        <v>15872.800000000001</v>
      </c>
      <c r="M240" s="152"/>
    </row>
    <row r="241" spans="1:12" ht="16.5" customHeight="1">
      <c r="A241" s="8">
        <v>26</v>
      </c>
      <c r="B241" s="210" t="s">
        <v>80</v>
      </c>
      <c r="C241" s="11"/>
      <c r="D241" s="11"/>
      <c r="E241" s="11"/>
      <c r="F241" s="19"/>
      <c r="G241" s="39"/>
      <c r="H241" s="39"/>
      <c r="I241" s="39"/>
      <c r="J241" s="39"/>
      <c r="K241" s="146"/>
      <c r="L241" s="39"/>
    </row>
    <row r="242" spans="1:12" ht="16.5" customHeight="1">
      <c r="A242" s="8"/>
      <c r="B242" s="18" t="s">
        <v>81</v>
      </c>
      <c r="C242" s="11"/>
      <c r="D242" s="11"/>
      <c r="E242" s="11"/>
      <c r="F242" s="15">
        <f>C242+D242+E242</f>
        <v>0</v>
      </c>
      <c r="G242" s="11"/>
      <c r="H242" s="11"/>
      <c r="I242" s="178">
        <v>1208.3</v>
      </c>
      <c r="J242" s="179">
        <v>491.6</v>
      </c>
      <c r="K242" s="150">
        <f>G242+H242+I242+J242</f>
        <v>1699.9</v>
      </c>
      <c r="L242" s="16">
        <f>K242+F242</f>
        <v>1699.9</v>
      </c>
    </row>
    <row r="243" spans="1:12" ht="16.5" customHeight="1">
      <c r="A243" s="8"/>
      <c r="B243" s="34" t="s">
        <v>1</v>
      </c>
      <c r="C243" s="35">
        <f aca="true" t="shared" si="49" ref="C243:L243">SUM(C241:C242)</f>
        <v>0</v>
      </c>
      <c r="D243" s="35">
        <f t="shared" si="49"/>
        <v>0</v>
      </c>
      <c r="E243" s="35">
        <f t="shared" si="49"/>
        <v>0</v>
      </c>
      <c r="F243" s="35">
        <f t="shared" si="49"/>
        <v>0</v>
      </c>
      <c r="G243" s="35">
        <f t="shared" si="49"/>
        <v>0</v>
      </c>
      <c r="H243" s="35">
        <f t="shared" si="49"/>
        <v>0</v>
      </c>
      <c r="I243" s="35">
        <f t="shared" si="49"/>
        <v>1208.3</v>
      </c>
      <c r="J243" s="35">
        <f t="shared" si="49"/>
        <v>491.6</v>
      </c>
      <c r="K243" s="148">
        <f t="shared" si="49"/>
        <v>1699.9</v>
      </c>
      <c r="L243" s="35">
        <f t="shared" si="49"/>
        <v>1699.9</v>
      </c>
    </row>
    <row r="244" spans="1:12" ht="16.5" customHeight="1">
      <c r="A244" s="8">
        <v>27</v>
      </c>
      <c r="B244" s="210" t="s">
        <v>57</v>
      </c>
      <c r="C244" s="11"/>
      <c r="D244" s="11"/>
      <c r="E244" s="11"/>
      <c r="F244" s="15"/>
      <c r="G244" s="11"/>
      <c r="H244" s="11"/>
      <c r="I244" s="11"/>
      <c r="J244" s="11"/>
      <c r="K244" s="150"/>
      <c r="L244" s="16"/>
    </row>
    <row r="245" spans="1:12" ht="16.5" customHeight="1">
      <c r="A245" s="8"/>
      <c r="B245" s="36" t="s">
        <v>58</v>
      </c>
      <c r="C245" s="11">
        <v>0</v>
      </c>
      <c r="D245" s="11"/>
      <c r="E245" s="11"/>
      <c r="F245" s="15">
        <f>C245+D245+E245</f>
        <v>0</v>
      </c>
      <c r="G245" s="11"/>
      <c r="H245" s="11">
        <v>751.6</v>
      </c>
      <c r="I245" s="11"/>
      <c r="J245" s="11">
        <v>528.3</v>
      </c>
      <c r="K245" s="150">
        <f>G245+H245+I245+J245</f>
        <v>1279.9</v>
      </c>
      <c r="L245" s="16">
        <f>K245+F245</f>
        <v>1279.9</v>
      </c>
    </row>
    <row r="246" spans="1:12" ht="16.5" customHeight="1">
      <c r="A246" s="33"/>
      <c r="B246" s="34" t="s">
        <v>1</v>
      </c>
      <c r="C246" s="35">
        <f>SUM(C244:C245)</f>
        <v>0</v>
      </c>
      <c r="D246" s="35">
        <f aca="true" t="shared" si="50" ref="D246:L246">SUM(D244:D245)</f>
        <v>0</v>
      </c>
      <c r="E246" s="35">
        <f t="shared" si="50"/>
        <v>0</v>
      </c>
      <c r="F246" s="35">
        <f t="shared" si="50"/>
        <v>0</v>
      </c>
      <c r="G246" s="35">
        <f t="shared" si="50"/>
        <v>0</v>
      </c>
      <c r="H246" s="35">
        <f t="shared" si="50"/>
        <v>751.6</v>
      </c>
      <c r="I246" s="35">
        <f t="shared" si="50"/>
        <v>0</v>
      </c>
      <c r="J246" s="35">
        <f t="shared" si="50"/>
        <v>528.3</v>
      </c>
      <c r="K246" s="148">
        <f t="shared" si="50"/>
        <v>1279.9</v>
      </c>
      <c r="L246" s="35">
        <f t="shared" si="50"/>
        <v>1279.9</v>
      </c>
    </row>
    <row r="247" spans="1:14" s="20" customFormat="1" ht="18">
      <c r="A247" s="17">
        <v>28</v>
      </c>
      <c r="B247" s="210" t="s">
        <v>202</v>
      </c>
      <c r="C247" s="27"/>
      <c r="D247" s="27"/>
      <c r="E247" s="27"/>
      <c r="F247" s="19"/>
      <c r="G247" s="27"/>
      <c r="H247" s="27"/>
      <c r="I247" s="27"/>
      <c r="J247" s="27"/>
      <c r="K247" s="146"/>
      <c r="L247" s="39"/>
      <c r="M247" s="152"/>
      <c r="N247" s="72"/>
    </row>
    <row r="248" spans="1:14" s="20" customFormat="1" ht="17.25">
      <c r="A248" s="17"/>
      <c r="B248" s="18" t="s">
        <v>203</v>
      </c>
      <c r="C248" s="27"/>
      <c r="D248" s="27">
        <v>523.3</v>
      </c>
      <c r="E248" s="27">
        <v>253</v>
      </c>
      <c r="F248" s="15">
        <f aca="true" t="shared" si="51" ref="F248:F264">C248+D248+E248</f>
        <v>776.3</v>
      </c>
      <c r="G248" s="27"/>
      <c r="H248" s="27"/>
      <c r="I248" s="27"/>
      <c r="J248" s="27"/>
      <c r="K248" s="150">
        <f aca="true" t="shared" si="52" ref="K248:K264">G248+H248+I248+J248</f>
        <v>0</v>
      </c>
      <c r="L248" s="16">
        <f aca="true" t="shared" si="53" ref="L248:L264">K248+F248</f>
        <v>776.3</v>
      </c>
      <c r="M248" s="152"/>
      <c r="N248" s="72"/>
    </row>
    <row r="249" spans="1:14" s="20" customFormat="1" ht="22.5" customHeight="1">
      <c r="A249" s="17" t="s">
        <v>300</v>
      </c>
      <c r="B249" s="18" t="s">
        <v>204</v>
      </c>
      <c r="C249" s="27"/>
      <c r="D249" s="27">
        <v>722.4</v>
      </c>
      <c r="E249" s="27">
        <v>362.3</v>
      </c>
      <c r="F249" s="15">
        <f t="shared" si="51"/>
        <v>1084.7</v>
      </c>
      <c r="G249" s="27"/>
      <c r="H249" s="27"/>
      <c r="I249" s="27"/>
      <c r="J249" s="27"/>
      <c r="K249" s="150">
        <f t="shared" si="52"/>
        <v>0</v>
      </c>
      <c r="L249" s="16">
        <f t="shared" si="53"/>
        <v>1084.7</v>
      </c>
      <c r="M249" s="152"/>
      <c r="N249" s="72"/>
    </row>
    <row r="250" spans="1:14" s="20" customFormat="1" ht="22.5" customHeight="1">
      <c r="A250" s="17"/>
      <c r="B250" s="18" t="s">
        <v>205</v>
      </c>
      <c r="C250" s="27"/>
      <c r="D250" s="27">
        <v>577.6</v>
      </c>
      <c r="E250" s="27">
        <v>238.6</v>
      </c>
      <c r="F250" s="15">
        <f t="shared" si="51"/>
        <v>816.2</v>
      </c>
      <c r="G250" s="27"/>
      <c r="H250" s="27"/>
      <c r="I250" s="27"/>
      <c r="J250" s="27"/>
      <c r="K250" s="150">
        <f t="shared" si="52"/>
        <v>0</v>
      </c>
      <c r="L250" s="16">
        <f t="shared" si="53"/>
        <v>816.2</v>
      </c>
      <c r="M250" s="152"/>
      <c r="N250" s="72"/>
    </row>
    <row r="251" spans="1:14" s="20" customFormat="1" ht="22.5" customHeight="1">
      <c r="A251" s="17"/>
      <c r="B251" s="18" t="s">
        <v>206</v>
      </c>
      <c r="C251" s="27"/>
      <c r="D251" s="27">
        <v>560.3</v>
      </c>
      <c r="E251" s="27">
        <v>239.8</v>
      </c>
      <c r="F251" s="15">
        <f t="shared" si="51"/>
        <v>800.0999999999999</v>
      </c>
      <c r="G251" s="27"/>
      <c r="H251" s="27"/>
      <c r="I251" s="27"/>
      <c r="J251" s="27"/>
      <c r="K251" s="150">
        <f t="shared" si="52"/>
        <v>0</v>
      </c>
      <c r="L251" s="16">
        <f t="shared" si="53"/>
        <v>800.0999999999999</v>
      </c>
      <c r="M251" s="152"/>
      <c r="N251" s="72"/>
    </row>
    <row r="252" spans="1:14" s="20" customFormat="1" ht="17.25">
      <c r="A252" s="17"/>
      <c r="B252" s="18" t="s">
        <v>207</v>
      </c>
      <c r="C252" s="27"/>
      <c r="D252" s="27">
        <v>775.4</v>
      </c>
      <c r="E252" s="27">
        <v>333.5</v>
      </c>
      <c r="F252" s="15">
        <f t="shared" si="51"/>
        <v>1108.9</v>
      </c>
      <c r="G252" s="27"/>
      <c r="H252" s="27"/>
      <c r="I252" s="27"/>
      <c r="J252" s="27"/>
      <c r="K252" s="150">
        <f t="shared" si="52"/>
        <v>0</v>
      </c>
      <c r="L252" s="16">
        <f t="shared" si="53"/>
        <v>1108.9</v>
      </c>
      <c r="M252" s="152"/>
      <c r="N252" s="72"/>
    </row>
    <row r="253" spans="1:14" s="20" customFormat="1" ht="17.25">
      <c r="A253" s="17"/>
      <c r="B253" s="18" t="s">
        <v>208</v>
      </c>
      <c r="C253" s="27"/>
      <c r="D253" s="27">
        <v>547.1</v>
      </c>
      <c r="E253" s="27">
        <v>242.3</v>
      </c>
      <c r="F253" s="15">
        <f t="shared" si="51"/>
        <v>789.4000000000001</v>
      </c>
      <c r="G253" s="27"/>
      <c r="H253" s="27"/>
      <c r="I253" s="27"/>
      <c r="J253" s="27"/>
      <c r="K253" s="150">
        <f t="shared" si="52"/>
        <v>0</v>
      </c>
      <c r="L253" s="16">
        <f t="shared" si="53"/>
        <v>789.4000000000001</v>
      </c>
      <c r="M253" s="152"/>
      <c r="N253" s="72"/>
    </row>
    <row r="254" spans="1:14" s="20" customFormat="1" ht="17.25">
      <c r="A254" s="17"/>
      <c r="B254" s="18" t="s">
        <v>209</v>
      </c>
      <c r="C254" s="27"/>
      <c r="D254" s="27">
        <v>977.2</v>
      </c>
      <c r="E254" s="27">
        <v>423</v>
      </c>
      <c r="F254" s="15">
        <f t="shared" si="51"/>
        <v>1400.2</v>
      </c>
      <c r="G254" s="27"/>
      <c r="H254" s="27"/>
      <c r="I254" s="27"/>
      <c r="J254" s="27"/>
      <c r="K254" s="150">
        <f t="shared" si="52"/>
        <v>0</v>
      </c>
      <c r="L254" s="16">
        <f t="shared" si="53"/>
        <v>1400.2</v>
      </c>
      <c r="M254" s="152"/>
      <c r="N254" s="72"/>
    </row>
    <row r="255" spans="1:14" s="20" customFormat="1" ht="17.25">
      <c r="A255" s="17"/>
      <c r="B255" s="18" t="s">
        <v>301</v>
      </c>
      <c r="C255" s="27"/>
      <c r="D255" s="27">
        <v>656.2</v>
      </c>
      <c r="E255" s="27">
        <v>257.8</v>
      </c>
      <c r="F255" s="15">
        <f t="shared" si="51"/>
        <v>914</v>
      </c>
      <c r="G255" s="27"/>
      <c r="H255" s="27"/>
      <c r="I255" s="27"/>
      <c r="J255" s="27"/>
      <c r="K255" s="150">
        <f>G255+H255+I255+J255</f>
        <v>0</v>
      </c>
      <c r="L255" s="16">
        <f>K255+F255</f>
        <v>914</v>
      </c>
      <c r="M255" s="152"/>
      <c r="N255" s="72"/>
    </row>
    <row r="256" spans="1:14" s="20" customFormat="1" ht="17.25">
      <c r="A256" s="17"/>
      <c r="B256" s="18" t="s">
        <v>302</v>
      </c>
      <c r="C256" s="27"/>
      <c r="D256" s="27">
        <v>590.3</v>
      </c>
      <c r="E256" s="27">
        <v>245.2</v>
      </c>
      <c r="F256" s="15">
        <f t="shared" si="51"/>
        <v>835.5</v>
      </c>
      <c r="G256" s="27"/>
      <c r="H256" s="27"/>
      <c r="I256" s="27"/>
      <c r="J256" s="27"/>
      <c r="K256" s="150">
        <f>G256+H256+I256+J256</f>
        <v>0</v>
      </c>
      <c r="L256" s="16">
        <f>K256+F256</f>
        <v>835.5</v>
      </c>
      <c r="M256" s="152"/>
      <c r="N256" s="72"/>
    </row>
    <row r="257" spans="1:14" s="20" customFormat="1" ht="17.25">
      <c r="A257" s="17"/>
      <c r="B257" s="18" t="s">
        <v>210</v>
      </c>
      <c r="C257" s="27"/>
      <c r="D257" s="27">
        <v>646.7</v>
      </c>
      <c r="E257" s="27">
        <v>269.1</v>
      </c>
      <c r="F257" s="15">
        <f t="shared" si="51"/>
        <v>915.8000000000001</v>
      </c>
      <c r="G257" s="27"/>
      <c r="H257" s="27"/>
      <c r="I257" s="27"/>
      <c r="J257" s="27"/>
      <c r="K257" s="150">
        <f t="shared" si="52"/>
        <v>0</v>
      </c>
      <c r="L257" s="16">
        <f t="shared" si="53"/>
        <v>915.8000000000001</v>
      </c>
      <c r="M257" s="152"/>
      <c r="N257" s="72"/>
    </row>
    <row r="258" spans="1:14" s="20" customFormat="1" ht="17.25">
      <c r="A258" s="17"/>
      <c r="B258" s="18" t="s">
        <v>211</v>
      </c>
      <c r="C258" s="27"/>
      <c r="D258" s="27">
        <v>570.1</v>
      </c>
      <c r="E258" s="27">
        <v>234</v>
      </c>
      <c r="F258" s="15">
        <f t="shared" si="51"/>
        <v>804.1</v>
      </c>
      <c r="G258" s="27"/>
      <c r="H258" s="27"/>
      <c r="I258" s="27"/>
      <c r="J258" s="27"/>
      <c r="K258" s="150">
        <f t="shared" si="52"/>
        <v>0</v>
      </c>
      <c r="L258" s="16">
        <f t="shared" si="53"/>
        <v>804.1</v>
      </c>
      <c r="M258" s="152"/>
      <c r="N258" s="72"/>
    </row>
    <row r="259" spans="1:14" s="20" customFormat="1" ht="17.25">
      <c r="A259" s="17"/>
      <c r="B259" s="18" t="s">
        <v>212</v>
      </c>
      <c r="C259" s="27"/>
      <c r="D259" s="27">
        <v>1321.3</v>
      </c>
      <c r="E259" s="27">
        <v>656.5</v>
      </c>
      <c r="F259" s="15">
        <f t="shared" si="51"/>
        <v>1977.8</v>
      </c>
      <c r="G259" s="27"/>
      <c r="H259" s="27"/>
      <c r="I259" s="27"/>
      <c r="J259" s="27"/>
      <c r="K259" s="150">
        <f t="shared" si="52"/>
        <v>0</v>
      </c>
      <c r="L259" s="16">
        <f t="shared" si="53"/>
        <v>1977.8</v>
      </c>
      <c r="M259" s="152"/>
      <c r="N259" s="72"/>
    </row>
    <row r="260" spans="1:14" s="20" customFormat="1" ht="17.25">
      <c r="A260" s="17"/>
      <c r="B260" s="18" t="s">
        <v>213</v>
      </c>
      <c r="C260" s="27"/>
      <c r="D260" s="27">
        <v>654.1</v>
      </c>
      <c r="E260" s="27">
        <v>303.8</v>
      </c>
      <c r="F260" s="15">
        <f t="shared" si="51"/>
        <v>957.9000000000001</v>
      </c>
      <c r="G260" s="27"/>
      <c r="H260" s="27"/>
      <c r="I260" s="27"/>
      <c r="J260" s="27"/>
      <c r="K260" s="150">
        <f t="shared" si="52"/>
        <v>0</v>
      </c>
      <c r="L260" s="16">
        <f t="shared" si="53"/>
        <v>957.9000000000001</v>
      </c>
      <c r="M260" s="152"/>
      <c r="N260" s="72"/>
    </row>
    <row r="261" spans="1:14" s="20" customFormat="1" ht="17.25">
      <c r="A261" s="17"/>
      <c r="B261" s="18" t="s">
        <v>214</v>
      </c>
      <c r="C261" s="27"/>
      <c r="D261" s="27">
        <v>677.7</v>
      </c>
      <c r="E261" s="27">
        <v>334.6</v>
      </c>
      <c r="F261" s="15">
        <f t="shared" si="51"/>
        <v>1012.3000000000001</v>
      </c>
      <c r="G261" s="27"/>
      <c r="H261" s="27"/>
      <c r="I261" s="27"/>
      <c r="J261" s="27"/>
      <c r="K261" s="150">
        <f t="shared" si="52"/>
        <v>0</v>
      </c>
      <c r="L261" s="16">
        <f t="shared" si="53"/>
        <v>1012.3000000000001</v>
      </c>
      <c r="M261" s="152"/>
      <c r="N261" s="72"/>
    </row>
    <row r="262" spans="1:14" s="20" customFormat="1" ht="17.25">
      <c r="A262" s="17"/>
      <c r="B262" s="191" t="s">
        <v>312</v>
      </c>
      <c r="C262" s="27"/>
      <c r="D262" s="27">
        <v>797.5</v>
      </c>
      <c r="E262" s="27">
        <v>380.1</v>
      </c>
      <c r="F262" s="15">
        <f t="shared" si="51"/>
        <v>1177.6</v>
      </c>
      <c r="G262" s="27"/>
      <c r="H262" s="27"/>
      <c r="I262" s="27"/>
      <c r="J262" s="27"/>
      <c r="K262" s="150"/>
      <c r="L262" s="16">
        <f t="shared" si="53"/>
        <v>1177.6</v>
      </c>
      <c r="M262" s="152"/>
      <c r="N262" s="72"/>
    </row>
    <row r="263" spans="1:14" s="20" customFormat="1" ht="17.25">
      <c r="A263" s="17"/>
      <c r="B263" s="191" t="s">
        <v>313</v>
      </c>
      <c r="C263" s="27"/>
      <c r="D263" s="27">
        <v>637.5</v>
      </c>
      <c r="E263" s="27">
        <v>456.8</v>
      </c>
      <c r="F263" s="15">
        <f t="shared" si="51"/>
        <v>1094.3</v>
      </c>
      <c r="G263" s="27"/>
      <c r="H263" s="27"/>
      <c r="I263" s="27"/>
      <c r="J263" s="27"/>
      <c r="K263" s="150"/>
      <c r="L263" s="16">
        <f t="shared" si="53"/>
        <v>1094.3</v>
      </c>
      <c r="M263" s="152"/>
      <c r="N263" s="72"/>
    </row>
    <row r="264" spans="1:14" s="20" customFormat="1" ht="17.25">
      <c r="A264" s="17"/>
      <c r="B264" s="18" t="s">
        <v>303</v>
      </c>
      <c r="C264" s="27"/>
      <c r="D264" s="27">
        <v>559.1</v>
      </c>
      <c r="E264" s="27">
        <v>234.9</v>
      </c>
      <c r="F264" s="15">
        <f t="shared" si="51"/>
        <v>794</v>
      </c>
      <c r="G264" s="27"/>
      <c r="H264" s="27"/>
      <c r="I264" s="27"/>
      <c r="J264" s="27"/>
      <c r="K264" s="150">
        <f t="shared" si="52"/>
        <v>0</v>
      </c>
      <c r="L264" s="16">
        <f t="shared" si="53"/>
        <v>794</v>
      </c>
      <c r="M264" s="152"/>
      <c r="N264" s="72"/>
    </row>
    <row r="265" spans="1:14" s="20" customFormat="1" ht="18">
      <c r="A265" s="17"/>
      <c r="B265" s="34" t="s">
        <v>1</v>
      </c>
      <c r="C265" s="49">
        <f aca="true" t="shared" si="54" ref="C265:L265">SUM(C248:C264)</f>
        <v>0</v>
      </c>
      <c r="D265" s="49">
        <f t="shared" si="54"/>
        <v>11793.800000000001</v>
      </c>
      <c r="E265" s="49">
        <f t="shared" si="54"/>
        <v>5465.3</v>
      </c>
      <c r="F265" s="49">
        <f t="shared" si="54"/>
        <v>17259.1</v>
      </c>
      <c r="G265" s="49">
        <f t="shared" si="54"/>
        <v>0</v>
      </c>
      <c r="H265" s="49">
        <f t="shared" si="54"/>
        <v>0</v>
      </c>
      <c r="I265" s="49">
        <f t="shared" si="54"/>
        <v>0</v>
      </c>
      <c r="J265" s="49">
        <f t="shared" si="54"/>
        <v>0</v>
      </c>
      <c r="K265" s="145">
        <f t="shared" si="54"/>
        <v>0</v>
      </c>
      <c r="L265" s="49">
        <f t="shared" si="54"/>
        <v>17259.1</v>
      </c>
      <c r="M265" s="152"/>
      <c r="N265" s="72"/>
    </row>
    <row r="266" spans="1:14" s="20" customFormat="1" ht="18">
      <c r="A266" s="17">
        <v>29</v>
      </c>
      <c r="B266" s="210" t="s">
        <v>193</v>
      </c>
      <c r="C266" s="27"/>
      <c r="D266" s="27"/>
      <c r="E266" s="27"/>
      <c r="F266" s="19"/>
      <c r="G266" s="27"/>
      <c r="H266" s="27"/>
      <c r="I266" s="27"/>
      <c r="J266" s="27"/>
      <c r="K266" s="146"/>
      <c r="L266" s="39"/>
      <c r="M266" s="152"/>
      <c r="N266" s="72"/>
    </row>
    <row r="267" spans="1:14" s="20" customFormat="1" ht="17.25">
      <c r="A267" s="17"/>
      <c r="B267" s="18" t="s">
        <v>175</v>
      </c>
      <c r="C267" s="27"/>
      <c r="D267" s="27"/>
      <c r="E267" s="27"/>
      <c r="F267" s="15">
        <f aca="true" t="shared" si="55" ref="F267:F272">C267+D267+E267</f>
        <v>0</v>
      </c>
      <c r="G267" s="27"/>
      <c r="H267" s="27">
        <v>813.6</v>
      </c>
      <c r="I267" s="27"/>
      <c r="J267" s="27">
        <v>412.4</v>
      </c>
      <c r="K267" s="150">
        <f aca="true" t="shared" si="56" ref="K267:K272">G267+H267+I267+J267</f>
        <v>1226</v>
      </c>
      <c r="L267" s="16">
        <f aca="true" t="shared" si="57" ref="L267:L272">K267+F267</f>
        <v>1226</v>
      </c>
      <c r="M267" s="152"/>
      <c r="N267" s="72"/>
    </row>
    <row r="268" spans="1:14" s="20" customFormat="1" ht="17.25">
      <c r="A268" s="17"/>
      <c r="B268" s="18" t="s">
        <v>194</v>
      </c>
      <c r="C268" s="27"/>
      <c r="D268" s="27"/>
      <c r="E268" s="27"/>
      <c r="F268" s="15">
        <f t="shared" si="55"/>
        <v>0</v>
      </c>
      <c r="G268" s="27"/>
      <c r="H268" s="27"/>
      <c r="I268" s="27">
        <v>441.2</v>
      </c>
      <c r="J268" s="27">
        <v>211.3</v>
      </c>
      <c r="K268" s="150">
        <f t="shared" si="56"/>
        <v>652.5</v>
      </c>
      <c r="L268" s="16">
        <f t="shared" si="57"/>
        <v>652.5</v>
      </c>
      <c r="M268" s="152"/>
      <c r="N268" s="72"/>
    </row>
    <row r="269" spans="1:14" s="20" customFormat="1" ht="17.25">
      <c r="A269" s="17"/>
      <c r="B269" s="18" t="s">
        <v>195</v>
      </c>
      <c r="C269" s="27"/>
      <c r="D269" s="27"/>
      <c r="E269" s="27"/>
      <c r="F269" s="15">
        <f t="shared" si="55"/>
        <v>0</v>
      </c>
      <c r="G269" s="27">
        <v>690.1</v>
      </c>
      <c r="H269" s="27"/>
      <c r="I269" s="27"/>
      <c r="J269" s="27">
        <v>329.2</v>
      </c>
      <c r="K269" s="150">
        <f t="shared" si="56"/>
        <v>1019.3</v>
      </c>
      <c r="L269" s="16">
        <f t="shared" si="57"/>
        <v>1019.3</v>
      </c>
      <c r="M269" s="152"/>
      <c r="N269" s="72"/>
    </row>
    <row r="270" spans="1:14" s="20" customFormat="1" ht="17.25">
      <c r="A270" s="17"/>
      <c r="B270" s="18" t="s">
        <v>271</v>
      </c>
      <c r="C270" s="27"/>
      <c r="D270" s="27"/>
      <c r="E270" s="27"/>
      <c r="F270" s="15">
        <f t="shared" si="55"/>
        <v>0</v>
      </c>
      <c r="G270" s="27"/>
      <c r="H270" s="27"/>
      <c r="I270" s="27">
        <v>1405.6</v>
      </c>
      <c r="J270" s="27">
        <v>682.4</v>
      </c>
      <c r="K270" s="150">
        <f t="shared" si="56"/>
        <v>2088</v>
      </c>
      <c r="L270" s="16">
        <f t="shared" si="57"/>
        <v>2088</v>
      </c>
      <c r="M270" s="152"/>
      <c r="N270" s="72"/>
    </row>
    <row r="271" spans="1:14" s="20" customFormat="1" ht="17.25">
      <c r="A271" s="17"/>
      <c r="B271" s="18" t="s">
        <v>272</v>
      </c>
      <c r="C271" s="27"/>
      <c r="D271" s="27"/>
      <c r="E271" s="27"/>
      <c r="F271" s="15">
        <f t="shared" si="55"/>
        <v>0</v>
      </c>
      <c r="G271" s="27"/>
      <c r="H271" s="27"/>
      <c r="I271" s="27">
        <v>599.2</v>
      </c>
      <c r="J271" s="27">
        <v>331.3</v>
      </c>
      <c r="K271" s="150">
        <f t="shared" si="56"/>
        <v>930.5</v>
      </c>
      <c r="L271" s="16">
        <f t="shared" si="57"/>
        <v>930.5</v>
      </c>
      <c r="M271" s="152"/>
      <c r="N271" s="72"/>
    </row>
    <row r="272" spans="1:14" s="20" customFormat="1" ht="17.25">
      <c r="A272" s="17"/>
      <c r="B272" s="18" t="s">
        <v>273</v>
      </c>
      <c r="C272" s="27"/>
      <c r="D272" s="27">
        <v>347.1</v>
      </c>
      <c r="E272" s="27">
        <v>183.8</v>
      </c>
      <c r="F272" s="15">
        <f t="shared" si="55"/>
        <v>530.9000000000001</v>
      </c>
      <c r="G272" s="27"/>
      <c r="H272" s="27"/>
      <c r="I272" s="27"/>
      <c r="J272" s="27"/>
      <c r="K272" s="150">
        <f t="shared" si="56"/>
        <v>0</v>
      </c>
      <c r="L272" s="16">
        <f t="shared" si="57"/>
        <v>530.9000000000001</v>
      </c>
      <c r="M272" s="152"/>
      <c r="N272" s="72"/>
    </row>
    <row r="273" spans="1:12" ht="18">
      <c r="A273" s="31"/>
      <c r="B273" s="34" t="s">
        <v>1</v>
      </c>
      <c r="C273" s="49">
        <f aca="true" t="shared" si="58" ref="C273:L273">SUM(C267:C272)</f>
        <v>0</v>
      </c>
      <c r="D273" s="49">
        <f t="shared" si="58"/>
        <v>347.1</v>
      </c>
      <c r="E273" s="49">
        <f t="shared" si="58"/>
        <v>183.8</v>
      </c>
      <c r="F273" s="49">
        <f t="shared" si="58"/>
        <v>530.9000000000001</v>
      </c>
      <c r="G273" s="49">
        <f t="shared" si="58"/>
        <v>690.1</v>
      </c>
      <c r="H273" s="49">
        <f t="shared" si="58"/>
        <v>813.6</v>
      </c>
      <c r="I273" s="49">
        <f t="shared" si="58"/>
        <v>2446</v>
      </c>
      <c r="J273" s="49">
        <f t="shared" si="58"/>
        <v>1966.6000000000001</v>
      </c>
      <c r="K273" s="145">
        <f t="shared" si="58"/>
        <v>5916.3</v>
      </c>
      <c r="L273" s="49">
        <f t="shared" si="58"/>
        <v>6447.200000000001</v>
      </c>
    </row>
    <row r="274" spans="1:12" ht="16.5" customHeight="1">
      <c r="A274" s="8">
        <v>30</v>
      </c>
      <c r="B274" s="210" t="s">
        <v>216</v>
      </c>
      <c r="C274" s="11"/>
      <c r="D274" s="11"/>
      <c r="E274" s="11"/>
      <c r="F274" s="15"/>
      <c r="G274" s="11"/>
      <c r="H274" s="11"/>
      <c r="I274" s="11"/>
      <c r="J274" s="11"/>
      <c r="K274" s="150"/>
      <c r="L274" s="16"/>
    </row>
    <row r="275" spans="1:12" ht="16.5" customHeight="1">
      <c r="A275" s="8"/>
      <c r="B275" s="18" t="s">
        <v>62</v>
      </c>
      <c r="C275" s="11"/>
      <c r="D275" s="165">
        <v>656.3</v>
      </c>
      <c r="E275" s="165">
        <v>276.2</v>
      </c>
      <c r="F275" s="15">
        <f>C275+D275+E275</f>
        <v>932.5</v>
      </c>
      <c r="G275" s="11"/>
      <c r="H275" s="11"/>
      <c r="I275" s="11"/>
      <c r="J275" s="11"/>
      <c r="K275" s="150">
        <f>G275+H275+I275+J275</f>
        <v>0</v>
      </c>
      <c r="L275" s="16">
        <f>K275+F275</f>
        <v>932.5</v>
      </c>
    </row>
    <row r="276" spans="1:12" ht="16.5" customHeight="1">
      <c r="A276" s="8"/>
      <c r="B276" s="18" t="s">
        <v>304</v>
      </c>
      <c r="C276" s="11"/>
      <c r="D276" s="166">
        <v>397.9</v>
      </c>
      <c r="E276" s="166">
        <v>193.8</v>
      </c>
      <c r="F276" s="15">
        <f>C276+D276+E276</f>
        <v>591.7</v>
      </c>
      <c r="G276" s="11"/>
      <c r="H276" s="11"/>
      <c r="I276" s="11"/>
      <c r="J276" s="11"/>
      <c r="K276" s="150">
        <f>G276+H276+I276+J276</f>
        <v>0</v>
      </c>
      <c r="L276" s="16">
        <f>K276+F276</f>
        <v>591.7</v>
      </c>
    </row>
    <row r="277" spans="1:12" ht="16.5" customHeight="1">
      <c r="A277" s="8"/>
      <c r="B277" s="34" t="s">
        <v>1</v>
      </c>
      <c r="C277" s="35">
        <f>SUM(C275:C276)</f>
        <v>0</v>
      </c>
      <c r="D277" s="35">
        <f>SUM(D275:D276)</f>
        <v>1054.1999999999998</v>
      </c>
      <c r="E277" s="35">
        <f aca="true" t="shared" si="59" ref="E277:L277">SUM(E275:E276)</f>
        <v>470</v>
      </c>
      <c r="F277" s="35">
        <f t="shared" si="59"/>
        <v>1524.2</v>
      </c>
      <c r="G277" s="35">
        <f t="shared" si="59"/>
        <v>0</v>
      </c>
      <c r="H277" s="35">
        <f t="shared" si="59"/>
        <v>0</v>
      </c>
      <c r="I277" s="35">
        <f t="shared" si="59"/>
        <v>0</v>
      </c>
      <c r="J277" s="35">
        <f t="shared" si="59"/>
        <v>0</v>
      </c>
      <c r="K277" s="148">
        <f t="shared" si="59"/>
        <v>0</v>
      </c>
      <c r="L277" s="35">
        <f t="shared" si="59"/>
        <v>1524.2</v>
      </c>
    </row>
    <row r="278" spans="1:12" ht="18">
      <c r="A278" s="31">
        <v>31</v>
      </c>
      <c r="B278" s="210" t="s">
        <v>176</v>
      </c>
      <c r="C278" s="29"/>
      <c r="D278" s="29"/>
      <c r="E278" s="29"/>
      <c r="F278" s="19"/>
      <c r="G278" s="27"/>
      <c r="H278" s="27"/>
      <c r="I278" s="27"/>
      <c r="J278" s="27"/>
      <c r="K278" s="146"/>
      <c r="L278" s="39"/>
    </row>
    <row r="279" spans="1:12" ht="37.5" customHeight="1">
      <c r="A279" s="31"/>
      <c r="B279" s="65" t="s">
        <v>69</v>
      </c>
      <c r="C279" s="29">
        <v>3920.4</v>
      </c>
      <c r="D279" s="29"/>
      <c r="E279" s="173">
        <v>1756.3</v>
      </c>
      <c r="F279" s="15">
        <f>C279+D279+E279</f>
        <v>5676.7</v>
      </c>
      <c r="G279" s="29"/>
      <c r="H279" s="29"/>
      <c r="I279" s="29"/>
      <c r="J279" s="29"/>
      <c r="K279" s="150">
        <f>G279+H279+I279+J279</f>
        <v>0</v>
      </c>
      <c r="L279" s="16">
        <f>K279+F279</f>
        <v>5676.7</v>
      </c>
    </row>
    <row r="280" spans="1:12" ht="17.25">
      <c r="A280" s="31"/>
      <c r="B280" s="50" t="s">
        <v>177</v>
      </c>
      <c r="C280" s="29"/>
      <c r="D280" s="29">
        <v>715.9</v>
      </c>
      <c r="E280" s="29">
        <v>344.5</v>
      </c>
      <c r="F280" s="15">
        <f>C280+D280+E280</f>
        <v>1060.4</v>
      </c>
      <c r="G280" s="29"/>
      <c r="H280" s="29"/>
      <c r="I280" s="29"/>
      <c r="J280" s="29"/>
      <c r="K280" s="150">
        <f>G280+H280+I280+J280</f>
        <v>0</v>
      </c>
      <c r="L280" s="16">
        <f>K280+F280</f>
        <v>1060.4</v>
      </c>
    </row>
    <row r="281" spans="1:12" ht="17.25">
      <c r="A281" s="31"/>
      <c r="B281" s="50" t="s">
        <v>285</v>
      </c>
      <c r="C281" s="29"/>
      <c r="D281" s="29"/>
      <c r="E281" s="29"/>
      <c r="F281" s="15"/>
      <c r="G281" s="29"/>
      <c r="H281" s="29"/>
      <c r="I281" s="29">
        <v>435</v>
      </c>
      <c r="J281" s="29">
        <v>119.1</v>
      </c>
      <c r="K281" s="150">
        <f>G281+H281+I281+J281</f>
        <v>554.1</v>
      </c>
      <c r="L281" s="16">
        <f>K281+F281</f>
        <v>554.1</v>
      </c>
    </row>
    <row r="282" spans="1:12" ht="18">
      <c r="A282" s="31"/>
      <c r="B282" s="34" t="s">
        <v>1</v>
      </c>
      <c r="C282" s="49">
        <f>SUM(C279:C281)</f>
        <v>3920.4</v>
      </c>
      <c r="D282" s="49">
        <f aca="true" t="shared" si="60" ref="D282:I282">SUM(D279:D281)</f>
        <v>715.9</v>
      </c>
      <c r="E282" s="49">
        <f t="shared" si="60"/>
        <v>2100.8</v>
      </c>
      <c r="F282" s="49">
        <f t="shared" si="60"/>
        <v>6737.1</v>
      </c>
      <c r="G282" s="49">
        <f t="shared" si="60"/>
        <v>0</v>
      </c>
      <c r="H282" s="49">
        <f t="shared" si="60"/>
        <v>0</v>
      </c>
      <c r="I282" s="49">
        <f t="shared" si="60"/>
        <v>435</v>
      </c>
      <c r="J282" s="49">
        <f>SUM(J279:J281)</f>
        <v>119.1</v>
      </c>
      <c r="K282" s="145">
        <f>SUM(K279:K281)</f>
        <v>554.1</v>
      </c>
      <c r="L282" s="49">
        <f>SUM(L279:L281)</f>
        <v>7291.200000000001</v>
      </c>
    </row>
    <row r="283" spans="1:12" ht="16.5" customHeight="1">
      <c r="A283" s="8">
        <v>32</v>
      </c>
      <c r="B283" s="210" t="s">
        <v>73</v>
      </c>
      <c r="C283" s="11"/>
      <c r="D283" s="11"/>
      <c r="E283" s="11"/>
      <c r="F283" s="19"/>
      <c r="G283" s="39"/>
      <c r="H283" s="39"/>
      <c r="I283" s="39"/>
      <c r="J283" s="39"/>
      <c r="K283" s="146"/>
      <c r="L283" s="39"/>
    </row>
    <row r="284" spans="1:12" ht="16.5" customHeight="1">
      <c r="A284" s="8"/>
      <c r="B284" s="18" t="s">
        <v>74</v>
      </c>
      <c r="C284" s="11">
        <v>451</v>
      </c>
      <c r="D284" s="11"/>
      <c r="E284" s="11">
        <v>3519</v>
      </c>
      <c r="F284" s="15">
        <f>C284+D284+E284</f>
        <v>3970</v>
      </c>
      <c r="G284" s="11"/>
      <c r="H284" s="11"/>
      <c r="I284" s="11"/>
      <c r="J284" s="11"/>
      <c r="K284" s="150">
        <f>G284+H284+I284+J284</f>
        <v>0</v>
      </c>
      <c r="L284" s="16">
        <f>K284+F284</f>
        <v>3970</v>
      </c>
    </row>
    <row r="285" spans="1:12" ht="16.5" customHeight="1">
      <c r="A285" s="8"/>
      <c r="B285" s="34" t="s">
        <v>1</v>
      </c>
      <c r="C285" s="35">
        <f aca="true" t="shared" si="61" ref="C285:L285">SUM(C283:C284)</f>
        <v>451</v>
      </c>
      <c r="D285" s="35">
        <f t="shared" si="61"/>
        <v>0</v>
      </c>
      <c r="E285" s="35">
        <f t="shared" si="61"/>
        <v>3519</v>
      </c>
      <c r="F285" s="35">
        <f t="shared" si="61"/>
        <v>3970</v>
      </c>
      <c r="G285" s="35">
        <f t="shared" si="61"/>
        <v>0</v>
      </c>
      <c r="H285" s="35">
        <f t="shared" si="61"/>
        <v>0</v>
      </c>
      <c r="I285" s="35">
        <f t="shared" si="61"/>
        <v>0</v>
      </c>
      <c r="J285" s="35">
        <f t="shared" si="61"/>
        <v>0</v>
      </c>
      <c r="K285" s="148">
        <f t="shared" si="61"/>
        <v>0</v>
      </c>
      <c r="L285" s="35">
        <f t="shared" si="61"/>
        <v>3970</v>
      </c>
    </row>
    <row r="286" spans="1:12" ht="16.5" customHeight="1">
      <c r="A286" s="8">
        <v>33</v>
      </c>
      <c r="B286" s="210" t="s">
        <v>68</v>
      </c>
      <c r="C286" s="11"/>
      <c r="D286" s="11"/>
      <c r="E286" s="11"/>
      <c r="F286" s="19"/>
      <c r="G286" s="39"/>
      <c r="H286" s="39"/>
      <c r="I286" s="39"/>
      <c r="J286" s="39"/>
      <c r="K286" s="146"/>
      <c r="L286" s="39"/>
    </row>
    <row r="287" spans="1:12" ht="30" customHeight="1">
      <c r="A287" s="8"/>
      <c r="B287" s="75" t="s">
        <v>69</v>
      </c>
      <c r="C287" s="11">
        <v>2217.4</v>
      </c>
      <c r="D287" s="11"/>
      <c r="E287" s="11">
        <v>984</v>
      </c>
      <c r="F287" s="15">
        <f>C287+D287+E287</f>
        <v>3201.4</v>
      </c>
      <c r="G287" s="11"/>
      <c r="H287" s="11"/>
      <c r="I287" s="11"/>
      <c r="J287" s="11"/>
      <c r="K287" s="150">
        <f>G287+H287+I287+J287</f>
        <v>0</v>
      </c>
      <c r="L287" s="16">
        <f>K287+F287</f>
        <v>3201.4</v>
      </c>
    </row>
    <row r="288" spans="1:12" ht="16.5" customHeight="1">
      <c r="A288" s="8"/>
      <c r="B288" s="34" t="s">
        <v>1</v>
      </c>
      <c r="C288" s="35">
        <f>SUM(C287:C287)</f>
        <v>2217.4</v>
      </c>
      <c r="D288" s="35">
        <f aca="true" t="shared" si="62" ref="D288:L288">SUM(D287:D287)</f>
        <v>0</v>
      </c>
      <c r="E288" s="35">
        <f t="shared" si="62"/>
        <v>984</v>
      </c>
      <c r="F288" s="35">
        <f t="shared" si="62"/>
        <v>3201.4</v>
      </c>
      <c r="G288" s="35">
        <f t="shared" si="62"/>
        <v>0</v>
      </c>
      <c r="H288" s="35">
        <f t="shared" si="62"/>
        <v>0</v>
      </c>
      <c r="I288" s="35">
        <f t="shared" si="62"/>
        <v>0</v>
      </c>
      <c r="J288" s="35">
        <f t="shared" si="62"/>
        <v>0</v>
      </c>
      <c r="K288" s="148">
        <f t="shared" si="62"/>
        <v>0</v>
      </c>
      <c r="L288" s="35">
        <f t="shared" si="62"/>
        <v>3201.4</v>
      </c>
    </row>
    <row r="289" spans="1:12" ht="16.5" customHeight="1">
      <c r="A289" s="8">
        <v>34</v>
      </c>
      <c r="B289" s="210" t="s">
        <v>66</v>
      </c>
      <c r="C289" s="11"/>
      <c r="D289" s="11"/>
      <c r="E289" s="11"/>
      <c r="F289" s="19"/>
      <c r="G289" s="39"/>
      <c r="H289" s="39"/>
      <c r="I289" s="39"/>
      <c r="J289" s="39"/>
      <c r="K289" s="146"/>
      <c r="L289" s="39"/>
    </row>
    <row r="290" spans="1:12" ht="16.5" customHeight="1">
      <c r="A290" s="8"/>
      <c r="B290" s="18" t="s">
        <v>67</v>
      </c>
      <c r="C290" s="11"/>
      <c r="D290" s="11">
        <v>5675.6</v>
      </c>
      <c r="E290" s="11">
        <v>2540.3</v>
      </c>
      <c r="F290" s="15">
        <f>C290+D290+E290</f>
        <v>8215.900000000001</v>
      </c>
      <c r="G290" s="11"/>
      <c r="H290" s="11"/>
      <c r="I290" s="11"/>
      <c r="J290" s="11"/>
      <c r="K290" s="150">
        <f>G290+H290+I290+J290</f>
        <v>0</v>
      </c>
      <c r="L290" s="16">
        <f>K290+F290</f>
        <v>8215.900000000001</v>
      </c>
    </row>
    <row r="291" spans="1:12" ht="16.5" customHeight="1">
      <c r="A291" s="8"/>
      <c r="B291" s="34" t="s">
        <v>1</v>
      </c>
      <c r="C291" s="35">
        <f aca="true" t="shared" si="63" ref="C291:L291">SUM(C289:C290)</f>
        <v>0</v>
      </c>
      <c r="D291" s="35">
        <f t="shared" si="63"/>
        <v>5675.6</v>
      </c>
      <c r="E291" s="35">
        <f t="shared" si="63"/>
        <v>2540.3</v>
      </c>
      <c r="F291" s="35">
        <f t="shared" si="63"/>
        <v>8215.900000000001</v>
      </c>
      <c r="G291" s="35">
        <f t="shared" si="63"/>
        <v>0</v>
      </c>
      <c r="H291" s="35">
        <f t="shared" si="63"/>
        <v>0</v>
      </c>
      <c r="I291" s="35">
        <f t="shared" si="63"/>
        <v>0</v>
      </c>
      <c r="J291" s="35">
        <f t="shared" si="63"/>
        <v>0</v>
      </c>
      <c r="K291" s="148">
        <f t="shared" si="63"/>
        <v>0</v>
      </c>
      <c r="L291" s="35">
        <f t="shared" si="63"/>
        <v>8215.900000000001</v>
      </c>
    </row>
    <row r="292" spans="1:14" s="20" customFormat="1" ht="16.5" customHeight="1">
      <c r="A292" s="38">
        <v>35</v>
      </c>
      <c r="B292" s="210" t="s">
        <v>178</v>
      </c>
      <c r="C292" s="39"/>
      <c r="D292" s="39"/>
      <c r="E292" s="39"/>
      <c r="F292" s="39"/>
      <c r="G292" s="39"/>
      <c r="H292" s="39"/>
      <c r="I292" s="39"/>
      <c r="J292" s="39"/>
      <c r="K292" s="146"/>
      <c r="L292" s="39"/>
      <c r="M292" s="152"/>
      <c r="N292" s="72"/>
    </row>
    <row r="293" spans="1:12" ht="16.5" customHeight="1">
      <c r="A293" s="8"/>
      <c r="B293" s="18" t="s">
        <v>63</v>
      </c>
      <c r="C293" s="11"/>
      <c r="D293" s="143">
        <v>569</v>
      </c>
      <c r="E293" s="143">
        <v>284.8</v>
      </c>
      <c r="F293" s="15">
        <f>C293+D293+E293</f>
        <v>853.8</v>
      </c>
      <c r="G293" s="11"/>
      <c r="H293" s="11"/>
      <c r="I293" s="11"/>
      <c r="J293" s="11"/>
      <c r="K293" s="150">
        <f>G293+H293+I293+J293</f>
        <v>0</v>
      </c>
      <c r="L293" s="16">
        <f>K293+F293</f>
        <v>853.8</v>
      </c>
    </row>
    <row r="294" spans="1:12" ht="16.5" customHeight="1">
      <c r="A294" s="8"/>
      <c r="B294" s="18" t="s">
        <v>64</v>
      </c>
      <c r="C294" s="11"/>
      <c r="D294" s="143">
        <v>661</v>
      </c>
      <c r="E294" s="143">
        <v>329.8</v>
      </c>
      <c r="F294" s="15">
        <f>C294+D294+E294</f>
        <v>990.8</v>
      </c>
      <c r="G294" s="11"/>
      <c r="H294" s="11"/>
      <c r="I294" s="11"/>
      <c r="J294" s="11"/>
      <c r="K294" s="150">
        <f>G294+H294+I294+J294</f>
        <v>0</v>
      </c>
      <c r="L294" s="16">
        <f>K294+F294</f>
        <v>990.8</v>
      </c>
    </row>
    <row r="295" spans="1:12" ht="16.5" customHeight="1">
      <c r="A295" s="8"/>
      <c r="B295" s="18" t="s">
        <v>65</v>
      </c>
      <c r="C295" s="11"/>
      <c r="D295" s="144">
        <v>868.4</v>
      </c>
      <c r="E295" s="143">
        <v>327.3</v>
      </c>
      <c r="F295" s="15">
        <f>C295+D295+E295</f>
        <v>1195.7</v>
      </c>
      <c r="G295" s="11"/>
      <c r="H295" s="11"/>
      <c r="I295" s="11"/>
      <c r="J295" s="11"/>
      <c r="K295" s="150">
        <f>G295+H295+I295+J295</f>
        <v>0</v>
      </c>
      <c r="L295" s="16">
        <f>K295+F295</f>
        <v>1195.7</v>
      </c>
    </row>
    <row r="296" spans="1:12" ht="16.5" customHeight="1">
      <c r="A296" s="8"/>
      <c r="B296" s="18" t="s">
        <v>286</v>
      </c>
      <c r="C296" s="11"/>
      <c r="D296" s="11">
        <v>1672.8</v>
      </c>
      <c r="E296" s="11">
        <v>153.4</v>
      </c>
      <c r="F296" s="15">
        <f>C296+D296+E296</f>
        <v>1826.2</v>
      </c>
      <c r="G296" s="11"/>
      <c r="H296" s="11"/>
      <c r="I296" s="11"/>
      <c r="J296" s="11"/>
      <c r="K296" s="150">
        <f>G296+H296+I296+J296</f>
        <v>0</v>
      </c>
      <c r="L296" s="16">
        <f>K296+F296</f>
        <v>1826.2</v>
      </c>
    </row>
    <row r="297" spans="1:12" ht="16.5" customHeight="1">
      <c r="A297" s="8"/>
      <c r="B297" s="18" t="s">
        <v>287</v>
      </c>
      <c r="C297" s="11"/>
      <c r="D297" s="11">
        <v>1012.3</v>
      </c>
      <c r="E297" s="11">
        <v>317.8</v>
      </c>
      <c r="F297" s="15">
        <f>C297+D297+E297</f>
        <v>1330.1</v>
      </c>
      <c r="G297" s="11"/>
      <c r="H297" s="11"/>
      <c r="I297" s="11"/>
      <c r="J297" s="11"/>
      <c r="K297" s="150">
        <f>G297+H297+I297+J297</f>
        <v>0</v>
      </c>
      <c r="L297" s="16">
        <f>K297+F297</f>
        <v>1330.1</v>
      </c>
    </row>
    <row r="298" spans="1:12" ht="16.5" customHeight="1">
      <c r="A298" s="8"/>
      <c r="B298" s="34" t="s">
        <v>1</v>
      </c>
      <c r="C298" s="35">
        <f>SUM(C293:C297)</f>
        <v>0</v>
      </c>
      <c r="D298" s="35">
        <f aca="true" t="shared" si="64" ref="D298:L298">SUM(D293:D297)</f>
        <v>4783.5</v>
      </c>
      <c r="E298" s="35">
        <f t="shared" si="64"/>
        <v>1413.1000000000001</v>
      </c>
      <c r="F298" s="35">
        <f t="shared" si="64"/>
        <v>6196.6</v>
      </c>
      <c r="G298" s="35">
        <f t="shared" si="64"/>
        <v>0</v>
      </c>
      <c r="H298" s="35">
        <f t="shared" si="64"/>
        <v>0</v>
      </c>
      <c r="I298" s="35">
        <f t="shared" si="64"/>
        <v>0</v>
      </c>
      <c r="J298" s="35">
        <f t="shared" si="64"/>
        <v>0</v>
      </c>
      <c r="K298" s="148">
        <f t="shared" si="64"/>
        <v>0</v>
      </c>
      <c r="L298" s="35">
        <f t="shared" si="64"/>
        <v>6196.6</v>
      </c>
    </row>
    <row r="299" spans="1:12" ht="16.5" customHeight="1">
      <c r="A299" s="8">
        <v>36</v>
      </c>
      <c r="B299" s="211" t="s">
        <v>218</v>
      </c>
      <c r="C299" s="11"/>
      <c r="D299" s="11"/>
      <c r="E299" s="11"/>
      <c r="F299" s="15"/>
      <c r="G299" s="11"/>
      <c r="H299" s="11"/>
      <c r="I299" s="11"/>
      <c r="J299" s="11"/>
      <c r="K299" s="150"/>
      <c r="L299" s="16"/>
    </row>
    <row r="300" spans="1:12" ht="16.5" customHeight="1">
      <c r="A300" s="8"/>
      <c r="B300" s="18" t="s">
        <v>219</v>
      </c>
      <c r="C300" s="11"/>
      <c r="D300" s="11">
        <v>438.5</v>
      </c>
      <c r="E300" s="11">
        <v>190.5</v>
      </c>
      <c r="F300" s="15">
        <f>C300+D300+E300</f>
        <v>629</v>
      </c>
      <c r="G300" s="11"/>
      <c r="H300" s="11"/>
      <c r="I300" s="11"/>
      <c r="J300" s="11"/>
      <c r="K300" s="150">
        <f>G300+H300+I300+J300</f>
        <v>0</v>
      </c>
      <c r="L300" s="16">
        <f>K300+F300</f>
        <v>629</v>
      </c>
    </row>
    <row r="301" spans="1:12" ht="16.5" customHeight="1">
      <c r="A301" s="8"/>
      <c r="B301" s="34" t="s">
        <v>1</v>
      </c>
      <c r="C301" s="40">
        <f aca="true" t="shared" si="65" ref="C301:L301">C300</f>
        <v>0</v>
      </c>
      <c r="D301" s="40">
        <f t="shared" si="65"/>
        <v>438.5</v>
      </c>
      <c r="E301" s="40">
        <f t="shared" si="65"/>
        <v>190.5</v>
      </c>
      <c r="F301" s="40">
        <f t="shared" si="65"/>
        <v>629</v>
      </c>
      <c r="G301" s="40">
        <f t="shared" si="65"/>
        <v>0</v>
      </c>
      <c r="H301" s="40">
        <f t="shared" si="65"/>
        <v>0</v>
      </c>
      <c r="I301" s="40">
        <f t="shared" si="65"/>
        <v>0</v>
      </c>
      <c r="J301" s="40">
        <f t="shared" si="65"/>
        <v>0</v>
      </c>
      <c r="K301" s="147">
        <f t="shared" si="65"/>
        <v>0</v>
      </c>
      <c r="L301" s="40">
        <f t="shared" si="65"/>
        <v>629</v>
      </c>
    </row>
    <row r="302" spans="1:12" ht="16.5" customHeight="1">
      <c r="A302" s="8">
        <v>37</v>
      </c>
      <c r="B302" s="210" t="s">
        <v>75</v>
      </c>
      <c r="C302" s="11"/>
      <c r="D302" s="39"/>
      <c r="E302" s="39"/>
      <c r="F302" s="19"/>
      <c r="G302" s="39"/>
      <c r="H302" s="39"/>
      <c r="I302" s="39"/>
      <c r="J302" s="39"/>
      <c r="K302" s="146"/>
      <c r="L302" s="39"/>
    </row>
    <row r="303" spans="1:12" ht="16.5" customHeight="1">
      <c r="A303" s="8"/>
      <c r="B303" s="18" t="s">
        <v>76</v>
      </c>
      <c r="C303" s="22" t="s">
        <v>310</v>
      </c>
      <c r="D303" s="22"/>
      <c r="E303" s="22" t="s">
        <v>309</v>
      </c>
      <c r="F303" s="15">
        <f>C303+D303+E303</f>
        <v>2410.3</v>
      </c>
      <c r="G303" s="11"/>
      <c r="H303" s="11"/>
      <c r="I303" s="11"/>
      <c r="J303" s="11"/>
      <c r="K303" s="150">
        <f>G303+H303+I303+J303</f>
        <v>0</v>
      </c>
      <c r="L303" s="16">
        <f>K303+F303</f>
        <v>2410.3</v>
      </c>
    </row>
    <row r="304" spans="1:12" ht="16.5" customHeight="1">
      <c r="A304" s="8"/>
      <c r="B304" s="18" t="s">
        <v>77</v>
      </c>
      <c r="C304" s="164" t="s">
        <v>319</v>
      </c>
      <c r="D304" s="22"/>
      <c r="E304" s="22" t="s">
        <v>320</v>
      </c>
      <c r="F304" s="15">
        <f>C304+D304+E304</f>
        <v>4008.8</v>
      </c>
      <c r="G304" s="11"/>
      <c r="H304" s="11"/>
      <c r="I304" s="11"/>
      <c r="J304" s="11"/>
      <c r="K304" s="150">
        <f>G304+H304+I304+J304</f>
        <v>0</v>
      </c>
      <c r="L304" s="16">
        <f>K304+F304</f>
        <v>4008.8</v>
      </c>
    </row>
    <row r="305" spans="1:12" ht="16.5" customHeight="1">
      <c r="A305" s="8"/>
      <c r="B305" s="34" t="s">
        <v>1</v>
      </c>
      <c r="C305" s="35">
        <f>C303+C304</f>
        <v>3222.3</v>
      </c>
      <c r="D305" s="35">
        <f>D303+D304</f>
        <v>0</v>
      </c>
      <c r="E305" s="35">
        <f>E303+E304</f>
        <v>3196.8</v>
      </c>
      <c r="F305" s="35">
        <f aca="true" t="shared" si="66" ref="F305:L305">SUM(F303:F304)</f>
        <v>6419.1</v>
      </c>
      <c r="G305" s="35">
        <f t="shared" si="66"/>
        <v>0</v>
      </c>
      <c r="H305" s="35">
        <f t="shared" si="66"/>
        <v>0</v>
      </c>
      <c r="I305" s="35">
        <f t="shared" si="66"/>
        <v>0</v>
      </c>
      <c r="J305" s="35">
        <f t="shared" si="66"/>
        <v>0</v>
      </c>
      <c r="K305" s="148">
        <f t="shared" si="66"/>
        <v>0</v>
      </c>
      <c r="L305" s="35">
        <f t="shared" si="66"/>
        <v>6419.1</v>
      </c>
    </row>
    <row r="306" spans="1:14" s="20" customFormat="1" ht="18">
      <c r="A306" s="17">
        <v>38</v>
      </c>
      <c r="B306" s="210" t="s">
        <v>196</v>
      </c>
      <c r="C306" s="27"/>
      <c r="D306" s="27"/>
      <c r="E306" s="27"/>
      <c r="F306" s="19"/>
      <c r="G306" s="27"/>
      <c r="H306" s="27"/>
      <c r="I306" s="27"/>
      <c r="J306" s="27"/>
      <c r="K306" s="146"/>
      <c r="L306" s="39"/>
      <c r="M306" s="152"/>
      <c r="N306" s="72"/>
    </row>
    <row r="307" spans="1:14" s="20" customFormat="1" ht="17.25">
      <c r="A307" s="17"/>
      <c r="B307" s="18" t="s">
        <v>222</v>
      </c>
      <c r="C307" s="27"/>
      <c r="D307" s="141">
        <v>1543.9</v>
      </c>
      <c r="E307" s="141">
        <v>1095.6</v>
      </c>
      <c r="F307" s="15">
        <f>C307+D307+E307</f>
        <v>2639.5</v>
      </c>
      <c r="G307" s="27"/>
      <c r="H307" s="27"/>
      <c r="I307" s="27"/>
      <c r="J307" s="27"/>
      <c r="K307" s="150">
        <f>G307+H307+I307+J307</f>
        <v>0</v>
      </c>
      <c r="L307" s="16">
        <f>K307+F307</f>
        <v>2639.5</v>
      </c>
      <c r="M307" s="152"/>
      <c r="N307" s="72"/>
    </row>
    <row r="308" spans="1:14" s="20" customFormat="1" ht="17.25">
      <c r="A308" s="17"/>
      <c r="B308" s="18" t="s">
        <v>197</v>
      </c>
      <c r="C308" s="27"/>
      <c r="D308" s="142">
        <v>738.8</v>
      </c>
      <c r="E308" s="142">
        <v>315.8</v>
      </c>
      <c r="F308" s="15">
        <f>C308+D308+E308</f>
        <v>1054.6</v>
      </c>
      <c r="G308" s="27"/>
      <c r="H308" s="27"/>
      <c r="I308" s="27"/>
      <c r="J308" s="27"/>
      <c r="K308" s="150">
        <f>G308+H308+I308+J308</f>
        <v>0</v>
      </c>
      <c r="L308" s="16">
        <f>K308+F308</f>
        <v>1054.6</v>
      </c>
      <c r="M308" s="152"/>
      <c r="N308" s="72"/>
    </row>
    <row r="309" spans="1:14" s="20" customFormat="1" ht="17.25">
      <c r="A309" s="17"/>
      <c r="B309" s="18" t="s">
        <v>198</v>
      </c>
      <c r="C309" s="27"/>
      <c r="D309" s="142">
        <v>752</v>
      </c>
      <c r="E309" s="142">
        <v>287.4</v>
      </c>
      <c r="F309" s="15">
        <f>C309+D309+E309</f>
        <v>1039.4</v>
      </c>
      <c r="G309" s="27"/>
      <c r="H309" s="27"/>
      <c r="I309" s="27"/>
      <c r="J309" s="27"/>
      <c r="K309" s="150">
        <f>G309+H309+I309+J309</f>
        <v>0</v>
      </c>
      <c r="L309" s="16">
        <f>K309+F309</f>
        <v>1039.4</v>
      </c>
      <c r="M309" s="152"/>
      <c r="N309" s="72"/>
    </row>
    <row r="310" spans="1:13" s="72" customFormat="1" ht="18">
      <c r="A310" s="31"/>
      <c r="B310" s="34" t="s">
        <v>1</v>
      </c>
      <c r="C310" s="49">
        <f aca="true" t="shared" si="67" ref="C310:L310">SUM(C307:C309)</f>
        <v>0</v>
      </c>
      <c r="D310" s="49">
        <f t="shared" si="67"/>
        <v>3034.7</v>
      </c>
      <c r="E310" s="49">
        <f>SUM(E307:E309)</f>
        <v>1698.7999999999997</v>
      </c>
      <c r="F310" s="49">
        <f>SUM(F307:F309)</f>
        <v>4733.5</v>
      </c>
      <c r="G310" s="49">
        <f t="shared" si="67"/>
        <v>0</v>
      </c>
      <c r="H310" s="49">
        <f t="shared" si="67"/>
        <v>0</v>
      </c>
      <c r="I310" s="49">
        <f t="shared" si="67"/>
        <v>0</v>
      </c>
      <c r="J310" s="49">
        <f t="shared" si="67"/>
        <v>0</v>
      </c>
      <c r="K310" s="145">
        <f t="shared" si="67"/>
        <v>0</v>
      </c>
      <c r="L310" s="49">
        <f t="shared" si="67"/>
        <v>4733.5</v>
      </c>
      <c r="M310" s="152"/>
    </row>
    <row r="311" spans="1:22" s="72" customFormat="1" ht="18">
      <c r="A311" s="31">
        <v>39</v>
      </c>
      <c r="B311" s="210" t="s">
        <v>274</v>
      </c>
      <c r="C311" s="27"/>
      <c r="D311" s="27"/>
      <c r="E311" s="27"/>
      <c r="F311" s="27"/>
      <c r="G311" s="27"/>
      <c r="H311" s="27"/>
      <c r="I311" s="27"/>
      <c r="J311" s="27"/>
      <c r="K311" s="97"/>
      <c r="L311" s="27"/>
      <c r="M311" s="152"/>
      <c r="O311" s="20"/>
      <c r="P311" s="20"/>
      <c r="Q311" s="20"/>
      <c r="R311" s="20"/>
      <c r="S311" s="20"/>
      <c r="T311" s="20"/>
      <c r="U311" s="20"/>
      <c r="V311" s="20"/>
    </row>
    <row r="312" spans="1:22" s="72" customFormat="1" ht="18">
      <c r="A312" s="31"/>
      <c r="B312" s="36" t="s">
        <v>275</v>
      </c>
      <c r="C312" s="27"/>
      <c r="D312" s="27">
        <v>698.5</v>
      </c>
      <c r="E312" s="27">
        <v>303.6</v>
      </c>
      <c r="F312" s="15">
        <f>C312+D312+E312</f>
        <v>1002.1</v>
      </c>
      <c r="G312" s="27"/>
      <c r="H312" s="27"/>
      <c r="I312" s="27"/>
      <c r="J312" s="27"/>
      <c r="K312" s="150">
        <f>G312+H312+I312+J312</f>
        <v>0</v>
      </c>
      <c r="L312" s="16">
        <f>K312+F312</f>
        <v>1002.1</v>
      </c>
      <c r="M312" s="152"/>
      <c r="O312" s="20"/>
      <c r="P312" s="20"/>
      <c r="Q312" s="20"/>
      <c r="R312" s="20"/>
      <c r="S312" s="20"/>
      <c r="T312" s="20"/>
      <c r="U312" s="20"/>
      <c r="V312" s="20"/>
    </row>
    <row r="313" spans="1:22" s="72" customFormat="1" ht="18">
      <c r="A313" s="31"/>
      <c r="B313" s="36" t="s">
        <v>276</v>
      </c>
      <c r="C313" s="27"/>
      <c r="D313" s="27"/>
      <c r="E313" s="27"/>
      <c r="F313" s="15">
        <f>C313+D313+E313</f>
        <v>0</v>
      </c>
      <c r="G313" s="27"/>
      <c r="H313" s="27"/>
      <c r="I313" s="27">
        <v>768.3</v>
      </c>
      <c r="J313" s="27">
        <v>333.4</v>
      </c>
      <c r="K313" s="150">
        <f>G313+H313+I313+J313</f>
        <v>1101.6999999999998</v>
      </c>
      <c r="L313" s="16">
        <f>K313+F313</f>
        <v>1101.6999999999998</v>
      </c>
      <c r="M313" s="152"/>
      <c r="O313" s="20"/>
      <c r="P313" s="20"/>
      <c r="Q313" s="20"/>
      <c r="R313" s="20"/>
      <c r="S313" s="20"/>
      <c r="T313" s="20"/>
      <c r="U313" s="20"/>
      <c r="V313" s="20"/>
    </row>
    <row r="314" spans="1:22" s="72" customFormat="1" ht="18">
      <c r="A314" s="31"/>
      <c r="B314" s="36" t="s">
        <v>305</v>
      </c>
      <c r="C314" s="27"/>
      <c r="D314" s="27"/>
      <c r="E314" s="27"/>
      <c r="F314" s="15">
        <f>C314+D314+E314</f>
        <v>0</v>
      </c>
      <c r="G314" s="27"/>
      <c r="H314" s="27"/>
      <c r="I314" s="27">
        <v>413.5</v>
      </c>
      <c r="J314" s="27">
        <v>170.7</v>
      </c>
      <c r="K314" s="150">
        <f>G314+H314+I314+J314</f>
        <v>584.2</v>
      </c>
      <c r="L314" s="16">
        <f>K314+F314</f>
        <v>584.2</v>
      </c>
      <c r="M314" s="152"/>
      <c r="O314" s="20"/>
      <c r="P314" s="20"/>
      <c r="Q314" s="20"/>
      <c r="R314" s="20"/>
      <c r="S314" s="20"/>
      <c r="T314" s="20"/>
      <c r="U314" s="20"/>
      <c r="V314" s="20"/>
    </row>
    <row r="315" spans="1:13" s="72" customFormat="1" ht="18">
      <c r="A315" s="31"/>
      <c r="B315" s="34" t="s">
        <v>1</v>
      </c>
      <c r="C315" s="49">
        <f aca="true" t="shared" si="68" ref="C315:L315">SUM(C312:C314)</f>
        <v>0</v>
      </c>
      <c r="D315" s="49">
        <f t="shared" si="68"/>
        <v>698.5</v>
      </c>
      <c r="E315" s="49">
        <f t="shared" si="68"/>
        <v>303.6</v>
      </c>
      <c r="F315" s="49">
        <f t="shared" si="68"/>
        <v>1002.1</v>
      </c>
      <c r="G315" s="49">
        <f t="shared" si="68"/>
        <v>0</v>
      </c>
      <c r="H315" s="49">
        <f t="shared" si="68"/>
        <v>0</v>
      </c>
      <c r="I315" s="49">
        <f t="shared" si="68"/>
        <v>1181.8</v>
      </c>
      <c r="J315" s="49">
        <f t="shared" si="68"/>
        <v>504.09999999999997</v>
      </c>
      <c r="K315" s="145">
        <f t="shared" si="68"/>
        <v>1685.8999999999999</v>
      </c>
      <c r="L315" s="49">
        <f t="shared" si="68"/>
        <v>2688</v>
      </c>
      <c r="M315" s="152"/>
    </row>
    <row r="316" spans="1:12" ht="27" customHeight="1">
      <c r="A316" s="66"/>
      <c r="B316" s="67" t="s">
        <v>3</v>
      </c>
      <c r="C316" s="2">
        <f aca="true" t="shared" si="69" ref="C316:L316">C71+C75+C82+C86+C96+C100+C107+C124+C127+C131+C144+C177+C181+C186+C197+C207+C210+C216+C222+C232+C240+C243+C246+C265+C273+C277+C282+C285+C288+C291+C298+C305+C310+C301+C79+C227+C111+C315+C115</f>
        <v>50305.79400000001</v>
      </c>
      <c r="D316" s="2">
        <f t="shared" si="69"/>
        <v>75260.985</v>
      </c>
      <c r="E316" s="2">
        <f t="shared" si="69"/>
        <v>82673.62700000004</v>
      </c>
      <c r="F316" s="2">
        <f t="shared" si="69"/>
        <v>208240.40600000005</v>
      </c>
      <c r="G316" s="2">
        <f t="shared" si="69"/>
        <v>45235.395</v>
      </c>
      <c r="H316" s="2">
        <f t="shared" si="69"/>
        <v>39208</v>
      </c>
      <c r="I316" s="2">
        <f t="shared" si="69"/>
        <v>62406.50200000001</v>
      </c>
      <c r="J316" s="2">
        <f t="shared" si="69"/>
        <v>76180.76800000005</v>
      </c>
      <c r="K316" s="2">
        <f t="shared" si="69"/>
        <v>223030.665</v>
      </c>
      <c r="L316" s="2">
        <f t="shared" si="69"/>
        <v>431271.07100000005</v>
      </c>
    </row>
    <row r="317" ht="17.25">
      <c r="K317" s="76"/>
    </row>
  </sheetData>
  <sheetProtection/>
  <mergeCells count="14">
    <mergeCell ref="G5:G6"/>
    <mergeCell ref="H5:I5"/>
    <mergeCell ref="J5:J6"/>
    <mergeCell ref="K5:K6"/>
    <mergeCell ref="A2:L2"/>
    <mergeCell ref="A4:A6"/>
    <mergeCell ref="B4:B6"/>
    <mergeCell ref="C4:F4"/>
    <mergeCell ref="G4:K4"/>
    <mergeCell ref="L4:L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3" sqref="B43"/>
    </sheetView>
  </sheetViews>
  <sheetFormatPr defaultColWidth="9.140625" defaultRowHeight="12.75"/>
  <cols>
    <col min="1" max="1" width="7.140625" style="69" customWidth="1"/>
    <col min="2" max="2" width="34.7109375" style="70" customWidth="1"/>
    <col min="3" max="11" width="13.00390625" style="70" customWidth="1"/>
    <col min="12" max="16384" width="9.140625" style="70" customWidth="1"/>
  </cols>
  <sheetData>
    <row r="1" ht="1.5" customHeight="1"/>
    <row r="2" spans="1:11" ht="75.75" customHeight="1">
      <c r="A2" s="221" t="s">
        <v>324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2:8" ht="2.25" customHeight="1">
      <c r="B3" s="5"/>
      <c r="C3" s="5"/>
      <c r="D3" s="5"/>
      <c r="E3" s="5"/>
      <c r="F3" s="5"/>
      <c r="G3" s="5"/>
      <c r="H3" s="5"/>
    </row>
    <row r="4" spans="1:11" ht="44.25" customHeight="1">
      <c r="A4" s="222" t="s">
        <v>6</v>
      </c>
      <c r="B4" s="223" t="s">
        <v>16</v>
      </c>
      <c r="C4" s="226" t="s">
        <v>22</v>
      </c>
      <c r="D4" s="227"/>
      <c r="E4" s="227"/>
      <c r="F4" s="222" t="s">
        <v>23</v>
      </c>
      <c r="G4" s="222"/>
      <c r="H4" s="222"/>
      <c r="I4" s="222" t="s">
        <v>24</v>
      </c>
      <c r="J4" s="222"/>
      <c r="K4" s="222"/>
    </row>
    <row r="5" spans="1:11" ht="91.5" customHeight="1">
      <c r="A5" s="222"/>
      <c r="B5" s="224"/>
      <c r="C5" s="222" t="s">
        <v>18</v>
      </c>
      <c r="D5" s="222" t="s">
        <v>19</v>
      </c>
      <c r="E5" s="229" t="s">
        <v>27</v>
      </c>
      <c r="F5" s="222" t="s">
        <v>20</v>
      </c>
      <c r="G5" s="222" t="s">
        <v>21</v>
      </c>
      <c r="H5" s="229" t="s">
        <v>25</v>
      </c>
      <c r="I5" s="222" t="s">
        <v>20</v>
      </c>
      <c r="J5" s="222" t="s">
        <v>21</v>
      </c>
      <c r="K5" s="229" t="s">
        <v>26</v>
      </c>
    </row>
    <row r="6" spans="1:11" ht="19.5" customHeight="1">
      <c r="A6" s="222"/>
      <c r="B6" s="225"/>
      <c r="C6" s="222"/>
      <c r="D6" s="222"/>
      <c r="E6" s="230"/>
      <c r="F6" s="222"/>
      <c r="G6" s="222"/>
      <c r="H6" s="230"/>
      <c r="I6" s="222"/>
      <c r="J6" s="222"/>
      <c r="K6" s="230"/>
    </row>
    <row r="7" spans="1:11" ht="18">
      <c r="A7" s="8"/>
      <c r="B7" s="71">
        <v>1</v>
      </c>
      <c r="C7" s="71">
        <v>2</v>
      </c>
      <c r="D7" s="71">
        <v>3</v>
      </c>
      <c r="E7" s="71">
        <v>4</v>
      </c>
      <c r="F7" s="9">
        <v>5</v>
      </c>
      <c r="G7" s="9">
        <v>6</v>
      </c>
      <c r="H7" s="10">
        <v>7</v>
      </c>
      <c r="I7" s="9">
        <v>8</v>
      </c>
      <c r="J7" s="9">
        <v>9</v>
      </c>
      <c r="K7" s="9">
        <v>10</v>
      </c>
    </row>
    <row r="8" spans="1:11" ht="16.5" customHeight="1">
      <c r="A8" s="8"/>
      <c r="B8" s="36"/>
      <c r="C8" s="77"/>
      <c r="D8" s="77"/>
      <c r="E8" s="77"/>
      <c r="F8" s="78"/>
      <c r="G8" s="78"/>
      <c r="H8" s="12"/>
      <c r="I8" s="78"/>
      <c r="J8" s="79"/>
      <c r="K8" s="11"/>
    </row>
    <row r="9" spans="1:11" s="20" customFormat="1" ht="18">
      <c r="A9" s="17">
        <v>1</v>
      </c>
      <c r="B9" s="210" t="s">
        <v>186</v>
      </c>
      <c r="C9" s="46"/>
      <c r="D9" s="46"/>
      <c r="E9" s="77"/>
      <c r="F9" s="46"/>
      <c r="G9" s="46"/>
      <c r="H9" s="27"/>
      <c r="I9" s="46"/>
      <c r="J9" s="46"/>
      <c r="K9" s="27"/>
    </row>
    <row r="10" spans="1:11" s="20" customFormat="1" ht="18">
      <c r="A10" s="17"/>
      <c r="B10" s="18" t="s">
        <v>187</v>
      </c>
      <c r="C10" s="46"/>
      <c r="D10" s="46">
        <v>1293.8</v>
      </c>
      <c r="E10" s="80">
        <f>H10+K10</f>
        <v>1293.8</v>
      </c>
      <c r="F10" s="46"/>
      <c r="G10" s="46">
        <v>1293.8</v>
      </c>
      <c r="H10" s="81">
        <f>F10+G10</f>
        <v>1293.8</v>
      </c>
      <c r="I10" s="46"/>
      <c r="J10" s="46"/>
      <c r="K10" s="81">
        <f>I10+J10</f>
        <v>0</v>
      </c>
    </row>
    <row r="11" spans="1:11" s="20" customFormat="1" ht="18">
      <c r="A11" s="17"/>
      <c r="B11" s="18" t="s">
        <v>188</v>
      </c>
      <c r="C11" s="46"/>
      <c r="D11" s="46">
        <v>547.1</v>
      </c>
      <c r="E11" s="80">
        <f>H11+K11</f>
        <v>547.1</v>
      </c>
      <c r="F11" s="46"/>
      <c r="G11" s="46">
        <v>547.1</v>
      </c>
      <c r="H11" s="81">
        <f>F11+G11</f>
        <v>547.1</v>
      </c>
      <c r="I11" s="46"/>
      <c r="J11" s="46"/>
      <c r="K11" s="81">
        <f>I11+J11</f>
        <v>0</v>
      </c>
    </row>
    <row r="12" spans="1:11" s="20" customFormat="1" ht="18">
      <c r="A12" s="17"/>
      <c r="B12" s="84" t="s">
        <v>2</v>
      </c>
      <c r="C12" s="85">
        <f aca="true" t="shared" si="0" ref="C12:K12">SUM(C10:C11)</f>
        <v>0</v>
      </c>
      <c r="D12" s="85">
        <f t="shared" si="0"/>
        <v>1840.9</v>
      </c>
      <c r="E12" s="85">
        <f t="shared" si="0"/>
        <v>1840.9</v>
      </c>
      <c r="F12" s="85">
        <f t="shared" si="0"/>
        <v>0</v>
      </c>
      <c r="G12" s="85">
        <f t="shared" si="0"/>
        <v>1840.9</v>
      </c>
      <c r="H12" s="85">
        <f t="shared" si="0"/>
        <v>1840.9</v>
      </c>
      <c r="I12" s="85">
        <f t="shared" si="0"/>
        <v>0</v>
      </c>
      <c r="J12" s="85">
        <f t="shared" si="0"/>
        <v>0</v>
      </c>
      <c r="K12" s="85">
        <f t="shared" si="0"/>
        <v>0</v>
      </c>
    </row>
    <row r="13" spans="1:11" s="20" customFormat="1" ht="16.5" customHeight="1">
      <c r="A13" s="17">
        <v>2</v>
      </c>
      <c r="B13" s="210" t="s">
        <v>28</v>
      </c>
      <c r="C13" s="77"/>
      <c r="D13" s="77"/>
      <c r="E13" s="77"/>
      <c r="F13" s="86"/>
      <c r="G13" s="86"/>
      <c r="H13" s="27"/>
      <c r="I13" s="86"/>
      <c r="J13" s="86"/>
      <c r="K13" s="27"/>
    </row>
    <row r="14" spans="1:11" s="24" customFormat="1" ht="16.5" customHeight="1">
      <c r="A14" s="21"/>
      <c r="B14" s="41" t="s">
        <v>29</v>
      </c>
      <c r="C14" s="87"/>
      <c r="D14" s="213">
        <v>1582.4</v>
      </c>
      <c r="E14" s="80">
        <f aca="true" t="shared" si="1" ref="E14:E34">H14+K14</f>
        <v>1582.4</v>
      </c>
      <c r="F14" s="23"/>
      <c r="G14" s="23">
        <v>1582.4</v>
      </c>
      <c r="H14" s="81">
        <f aca="true" t="shared" si="2" ref="H14:H34">F14+G14</f>
        <v>1582.4</v>
      </c>
      <c r="I14" s="23"/>
      <c r="J14" s="23"/>
      <c r="K14" s="81">
        <f aca="true" t="shared" si="3" ref="K14:K34">I14+J14</f>
        <v>0</v>
      </c>
    </row>
    <row r="15" spans="1:11" s="24" customFormat="1" ht="16.5" customHeight="1">
      <c r="A15" s="21"/>
      <c r="B15" s="41" t="s">
        <v>30</v>
      </c>
      <c r="C15" s="87"/>
      <c r="D15" s="213">
        <v>1400.9</v>
      </c>
      <c r="E15" s="80">
        <f t="shared" si="1"/>
        <v>1400.9</v>
      </c>
      <c r="F15" s="25"/>
      <c r="G15" s="23">
        <v>707.2</v>
      </c>
      <c r="H15" s="81">
        <f t="shared" si="2"/>
        <v>707.2</v>
      </c>
      <c r="I15" s="23"/>
      <c r="J15" s="23">
        <v>693.7</v>
      </c>
      <c r="K15" s="81">
        <f t="shared" si="3"/>
        <v>693.7</v>
      </c>
    </row>
    <row r="16" spans="1:11" s="24" customFormat="1" ht="16.5" customHeight="1">
      <c r="A16" s="21"/>
      <c r="B16" s="41" t="s">
        <v>31</v>
      </c>
      <c r="C16" s="87"/>
      <c r="D16" s="213">
        <v>1066.4</v>
      </c>
      <c r="E16" s="80">
        <f t="shared" si="1"/>
        <v>1066.4</v>
      </c>
      <c r="F16" s="23"/>
      <c r="G16" s="23">
        <v>1066.4</v>
      </c>
      <c r="H16" s="81">
        <f t="shared" si="2"/>
        <v>1066.4</v>
      </c>
      <c r="I16" s="23"/>
      <c r="J16" s="23"/>
      <c r="K16" s="81">
        <f t="shared" si="3"/>
        <v>0</v>
      </c>
    </row>
    <row r="17" spans="1:11" s="24" customFormat="1" ht="16.5" customHeight="1">
      <c r="A17" s="21"/>
      <c r="B17" s="41" t="s">
        <v>32</v>
      </c>
      <c r="C17" s="87"/>
      <c r="D17" s="213">
        <v>1283.3</v>
      </c>
      <c r="E17" s="80">
        <f t="shared" si="1"/>
        <v>1283.3</v>
      </c>
      <c r="F17" s="23"/>
      <c r="G17" s="23">
        <v>1283.3</v>
      </c>
      <c r="H17" s="81">
        <f t="shared" si="2"/>
        <v>1283.3</v>
      </c>
      <c r="I17" s="23"/>
      <c r="J17" s="23"/>
      <c r="K17" s="81">
        <f t="shared" si="3"/>
        <v>0</v>
      </c>
    </row>
    <row r="18" spans="1:11" s="24" customFormat="1" ht="16.5" customHeight="1">
      <c r="A18" s="21"/>
      <c r="B18" s="41" t="s">
        <v>34</v>
      </c>
      <c r="C18" s="87"/>
      <c r="D18" s="213">
        <v>5237</v>
      </c>
      <c r="E18" s="80">
        <f t="shared" si="1"/>
        <v>5237</v>
      </c>
      <c r="F18" s="23"/>
      <c r="G18" s="23">
        <v>5237</v>
      </c>
      <c r="H18" s="81">
        <f t="shared" si="2"/>
        <v>5237</v>
      </c>
      <c r="I18" s="23"/>
      <c r="J18" s="23"/>
      <c r="K18" s="81">
        <f t="shared" si="3"/>
        <v>0</v>
      </c>
    </row>
    <row r="19" spans="1:11" s="24" customFormat="1" ht="16.5" customHeight="1">
      <c r="A19" s="21"/>
      <c r="B19" s="41" t="s">
        <v>33</v>
      </c>
      <c r="C19" s="87"/>
      <c r="D19" s="213">
        <v>902.4</v>
      </c>
      <c r="E19" s="80">
        <f t="shared" si="1"/>
        <v>902.4</v>
      </c>
      <c r="F19" s="23"/>
      <c r="G19" s="23"/>
      <c r="H19" s="81">
        <f t="shared" si="2"/>
        <v>0</v>
      </c>
      <c r="I19" s="23"/>
      <c r="J19" s="23">
        <v>902.4</v>
      </c>
      <c r="K19" s="81">
        <f t="shared" si="3"/>
        <v>902.4</v>
      </c>
    </row>
    <row r="20" spans="1:11" s="24" customFormat="1" ht="16.5" customHeight="1">
      <c r="A20" s="21"/>
      <c r="B20" s="41" t="s">
        <v>316</v>
      </c>
      <c r="C20" s="87"/>
      <c r="D20" s="203">
        <v>522.2</v>
      </c>
      <c r="E20" s="80">
        <f t="shared" si="1"/>
        <v>522.2</v>
      </c>
      <c r="F20" s="23"/>
      <c r="G20" s="23">
        <v>522.2</v>
      </c>
      <c r="H20" s="81">
        <f t="shared" si="2"/>
        <v>522.2</v>
      </c>
      <c r="I20" s="23"/>
      <c r="J20" s="23"/>
      <c r="K20" s="81">
        <f t="shared" si="3"/>
        <v>0</v>
      </c>
    </row>
    <row r="21" spans="1:11" s="44" customFormat="1" ht="18">
      <c r="A21" s="43"/>
      <c r="B21" s="83" t="s">
        <v>1</v>
      </c>
      <c r="C21" s="88">
        <f aca="true" t="shared" si="4" ref="C21:K21">SUM(C14:C20)</f>
        <v>0</v>
      </c>
      <c r="D21" s="88">
        <f t="shared" si="4"/>
        <v>11994.6</v>
      </c>
      <c r="E21" s="88">
        <f t="shared" si="4"/>
        <v>11994.6</v>
      </c>
      <c r="F21" s="88">
        <f t="shared" si="4"/>
        <v>0</v>
      </c>
      <c r="G21" s="88">
        <f t="shared" si="4"/>
        <v>10398.5</v>
      </c>
      <c r="H21" s="88">
        <f t="shared" si="4"/>
        <v>10398.5</v>
      </c>
      <c r="I21" s="88">
        <f t="shared" si="4"/>
        <v>0</v>
      </c>
      <c r="J21" s="88">
        <f t="shared" si="4"/>
        <v>1596.1</v>
      </c>
      <c r="K21" s="88">
        <f t="shared" si="4"/>
        <v>1596.1</v>
      </c>
    </row>
    <row r="22" spans="1:11" s="72" customFormat="1" ht="18">
      <c r="A22" s="17">
        <v>3</v>
      </c>
      <c r="B22" s="210" t="s">
        <v>163</v>
      </c>
      <c r="C22" s="46"/>
      <c r="D22" s="46"/>
      <c r="E22" s="77"/>
      <c r="F22" s="46"/>
      <c r="G22" s="46"/>
      <c r="H22" s="46"/>
      <c r="I22" s="46"/>
      <c r="J22" s="46"/>
      <c r="K22" s="46"/>
    </row>
    <row r="23" spans="1:11" s="72" customFormat="1" ht="18">
      <c r="A23" s="17"/>
      <c r="B23" s="4" t="s">
        <v>183</v>
      </c>
      <c r="C23" s="46"/>
      <c r="D23" s="89">
        <v>1064.3</v>
      </c>
      <c r="E23" s="80">
        <f>H23+K23</f>
        <v>1064.3</v>
      </c>
      <c r="F23" s="46"/>
      <c r="G23" s="89">
        <v>1064.3</v>
      </c>
      <c r="H23" s="90">
        <f>F23+G23</f>
        <v>1064.3</v>
      </c>
      <c r="I23" s="46"/>
      <c r="J23" s="46"/>
      <c r="K23" s="90">
        <f>I23+J23</f>
        <v>0</v>
      </c>
    </row>
    <row r="24" spans="1:11" s="72" customFormat="1" ht="18">
      <c r="A24" s="17"/>
      <c r="B24" s="4" t="s">
        <v>184</v>
      </c>
      <c r="C24" s="46"/>
      <c r="D24" s="89">
        <v>1088.6</v>
      </c>
      <c r="E24" s="80">
        <f>H24+K24</f>
        <v>1088.6</v>
      </c>
      <c r="F24" s="46"/>
      <c r="G24" s="89">
        <v>1088.6</v>
      </c>
      <c r="H24" s="90">
        <f>F24+G24</f>
        <v>1088.6</v>
      </c>
      <c r="I24" s="46"/>
      <c r="J24" s="46"/>
      <c r="K24" s="90">
        <f>I24+J24</f>
        <v>0</v>
      </c>
    </row>
    <row r="25" spans="1:11" s="72" customFormat="1" ht="18">
      <c r="A25" s="17"/>
      <c r="B25" s="4" t="s">
        <v>277</v>
      </c>
      <c r="C25" s="46"/>
      <c r="D25" s="89">
        <v>529.4</v>
      </c>
      <c r="E25" s="80">
        <f>H25+K25</f>
        <v>529.4</v>
      </c>
      <c r="F25" s="46"/>
      <c r="G25" s="89">
        <v>529.4</v>
      </c>
      <c r="H25" s="90">
        <f>F25+G25</f>
        <v>529.4</v>
      </c>
      <c r="I25" s="46"/>
      <c r="J25" s="46"/>
      <c r="K25" s="90"/>
    </row>
    <row r="26" spans="1:11" s="72" customFormat="1" ht="18">
      <c r="A26" s="91"/>
      <c r="B26" s="84" t="s">
        <v>2</v>
      </c>
      <c r="C26" s="85">
        <f>SUM(C23:C25)</f>
        <v>0</v>
      </c>
      <c r="D26" s="85">
        <f aca="true" t="shared" si="5" ref="D26:K26">SUM(D23:D25)</f>
        <v>2682.2999999999997</v>
      </c>
      <c r="E26" s="85">
        <f t="shared" si="5"/>
        <v>2682.2999999999997</v>
      </c>
      <c r="F26" s="85">
        <f t="shared" si="5"/>
        <v>0</v>
      </c>
      <c r="G26" s="85">
        <f t="shared" si="5"/>
        <v>2682.2999999999997</v>
      </c>
      <c r="H26" s="85">
        <f t="shared" si="5"/>
        <v>2682.2999999999997</v>
      </c>
      <c r="I26" s="85">
        <f t="shared" si="5"/>
        <v>0</v>
      </c>
      <c r="J26" s="85">
        <f t="shared" si="5"/>
        <v>0</v>
      </c>
      <c r="K26" s="85">
        <f t="shared" si="5"/>
        <v>0</v>
      </c>
    </row>
    <row r="27" spans="1:11" s="20" customFormat="1" ht="18">
      <c r="A27" s="17">
        <v>4</v>
      </c>
      <c r="B27" s="201" t="s">
        <v>179</v>
      </c>
      <c r="C27" s="94"/>
      <c r="D27" s="95"/>
      <c r="E27" s="77"/>
      <c r="F27" s="27"/>
      <c r="G27" s="27"/>
      <c r="H27" s="27"/>
      <c r="I27" s="27"/>
      <c r="J27" s="27"/>
      <c r="K27" s="27"/>
    </row>
    <row r="28" spans="1:11" s="20" customFormat="1" ht="18">
      <c r="A28" s="17"/>
      <c r="B28" s="92" t="s">
        <v>180</v>
      </c>
      <c r="C28" s="96"/>
      <c r="D28" s="176">
        <v>813.9</v>
      </c>
      <c r="E28" s="80">
        <f t="shared" si="1"/>
        <v>813.9</v>
      </c>
      <c r="F28" s="97"/>
      <c r="G28" s="95">
        <v>813.9</v>
      </c>
      <c r="H28" s="81">
        <f t="shared" si="2"/>
        <v>813.9</v>
      </c>
      <c r="I28" s="97"/>
      <c r="J28" s="97"/>
      <c r="K28" s="81">
        <f t="shared" si="3"/>
        <v>0</v>
      </c>
    </row>
    <row r="29" spans="1:11" s="20" customFormat="1" ht="18">
      <c r="A29" s="17"/>
      <c r="B29" s="58" t="s">
        <v>181</v>
      </c>
      <c r="C29" s="96"/>
      <c r="D29" s="176">
        <v>756</v>
      </c>
      <c r="E29" s="80">
        <f t="shared" si="1"/>
        <v>756</v>
      </c>
      <c r="F29" s="97"/>
      <c r="G29" s="95">
        <v>756</v>
      </c>
      <c r="H29" s="81">
        <f t="shared" si="2"/>
        <v>756</v>
      </c>
      <c r="I29" s="97"/>
      <c r="J29" s="97"/>
      <c r="K29" s="81">
        <f t="shared" si="3"/>
        <v>0</v>
      </c>
    </row>
    <row r="30" spans="1:11" s="20" customFormat="1" ht="18">
      <c r="A30" s="17"/>
      <c r="B30" s="117" t="s">
        <v>221</v>
      </c>
      <c r="C30" s="96"/>
      <c r="D30" s="176">
        <v>613.5</v>
      </c>
      <c r="E30" s="80">
        <f t="shared" si="1"/>
        <v>613.5</v>
      </c>
      <c r="F30" s="97"/>
      <c r="G30" s="95">
        <v>613.5</v>
      </c>
      <c r="H30" s="81">
        <f t="shared" si="2"/>
        <v>613.5</v>
      </c>
      <c r="I30" s="97"/>
      <c r="J30" s="97"/>
      <c r="K30" s="81">
        <f t="shared" si="3"/>
        <v>0</v>
      </c>
    </row>
    <row r="31" spans="1:11" s="20" customFormat="1" ht="18">
      <c r="A31" s="17"/>
      <c r="B31" s="117" t="s">
        <v>182</v>
      </c>
      <c r="C31" s="96"/>
      <c r="D31" s="95">
        <v>809</v>
      </c>
      <c r="E31" s="80">
        <f t="shared" si="1"/>
        <v>809</v>
      </c>
      <c r="F31" s="98"/>
      <c r="G31" s="95">
        <v>809</v>
      </c>
      <c r="H31" s="81">
        <f t="shared" si="2"/>
        <v>809</v>
      </c>
      <c r="I31" s="98"/>
      <c r="J31" s="82"/>
      <c r="K31" s="81">
        <f t="shared" si="3"/>
        <v>0</v>
      </c>
    </row>
    <row r="32" spans="1:11" s="20" customFormat="1" ht="18">
      <c r="A32" s="17"/>
      <c r="B32" s="117" t="s">
        <v>288</v>
      </c>
      <c r="C32" s="96"/>
      <c r="D32" s="177">
        <v>415.3</v>
      </c>
      <c r="E32" s="80">
        <f t="shared" si="1"/>
        <v>415.3</v>
      </c>
      <c r="F32" s="98"/>
      <c r="G32" s="95">
        <v>415.3</v>
      </c>
      <c r="H32" s="81">
        <f t="shared" si="2"/>
        <v>415.3</v>
      </c>
      <c r="I32" s="98"/>
      <c r="J32" s="82"/>
      <c r="K32" s="81">
        <f t="shared" si="3"/>
        <v>0</v>
      </c>
    </row>
    <row r="33" spans="1:11" s="20" customFormat="1" ht="18">
      <c r="A33" s="17"/>
      <c r="B33" s="117" t="s">
        <v>289</v>
      </c>
      <c r="C33" s="96"/>
      <c r="D33" s="95">
        <v>451.3</v>
      </c>
      <c r="E33" s="80">
        <f t="shared" si="1"/>
        <v>451.3</v>
      </c>
      <c r="F33" s="98"/>
      <c r="G33" s="95">
        <v>451.3</v>
      </c>
      <c r="H33" s="81">
        <f t="shared" si="2"/>
        <v>451.3</v>
      </c>
      <c r="I33" s="98"/>
      <c r="J33" s="82"/>
      <c r="K33" s="81">
        <f t="shared" si="3"/>
        <v>0</v>
      </c>
    </row>
    <row r="34" spans="1:11" s="20" customFormat="1" ht="18">
      <c r="A34" s="17"/>
      <c r="B34" s="117" t="s">
        <v>290</v>
      </c>
      <c r="C34" s="96"/>
      <c r="D34" s="95">
        <v>410.2</v>
      </c>
      <c r="E34" s="80">
        <f t="shared" si="1"/>
        <v>410.2</v>
      </c>
      <c r="F34" s="98"/>
      <c r="G34" s="95">
        <v>410.2</v>
      </c>
      <c r="H34" s="81">
        <f t="shared" si="2"/>
        <v>410.2</v>
      </c>
      <c r="I34" s="98"/>
      <c r="J34" s="82"/>
      <c r="K34" s="81">
        <f t="shared" si="3"/>
        <v>0</v>
      </c>
    </row>
    <row r="35" spans="1:11" s="72" customFormat="1" ht="18">
      <c r="A35" s="93"/>
      <c r="B35" s="84" t="s">
        <v>2</v>
      </c>
      <c r="C35" s="99">
        <f>SUM(C28:C34)</f>
        <v>0</v>
      </c>
      <c r="D35" s="99">
        <f aca="true" t="shared" si="6" ref="D35:K35">SUM(D28:D34)</f>
        <v>4269.200000000001</v>
      </c>
      <c r="E35" s="99">
        <f t="shared" si="6"/>
        <v>4269.200000000001</v>
      </c>
      <c r="F35" s="99">
        <f t="shared" si="6"/>
        <v>0</v>
      </c>
      <c r="G35" s="99">
        <f t="shared" si="6"/>
        <v>4269.200000000001</v>
      </c>
      <c r="H35" s="99">
        <f t="shared" si="6"/>
        <v>4269.200000000001</v>
      </c>
      <c r="I35" s="99">
        <f t="shared" si="6"/>
        <v>0</v>
      </c>
      <c r="J35" s="99">
        <f t="shared" si="6"/>
        <v>0</v>
      </c>
      <c r="K35" s="99">
        <f t="shared" si="6"/>
        <v>0</v>
      </c>
    </row>
    <row r="36" spans="1:11" s="20" customFormat="1" ht="18" hidden="1">
      <c r="A36" s="17"/>
      <c r="B36" s="100"/>
      <c r="C36" s="101"/>
      <c r="D36" s="101"/>
      <c r="E36" s="101"/>
      <c r="F36" s="27"/>
      <c r="G36" s="27"/>
      <c r="H36" s="81"/>
      <c r="I36" s="27"/>
      <c r="J36" s="27"/>
      <c r="K36" s="81"/>
    </row>
    <row r="37" spans="1:11" s="20" customFormat="1" ht="17.25" hidden="1">
      <c r="A37" s="17"/>
      <c r="B37" s="51"/>
      <c r="C37" s="39"/>
      <c r="D37" s="39"/>
      <c r="E37" s="39"/>
      <c r="F37" s="27"/>
      <c r="G37" s="27"/>
      <c r="H37" s="81"/>
      <c r="I37" s="27"/>
      <c r="J37" s="97"/>
      <c r="K37" s="81"/>
    </row>
    <row r="38" spans="1:11" s="20" customFormat="1" ht="17.25" hidden="1">
      <c r="A38" s="17"/>
      <c r="B38" s="51"/>
      <c r="C38" s="39"/>
      <c r="D38" s="39"/>
      <c r="E38" s="39"/>
      <c r="F38" s="27"/>
      <c r="G38" s="27"/>
      <c r="H38" s="81"/>
      <c r="I38" s="27"/>
      <c r="J38" s="97"/>
      <c r="K38" s="81"/>
    </row>
    <row r="39" spans="1:11" s="20" customFormat="1" ht="17.25" hidden="1">
      <c r="A39" s="17"/>
      <c r="B39" s="51"/>
      <c r="C39" s="39"/>
      <c r="D39" s="39"/>
      <c r="E39" s="39"/>
      <c r="F39" s="27"/>
      <c r="G39" s="27"/>
      <c r="H39" s="81"/>
      <c r="I39" s="27"/>
      <c r="J39" s="97"/>
      <c r="K39" s="81"/>
    </row>
    <row r="40" spans="1:11" s="20" customFormat="1" ht="17.25" hidden="1">
      <c r="A40" s="17"/>
      <c r="B40" s="51"/>
      <c r="C40" s="39"/>
      <c r="D40" s="39"/>
      <c r="E40" s="39"/>
      <c r="F40" s="27"/>
      <c r="G40" s="27"/>
      <c r="H40" s="81"/>
      <c r="I40" s="27"/>
      <c r="J40" s="97"/>
      <c r="K40" s="81"/>
    </row>
    <row r="41" spans="1:11" s="20" customFormat="1" ht="17.25" hidden="1">
      <c r="A41" s="17"/>
      <c r="B41" s="51"/>
      <c r="C41" s="39"/>
      <c r="D41" s="39"/>
      <c r="E41" s="39"/>
      <c r="F41" s="27"/>
      <c r="G41" s="27"/>
      <c r="H41" s="81"/>
      <c r="I41" s="27"/>
      <c r="J41" s="97"/>
      <c r="K41" s="81"/>
    </row>
    <row r="42" spans="1:11" s="107" customFormat="1" ht="18" hidden="1">
      <c r="A42" s="102"/>
      <c r="B42" s="103"/>
      <c r="C42" s="104"/>
      <c r="D42" s="104"/>
      <c r="E42" s="104"/>
      <c r="F42" s="105"/>
      <c r="G42" s="105"/>
      <c r="H42" s="81"/>
      <c r="I42" s="106"/>
      <c r="J42" s="105"/>
      <c r="K42" s="81"/>
    </row>
    <row r="43" spans="1:11" s="72" customFormat="1" ht="18">
      <c r="A43" s="17">
        <v>5</v>
      </c>
      <c r="B43" s="210" t="s">
        <v>178</v>
      </c>
      <c r="C43" s="46"/>
      <c r="D43" s="46"/>
      <c r="E43" s="77"/>
      <c r="F43" s="46"/>
      <c r="G43" s="46"/>
      <c r="H43" s="46"/>
      <c r="I43" s="46"/>
      <c r="J43" s="46"/>
      <c r="K43" s="46"/>
    </row>
    <row r="44" spans="1:11" s="72" customFormat="1" ht="18" thickBot="1">
      <c r="A44" s="17"/>
      <c r="B44" s="4" t="s">
        <v>291</v>
      </c>
      <c r="C44" s="46"/>
      <c r="D44" s="200">
        <v>734.8</v>
      </c>
      <c r="E44" s="80">
        <f>H44+K44</f>
        <v>734.8</v>
      </c>
      <c r="F44" s="46"/>
      <c r="G44" s="89">
        <v>734.8</v>
      </c>
      <c r="H44" s="90">
        <f>F44+G44</f>
        <v>734.8</v>
      </c>
      <c r="I44" s="46"/>
      <c r="J44" s="46"/>
      <c r="K44" s="90">
        <f>I44+J44</f>
        <v>0</v>
      </c>
    </row>
    <row r="45" spans="1:11" s="72" customFormat="1" ht="18">
      <c r="A45" s="17"/>
      <c r="B45" s="4" t="s">
        <v>292</v>
      </c>
      <c r="C45" s="46"/>
      <c r="D45" s="199" t="s">
        <v>314</v>
      </c>
      <c r="E45" s="80">
        <f>H45+K45</f>
        <v>552.7</v>
      </c>
      <c r="F45" s="46"/>
      <c r="G45" s="89">
        <v>552.7</v>
      </c>
      <c r="H45" s="90">
        <f>F45+G45</f>
        <v>552.7</v>
      </c>
      <c r="I45" s="46"/>
      <c r="J45" s="46"/>
      <c r="K45" s="90">
        <f>I45+J45</f>
        <v>0</v>
      </c>
    </row>
    <row r="46" spans="1:11" s="72" customFormat="1" ht="18">
      <c r="A46" s="17"/>
      <c r="B46" s="4" t="s">
        <v>63</v>
      </c>
      <c r="C46" s="46"/>
      <c r="D46" s="199" t="s">
        <v>315</v>
      </c>
      <c r="E46" s="80">
        <f>H46+K46</f>
        <v>523.3</v>
      </c>
      <c r="F46" s="46"/>
      <c r="G46" s="89">
        <v>523.3</v>
      </c>
      <c r="H46" s="90">
        <f>F46+G46</f>
        <v>523.3</v>
      </c>
      <c r="I46" s="46"/>
      <c r="J46" s="46"/>
      <c r="K46" s="90"/>
    </row>
    <row r="47" spans="1:11" s="72" customFormat="1" ht="18">
      <c r="A47" s="91"/>
      <c r="B47" s="84" t="s">
        <v>2</v>
      </c>
      <c r="C47" s="85">
        <f>SUM(C44:C46)</f>
        <v>0</v>
      </c>
      <c r="D47" s="85">
        <f>D44+D45+D46</f>
        <v>1810.8</v>
      </c>
      <c r="E47" s="85">
        <f>SUM(E44:E46)</f>
        <v>1810.8</v>
      </c>
      <c r="F47" s="85">
        <f aca="true" t="shared" si="7" ref="F47:K47">SUM(F44:F46)</f>
        <v>0</v>
      </c>
      <c r="G47" s="85">
        <f t="shared" si="7"/>
        <v>1810.8</v>
      </c>
      <c r="H47" s="85">
        <f t="shared" si="7"/>
        <v>1810.8</v>
      </c>
      <c r="I47" s="85">
        <f t="shared" si="7"/>
        <v>0</v>
      </c>
      <c r="J47" s="85">
        <f t="shared" si="7"/>
        <v>0</v>
      </c>
      <c r="K47" s="85">
        <f t="shared" si="7"/>
        <v>0</v>
      </c>
    </row>
    <row r="48" spans="1:11" ht="27" customHeight="1">
      <c r="A48" s="66"/>
      <c r="B48" s="108" t="s">
        <v>3</v>
      </c>
      <c r="C48" s="106">
        <f aca="true" t="shared" si="8" ref="C48:K48">C12+C21+C26+C35+C47</f>
        <v>0</v>
      </c>
      <c r="D48" s="106">
        <f t="shared" si="8"/>
        <v>22597.8</v>
      </c>
      <c r="E48" s="106">
        <f t="shared" si="8"/>
        <v>22597.8</v>
      </c>
      <c r="F48" s="106">
        <f t="shared" si="8"/>
        <v>0</v>
      </c>
      <c r="G48" s="106">
        <f t="shared" si="8"/>
        <v>21001.7</v>
      </c>
      <c r="H48" s="106">
        <f t="shared" si="8"/>
        <v>21001.7</v>
      </c>
      <c r="I48" s="106">
        <f t="shared" si="8"/>
        <v>0</v>
      </c>
      <c r="J48" s="106">
        <f t="shared" si="8"/>
        <v>1596.1</v>
      </c>
      <c r="K48" s="106">
        <f t="shared" si="8"/>
        <v>1596.1</v>
      </c>
    </row>
    <row r="49" ht="17.25">
      <c r="K49" s="76"/>
    </row>
    <row r="51" ht="17.25">
      <c r="E51" s="122"/>
    </row>
  </sheetData>
  <sheetProtection/>
  <mergeCells count="15">
    <mergeCell ref="E5:E6"/>
    <mergeCell ref="G5:G6"/>
    <mergeCell ref="H5:H6"/>
    <mergeCell ref="I5:I6"/>
    <mergeCell ref="F5:F6"/>
    <mergeCell ref="K5:K6"/>
    <mergeCell ref="A2:K2"/>
    <mergeCell ref="A4:A6"/>
    <mergeCell ref="B4:B6"/>
    <mergeCell ref="C4:E4"/>
    <mergeCell ref="F4:H4"/>
    <mergeCell ref="I4:K4"/>
    <mergeCell ref="C5:C6"/>
    <mergeCell ref="D5:D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Aida</cp:lastModifiedBy>
  <cp:lastPrinted>2019-11-11T05:45:23Z</cp:lastPrinted>
  <dcterms:created xsi:type="dcterms:W3CDTF">1996-10-14T23:33:28Z</dcterms:created>
  <dcterms:modified xsi:type="dcterms:W3CDTF">2020-08-04T15:05:10Z</dcterms:modified>
  <cp:category/>
  <cp:version/>
  <cp:contentType/>
  <cp:contentStatus/>
</cp:coreProperties>
</file>