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<sst xmlns="http://schemas.openxmlformats.org/spreadsheetml/2006/main" count="235" uniqueCount="154">
  <si>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</si>
  <si>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</si>
  <si>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</si>
  <si>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</si>
  <si>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</si>
  <si>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</si>
  <si>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</si>
  <si>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</si>
  <si>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</si>
  <si>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</si>
  <si>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</si>
  <si>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</si>
  <si>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</si>
  <si>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</si>
  <si>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</si>
  <si>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</si>
  <si>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</si>
  <si>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</si>
  <si>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</si>
  <si>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</si>
  <si>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</si>
  <si>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</si>
  <si>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</si>
  <si>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</si>
  <si>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</si>
  <si>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</si>
  <si>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</si>
  <si>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</si>
  <si>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</si>
  <si>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</si>
  <si>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</si>
  <si>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</si>
  <si>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</si>
  <si>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</si>
  <si>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</si>
  <si>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</si>
  <si>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</si>
  <si>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</si>
  <si>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</si>
  <si>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</si>
  <si>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</si>
  <si>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</si>
  <si>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</si>
  <si>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</si>
  <si>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</si>
  <si>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</si>
  <si>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</si>
  <si>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</si>
  <si>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</si>
  <si>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</si>
  <si>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</si>
  <si>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</si>
  <si>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</si>
  <si>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</si>
  <si>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</si>
  <si>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</si>
  <si>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</si>
  <si>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</si>
  <si>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</si>
  <si>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</si>
  <si>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</si>
  <si>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</si>
  <si>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</si>
  <si>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</si>
  <si>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</si>
  <si>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</si>
  <si>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</si>
  <si>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</si>
  <si>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</si>
  <si>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</si>
  <si>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</si>
  <si>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</si>
  <si>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</si>
  <si>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</si>
  <si>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</si>
  <si>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</si>
  <si>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</si>
  <si>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</si>
  <si>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</si>
  <si>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</si>
  <si>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</si>
  <si>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</si>
  <si>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</si>
  <si>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</si>
  <si>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</si>
  <si>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</si>
  <si>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</si>
  <si>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</si>
  <si>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</si>
  <si>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</si>
  <si>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</si>
  <si>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</si>
  <si>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</si>
  <si>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</si>
  <si>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</si>
  <si>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</si>
  <si>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</si>
  <si>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Ընդամենը</t>
  </si>
  <si>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</si>
  <si>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</si>
  <si>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</si>
  <si>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</si>
  <si>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</si>
  <si>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</si>
  <si>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</si>
  <si>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</si>
  <si>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</si>
  <si>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</si>
  <si>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</si>
  <si>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</si>
  <si>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</si>
  <si>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</si>
  <si>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</si>
  <si>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</si>
  <si>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</si>
  <si>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</si>
  <si>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</si>
  <si>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</si>
  <si>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</si>
  <si>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</si>
  <si>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</si>
  <si>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</si>
  <si>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</si>
  <si>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</si>
  <si>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</si>
  <si>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</si>
  <si>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</si>
  <si>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</si>
  <si>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</si>
  <si>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</si>
  <si>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</si>
  <si>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</si>
  <si>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</si>
  <si>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</si>
  <si>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</si>
  <si>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</si>
  <si>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</si>
  <si>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</si>
  <si>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</si>
  <si>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</si>
  <si>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</si>
  <si>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</si>
  <si>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</si>
  <si>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</si>
  <si>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</si>
  <si>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</si>
  <si>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</si>
  <si>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</si>
  <si>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</si>
  <si>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</si>
  <si>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 xml:space="preserve">փաստ                   ( ամիս)                                                                           </t>
  </si>
  <si>
    <t>կատ. %-ը տարեկան ծրագրի նկատմամբ</t>
  </si>
  <si>
    <t>Այգեշատ (էջմ.)</t>
  </si>
  <si>
    <r>
      <t xml:space="preserve"> ՀՀ ԱՐՄԱՎԻՐԻ  ՄԱՐԶԻ  ՀԱՄԱՅՆՔՆԵՐԻ   ԲՅՈՒՋԵՏԱՅԻՆ   ԵԿԱՄՈՒՏՆԵՐԻ   ՎԵՐԱԲԵՐՅԱԼ  (աճողական)  2020թ.դեկտեմբերի «31»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</si>
</sst>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5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204" fontId="1" fillId="32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 applyProtection="1">
      <alignment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vertical="center"/>
      <protection locked="0"/>
    </xf>
    <xf numFmtId="0" fontId="6" fillId="32" borderId="0" xfId="0" applyFont="1" applyFill="1" applyAlignment="1" applyProtection="1">
      <alignment/>
      <protection locked="0"/>
    </xf>
    <xf numFmtId="14" fontId="1" fillId="32" borderId="0" xfId="0" applyNumberFormat="1" applyFont="1" applyFill="1" applyAlignment="1" applyProtection="1">
      <alignment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/>
      <protection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/>
      <protection/>
    </xf>
    <xf numFmtId="215" fontId="1" fillId="32" borderId="13" xfId="0" applyNumberFormat="1" applyFont="1" applyFill="1" applyBorder="1" applyAlignment="1" applyProtection="1">
      <alignment horizontal="center" vertical="center" wrapText="1"/>
      <protection locked="0"/>
    </xf>
    <xf numFmtId="204" fontId="2" fillId="32" borderId="13" xfId="0" applyNumberFormat="1" applyFont="1" applyFill="1" applyBorder="1" applyAlignment="1">
      <alignment horizontal="center" vertical="center"/>
    </xf>
    <xf numFmtId="204" fontId="6" fillId="32" borderId="0" xfId="0" applyNumberFormat="1" applyFont="1" applyFill="1" applyAlignment="1" applyProtection="1">
      <alignment horizontal="center" vertical="center" wrapText="1"/>
      <protection locked="0"/>
    </xf>
    <xf numFmtId="204" fontId="1" fillId="32" borderId="0" xfId="0" applyNumberFormat="1" applyFont="1" applyFill="1" applyAlignment="1" applyProtection="1">
      <alignment horizontal="center" vertical="center" wrapText="1"/>
      <protection locked="0"/>
    </xf>
    <xf numFmtId="204" fontId="1" fillId="32" borderId="0" xfId="0" applyNumberFormat="1" applyFont="1" applyFill="1" applyAlignment="1" applyProtection="1">
      <alignment horizontal="center" vertical="center" wrapText="1"/>
      <protection/>
    </xf>
    <xf numFmtId="0" fontId="1" fillId="32" borderId="0" xfId="0" applyFont="1" applyFill="1" applyAlignment="1" applyProtection="1">
      <alignment horizontal="center"/>
      <protection locked="0"/>
    </xf>
    <xf numFmtId="215" fontId="1" fillId="32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0" fillId="32" borderId="14" xfId="0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 applyProtection="1">
      <alignment horizontal="center" vertical="center"/>
      <protection/>
    </xf>
    <xf numFmtId="1" fontId="1" fillId="32" borderId="14" xfId="0" applyNumberFormat="1" applyFont="1" applyFill="1" applyBorder="1" applyAlignment="1" applyProtection="1">
      <alignment horizontal="center" vertical="center" wrapText="1"/>
      <protection locked="0"/>
    </xf>
    <xf numFmtId="204" fontId="1" fillId="32" borderId="14" xfId="0" applyNumberFormat="1" applyFont="1" applyFill="1" applyBorder="1" applyAlignment="1">
      <alignment horizontal="center" vertical="center" wrapText="1"/>
    </xf>
    <xf numFmtId="215" fontId="1" fillId="33" borderId="14" xfId="0" applyNumberFormat="1" applyFont="1" applyFill="1" applyBorder="1" applyAlignment="1" applyProtection="1">
      <alignment horizontal="center" vertical="center" wrapText="1"/>
      <protection/>
    </xf>
    <xf numFmtId="215" fontId="1" fillId="32" borderId="14" xfId="0" applyNumberFormat="1" applyFont="1" applyFill="1" applyBorder="1" applyAlignment="1" applyProtection="1">
      <alignment horizontal="center" vertical="center" wrapText="1"/>
      <protection/>
    </xf>
    <xf numFmtId="204" fontId="2" fillId="32" borderId="14" xfId="0" applyNumberFormat="1" applyFont="1" applyFill="1" applyBorder="1" applyAlignment="1">
      <alignment horizontal="center" vertical="center"/>
    </xf>
    <xf numFmtId="215" fontId="2" fillId="32" borderId="14" xfId="0" applyNumberFormat="1" applyFont="1" applyFill="1" applyBorder="1" applyAlignment="1">
      <alignment horizontal="center" vertical="center" wrapText="1"/>
    </xf>
    <xf numFmtId="204" fontId="1" fillId="32" borderId="14" xfId="0" applyNumberFormat="1" applyFont="1" applyFill="1" applyBorder="1" applyAlignment="1">
      <alignment horizontal="center" vertical="center"/>
    </xf>
    <xf numFmtId="204" fontId="1" fillId="0" borderId="14" xfId="0" applyNumberFormat="1" applyFont="1" applyFill="1" applyBorder="1" applyAlignment="1">
      <alignment horizontal="center" vertical="center"/>
    </xf>
    <xf numFmtId="204" fontId="1" fillId="32" borderId="14" xfId="0" applyNumberFormat="1" applyFont="1" applyFill="1" applyBorder="1" applyAlignment="1">
      <alignment horizontal="center"/>
    </xf>
    <xf numFmtId="204" fontId="1" fillId="32" borderId="14" xfId="0" applyNumberFormat="1" applyFont="1" applyFill="1" applyBorder="1" applyAlignment="1" applyProtection="1">
      <alignment horizontal="center" vertical="center" wrapText="1"/>
      <protection locked="0"/>
    </xf>
    <xf numFmtId="204" fontId="2" fillId="32" borderId="14" xfId="0" applyNumberFormat="1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215" fontId="6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/>
      <protection locked="0"/>
    </xf>
    <xf numFmtId="215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204" fontId="6" fillId="0" borderId="0" xfId="0" applyNumberFormat="1" applyFont="1" applyFill="1" applyAlignment="1" applyProtection="1">
      <alignment horizontal="center" vertical="center" wrapText="1"/>
      <protection locked="0"/>
    </xf>
    <xf numFmtId="204" fontId="1" fillId="0" borderId="0" xfId="0" applyNumberFormat="1" applyFont="1" applyFill="1" applyAlignment="1" applyProtection="1">
      <alignment horizontal="center" vertical="center" wrapText="1"/>
      <protection locked="0"/>
    </xf>
    <xf numFmtId="204" fontId="1" fillId="32" borderId="13" xfId="0" applyNumberFormat="1" applyFont="1" applyFill="1" applyBorder="1" applyAlignment="1">
      <alignment horizontal="center"/>
    </xf>
    <xf numFmtId="215" fontId="1" fillId="32" borderId="14" xfId="0" applyNumberFormat="1" applyFont="1" applyFill="1" applyBorder="1" applyAlignment="1" applyProtection="1">
      <alignment horizontal="center" vertical="center" wrapText="1"/>
      <protection locked="0"/>
    </xf>
    <xf numFmtId="215" fontId="1" fillId="32" borderId="12" xfId="0" applyNumberFormat="1" applyFont="1" applyFill="1" applyBorder="1" applyAlignment="1" applyProtection="1">
      <alignment horizontal="center" vertical="center" wrapText="1"/>
      <protection/>
    </xf>
    <xf numFmtId="215" fontId="6" fillId="0" borderId="0" xfId="0" applyNumberFormat="1" applyFont="1" applyFill="1" applyBorder="1" applyAlignment="1" applyProtection="1">
      <alignment horizontal="center" vertical="center" wrapText="1"/>
      <protection/>
    </xf>
    <xf numFmtId="204" fontId="1" fillId="0" borderId="0" xfId="0" applyNumberFormat="1" applyFont="1" applyFill="1" applyAlignment="1" applyProtection="1">
      <alignment horizontal="center" vertical="center" wrapText="1"/>
      <protection/>
    </xf>
    <xf numFmtId="215" fontId="1" fillId="0" borderId="0" xfId="0" applyNumberFormat="1" applyFont="1" applyFill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21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204" fontId="1" fillId="32" borderId="0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textRotation="90" wrapText="1"/>
      <protection/>
    </xf>
    <xf numFmtId="0" fontId="1" fillId="32" borderId="17" xfId="0" applyFont="1" applyFill="1" applyBorder="1" applyAlignment="1" applyProtection="1">
      <alignment horizontal="center" vertical="center" textRotation="90" wrapText="1"/>
      <protection/>
    </xf>
    <xf numFmtId="0" fontId="1" fillId="32" borderId="16" xfId="0" applyFont="1" applyFill="1" applyBorder="1" applyAlignment="1" applyProtection="1">
      <alignment horizontal="center" vertical="center" textRotation="90" wrapText="1"/>
      <protection/>
    </xf>
    <xf numFmtId="4" fontId="1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32" borderId="14" xfId="0" applyNumberFormat="1" applyFont="1" applyFill="1" applyBorder="1" applyAlignment="1" applyProtection="1">
      <alignment horizontal="center" vertical="center" wrapText="1"/>
      <protection/>
    </xf>
    <xf numFmtId="0" fontId="6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8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8" xfId="0" applyNumberFormat="1" applyFont="1" applyFill="1" applyBorder="1" applyAlignment="1" applyProtection="1">
      <alignment horizontal="center" vertical="center" wrapText="1"/>
      <protection/>
    </xf>
    <xf numFmtId="0" fontId="6" fillId="32" borderId="13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 vertical="center" wrapText="1"/>
      <protection/>
    </xf>
    <xf numFmtId="4" fontId="6" fillId="4" borderId="20" xfId="0" applyNumberFormat="1" applyFont="1" applyFill="1" applyBorder="1" applyAlignment="1" applyProtection="1">
      <alignment horizontal="center" vertical="center" wrapText="1"/>
      <protection/>
    </xf>
    <xf numFmtId="4" fontId="6" fillId="4" borderId="15" xfId="0" applyNumberFormat="1" applyFont="1" applyFill="1" applyBorder="1" applyAlignment="1" applyProtection="1">
      <alignment horizontal="center" vertical="center" wrapText="1"/>
      <protection/>
    </xf>
    <xf numFmtId="4" fontId="6" fillId="4" borderId="21" xfId="0" applyNumberFormat="1" applyFont="1" applyFill="1" applyBorder="1" applyAlignment="1" applyProtection="1">
      <alignment horizontal="center" vertical="center" wrapText="1"/>
      <protection/>
    </xf>
    <xf numFmtId="4" fontId="6" fillId="4" borderId="0" xfId="0" applyNumberFormat="1" applyFont="1" applyFill="1" applyBorder="1" applyAlignment="1" applyProtection="1">
      <alignment horizontal="center" vertical="center" wrapText="1"/>
      <protection/>
    </xf>
    <xf numFmtId="4" fontId="6" fillId="4" borderId="22" xfId="0" applyNumberFormat="1" applyFont="1" applyFill="1" applyBorder="1" applyAlignment="1" applyProtection="1">
      <alignment horizontal="center" vertical="center" wrapText="1"/>
      <protection/>
    </xf>
    <xf numFmtId="4" fontId="6" fillId="4" borderId="23" xfId="0" applyNumberFormat="1" applyFont="1" applyFill="1" applyBorder="1" applyAlignment="1" applyProtection="1">
      <alignment horizontal="center" vertical="center" wrapText="1"/>
      <protection/>
    </xf>
    <xf numFmtId="4" fontId="6" fillId="4" borderId="11" xfId="0" applyNumberFormat="1" applyFont="1" applyFill="1" applyBorder="1" applyAlignment="1" applyProtection="1">
      <alignment horizontal="center" vertical="center" wrapText="1"/>
      <protection/>
    </xf>
    <xf numFmtId="4" fontId="6" fillId="4" borderId="24" xfId="0" applyNumberFormat="1" applyFont="1" applyFill="1" applyBorder="1" applyAlignment="1" applyProtection="1">
      <alignment horizontal="center" vertical="center" wrapText="1"/>
      <protection/>
    </xf>
    <xf numFmtId="0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20" xfId="0" applyNumberFormat="1" applyFont="1" applyFill="1" applyBorder="1" applyAlignment="1" applyProtection="1">
      <alignment horizontal="center" vertical="center" wrapText="1"/>
      <protection/>
    </xf>
    <xf numFmtId="0" fontId="6" fillId="4" borderId="15" xfId="0" applyNumberFormat="1" applyFont="1" applyFill="1" applyBorder="1" applyAlignment="1" applyProtection="1">
      <alignment horizontal="center" vertical="center" wrapText="1"/>
      <protection/>
    </xf>
    <xf numFmtId="0" fontId="6" fillId="4" borderId="21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Border="1" applyAlignment="1" applyProtection="1">
      <alignment horizontal="center" vertical="center" wrapText="1"/>
      <protection/>
    </xf>
    <xf numFmtId="0" fontId="6" fillId="4" borderId="22" xfId="0" applyNumberFormat="1" applyFont="1" applyFill="1" applyBorder="1" applyAlignment="1" applyProtection="1">
      <alignment horizontal="center" vertical="center" wrapText="1"/>
      <protection/>
    </xf>
    <xf numFmtId="0" fontId="6" fillId="4" borderId="23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24" xfId="0" applyNumberFormat="1" applyFont="1" applyFill="1" applyBorder="1" applyAlignment="1" applyProtection="1">
      <alignment horizontal="center" vertical="center" wrapText="1"/>
      <protection/>
    </xf>
    <xf numFmtId="4" fontId="1" fillId="34" borderId="19" xfId="0" applyNumberFormat="1" applyFont="1" applyFill="1" applyBorder="1" applyAlignment="1" applyProtection="1">
      <alignment horizontal="center" vertical="center" wrapText="1"/>
      <protection/>
    </xf>
    <xf numFmtId="4" fontId="1" fillId="34" borderId="20" xfId="0" applyNumberFormat="1" applyFont="1" applyFill="1" applyBorder="1" applyAlignment="1" applyProtection="1">
      <alignment horizontal="center" vertical="center" wrapText="1"/>
      <protection/>
    </xf>
    <xf numFmtId="4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32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1" fillId="4" borderId="19" xfId="0" applyFont="1" applyFill="1" applyBorder="1" applyAlignment="1" applyProtection="1">
      <alignment horizontal="center" vertical="center" wrapText="1"/>
      <protection/>
    </xf>
    <xf numFmtId="0" fontId="1" fillId="4" borderId="15" xfId="0" applyFont="1" applyFill="1" applyBorder="1" applyAlignment="1" applyProtection="1">
      <alignment horizontal="center" vertical="center" wrapText="1"/>
      <protection/>
    </xf>
    <xf numFmtId="0" fontId="1" fillId="4" borderId="21" xfId="0" applyFont="1" applyFill="1" applyBorder="1" applyAlignment="1" applyProtection="1">
      <alignment horizontal="center" vertical="center" wrapText="1"/>
      <protection/>
    </xf>
    <xf numFmtId="0" fontId="1" fillId="4" borderId="22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8" xfId="0" applyNumberFormat="1" applyFont="1" applyFill="1" applyBorder="1" applyAlignment="1" applyProtection="1">
      <alignment horizontal="center" vertical="center" wrapText="1"/>
      <protection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1" fillId="4" borderId="19" xfId="0" applyNumberFormat="1" applyFont="1" applyFill="1" applyBorder="1" applyAlignment="1" applyProtection="1">
      <alignment horizontal="center" vertical="center" wrapText="1"/>
      <protection/>
    </xf>
    <xf numFmtId="4" fontId="1" fillId="4" borderId="15" xfId="0" applyNumberFormat="1" applyFont="1" applyFill="1" applyBorder="1" applyAlignment="1" applyProtection="1">
      <alignment horizontal="center" vertical="center" wrapText="1"/>
      <protection/>
    </xf>
    <xf numFmtId="4" fontId="1" fillId="4" borderId="21" xfId="0" applyNumberFormat="1" applyFont="1" applyFill="1" applyBorder="1" applyAlignment="1" applyProtection="1">
      <alignment horizontal="center" vertical="center" wrapText="1"/>
      <protection/>
    </xf>
    <xf numFmtId="4" fontId="1" fillId="4" borderId="22" xfId="0" applyNumberFormat="1" applyFont="1" applyFill="1" applyBorder="1" applyAlignment="1" applyProtection="1">
      <alignment horizontal="center" vertical="center" wrapText="1"/>
      <protection/>
    </xf>
    <xf numFmtId="4" fontId="1" fillId="4" borderId="23" xfId="0" applyNumberFormat="1" applyFont="1" applyFill="1" applyBorder="1" applyAlignment="1" applyProtection="1">
      <alignment horizontal="center" vertical="center" wrapText="1"/>
      <protection/>
    </xf>
    <xf numFmtId="4" fontId="1" fillId="4" borderId="24" xfId="0" applyNumberFormat="1" applyFont="1" applyFill="1" applyBorder="1" applyAlignment="1" applyProtection="1">
      <alignment horizontal="center" vertical="center" wrapText="1"/>
      <protection/>
    </xf>
    <xf numFmtId="4" fontId="1" fillId="34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4" fontId="1" fillId="32" borderId="23" xfId="0" applyNumberFormat="1" applyFont="1" applyFill="1" applyBorder="1" applyAlignment="1" applyProtection="1">
      <alignment horizontal="center" vertical="center" wrapText="1"/>
      <protection/>
    </xf>
    <xf numFmtId="4" fontId="1" fillId="32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215" fontId="1" fillId="32" borderId="0" xfId="0" applyNumberFormat="1" applyFont="1" applyFill="1" applyBorder="1" applyAlignment="1" applyProtection="1">
      <alignment horizontal="left" wrapText="1"/>
      <protection locked="0"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16"/>
  <sheetViews>
    <sheetView tabSelected="1" zoomScalePageLayoutView="0" workbookViewId="0" topLeftCell="A1">
      <pane xSplit="2" ySplit="9" topLeftCell="BQ10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Z109" sqref="BZ109"/>
    </sheetView>
  </sheetViews>
  <sheetFormatPr defaultColWidth="8.796875" defaultRowHeight="15"/>
  <cols>
    <col min="1" max="1" width="3.59765625" style="2" customWidth="1"/>
    <col min="2" max="2" width="18.3984375" style="2" customWidth="1"/>
    <col min="3" max="3" width="13.3984375" style="2" customWidth="1"/>
    <col min="4" max="4" width="9.796875" style="2" customWidth="1"/>
    <col min="5" max="5" width="14.19921875" style="2" customWidth="1"/>
    <col min="6" max="6" width="12.5" style="2" customWidth="1"/>
    <col min="7" max="7" width="9.796875" style="2" customWidth="1"/>
    <col min="8" max="9" width="12.69921875" style="2" customWidth="1"/>
    <col min="10" max="10" width="9.796875" style="2" customWidth="1"/>
    <col min="11" max="12" width="12.796875" style="2" customWidth="1"/>
    <col min="13" max="13" width="9.796875" style="2" customWidth="1"/>
    <col min="14" max="15" width="11" style="2" customWidth="1"/>
    <col min="16" max="16" width="9.796875" style="2" customWidth="1"/>
    <col min="17" max="18" width="11.8984375" style="2" customWidth="1"/>
    <col min="19" max="19" width="9.796875" style="2" customWidth="1"/>
    <col min="20" max="21" width="12.5" style="2" customWidth="1"/>
    <col min="22" max="32" width="9.796875" style="2" customWidth="1"/>
    <col min="33" max="34" width="12.296875" style="2" customWidth="1"/>
    <col min="35" max="43" width="9.796875" style="2" customWidth="1"/>
    <col min="44" max="44" width="10.3984375" style="2" customWidth="1"/>
    <col min="45" max="45" width="9.796875" style="2" customWidth="1"/>
    <col min="46" max="46" width="12.5" style="2" customWidth="1"/>
    <col min="47" max="59" width="9.796875" style="2" customWidth="1"/>
    <col min="60" max="63" width="10.796875" style="2" customWidth="1"/>
    <col min="64" max="72" width="9.796875" style="2" customWidth="1"/>
    <col min="73" max="74" width="12.8984375" style="2" customWidth="1"/>
    <col min="75" max="76" width="9.796875" style="2" customWidth="1"/>
    <col min="77" max="77" width="11.09765625" style="2" customWidth="1"/>
    <col min="78" max="78" width="11.296875" style="2" customWidth="1"/>
    <col min="79" max="84" width="9.796875" style="2" customWidth="1"/>
    <col min="85" max="85" width="12.796875" style="2" customWidth="1"/>
    <col min="86" max="86" width="10.8984375" style="2" customWidth="1"/>
    <col min="87" max="87" width="9.796875" style="2" customWidth="1"/>
    <col min="88" max="88" width="10.69921875" style="2" customWidth="1"/>
    <col min="89" max="89" width="13" style="2" customWidth="1"/>
    <col min="90" max="179" width="8.796875" style="25" customWidth="1"/>
    <col min="180" max="16384" width="8.796875" style="2" customWidth="1"/>
  </cols>
  <sheetData>
    <row r="1" spans="3:87" ht="18">
      <c r="C1" s="75" t="s">
        <v>98</v>
      </c>
      <c r="D1" s="75"/>
      <c r="E1" s="75"/>
      <c r="F1" s="75"/>
      <c r="G1" s="75"/>
      <c r="H1" s="75"/>
      <c r="I1" s="75"/>
      <c r="J1" s="75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3:30" ht="44.25" customHeight="1">
      <c r="C2" s="76" t="s">
        <v>153</v>
      </c>
      <c r="D2" s="76"/>
      <c r="E2" s="76"/>
      <c r="F2" s="76"/>
      <c r="G2" s="76"/>
      <c r="H2" s="76"/>
      <c r="I2" s="76"/>
      <c r="J2" s="76"/>
      <c r="L2" s="6"/>
      <c r="N2" s="77"/>
      <c r="O2" s="77"/>
      <c r="P2" s="8"/>
      <c r="R2" s="7"/>
      <c r="S2" s="8"/>
      <c r="T2" s="8"/>
      <c r="U2" s="7"/>
      <c r="V2" s="8"/>
      <c r="W2" s="8"/>
      <c r="X2" s="8"/>
      <c r="Y2" s="8"/>
      <c r="Z2" s="8"/>
      <c r="AA2" s="8"/>
      <c r="AB2" s="8"/>
      <c r="AC2" s="8"/>
      <c r="AD2" s="8"/>
    </row>
    <row r="3" spans="3:30" ht="17.25" customHeight="1">
      <c r="C3" s="9"/>
      <c r="D3" s="9"/>
      <c r="E3" s="9"/>
      <c r="F3" s="9"/>
      <c r="G3" s="9"/>
      <c r="H3" s="9"/>
      <c r="I3" s="76" t="s">
        <v>96</v>
      </c>
      <c r="J3" s="76"/>
      <c r="K3" s="76"/>
      <c r="L3" s="6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210" ht="17.25" customHeight="1">
      <c r="A4" s="61" t="s">
        <v>99</v>
      </c>
      <c r="B4" s="61" t="s">
        <v>100</v>
      </c>
      <c r="C4" s="64" t="s">
        <v>101</v>
      </c>
      <c r="D4" s="64" t="s">
        <v>102</v>
      </c>
      <c r="E4" s="78" t="s">
        <v>103</v>
      </c>
      <c r="F4" s="79"/>
      <c r="G4" s="80"/>
      <c r="H4" s="87" t="s">
        <v>104</v>
      </c>
      <c r="I4" s="88"/>
      <c r="J4" s="89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8"/>
      <c r="BT4" s="67" t="s">
        <v>105</v>
      </c>
      <c r="BU4" s="135" t="s">
        <v>106</v>
      </c>
      <c r="BV4" s="136"/>
      <c r="BW4" s="141" t="s">
        <v>107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67" t="s">
        <v>108</v>
      </c>
      <c r="CJ4" s="106" t="s">
        <v>109</v>
      </c>
      <c r="CK4" s="107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</row>
    <row r="5" spans="1:210" ht="18" customHeight="1">
      <c r="A5" s="62"/>
      <c r="B5" s="62"/>
      <c r="C5" s="65"/>
      <c r="D5" s="65"/>
      <c r="E5" s="81"/>
      <c r="F5" s="82"/>
      <c r="G5" s="83"/>
      <c r="H5" s="90"/>
      <c r="I5" s="91"/>
      <c r="J5" s="92"/>
      <c r="K5" s="112" t="s">
        <v>110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4"/>
      <c r="AE5" s="115" t="s">
        <v>111</v>
      </c>
      <c r="AF5" s="115"/>
      <c r="AG5" s="115"/>
      <c r="AH5" s="115"/>
      <c r="AI5" s="115"/>
      <c r="AJ5" s="115"/>
      <c r="AK5" s="115"/>
      <c r="AL5" s="115"/>
      <c r="AM5" s="115"/>
      <c r="AN5" s="115"/>
      <c r="AO5" s="99" t="s">
        <v>112</v>
      </c>
      <c r="AP5" s="116"/>
      <c r="AQ5" s="118" t="s">
        <v>113</v>
      </c>
      <c r="AR5" s="119"/>
      <c r="AS5" s="119"/>
      <c r="AT5" s="119"/>
      <c r="AU5" s="119"/>
      <c r="AV5" s="119"/>
      <c r="AW5" s="119"/>
      <c r="AX5" s="119"/>
      <c r="AY5" s="119"/>
      <c r="AZ5" s="119"/>
      <c r="BA5" s="120"/>
      <c r="BB5" s="121" t="s">
        <v>114</v>
      </c>
      <c r="BC5" s="122"/>
      <c r="BD5" s="122"/>
      <c r="BE5" s="122"/>
      <c r="BF5" s="122"/>
      <c r="BG5" s="123"/>
      <c r="BH5" s="118" t="s">
        <v>115</v>
      </c>
      <c r="BI5" s="119"/>
      <c r="BJ5" s="119"/>
      <c r="BK5" s="119"/>
      <c r="BL5" s="119"/>
      <c r="BM5" s="119"/>
      <c r="BN5" s="115" t="s">
        <v>116</v>
      </c>
      <c r="BO5" s="115"/>
      <c r="BP5" s="99" t="s">
        <v>117</v>
      </c>
      <c r="BQ5" s="100"/>
      <c r="BR5" s="99" t="s">
        <v>118</v>
      </c>
      <c r="BS5" s="100"/>
      <c r="BT5" s="67"/>
      <c r="BU5" s="137"/>
      <c r="BV5" s="138"/>
      <c r="BW5" s="142"/>
      <c r="BX5" s="143"/>
      <c r="BY5" s="143"/>
      <c r="BZ5" s="143"/>
      <c r="CA5" s="99" t="s">
        <v>119</v>
      </c>
      <c r="CB5" s="100"/>
      <c r="CC5" s="146"/>
      <c r="CD5" s="147"/>
      <c r="CE5" s="147"/>
      <c r="CF5" s="147"/>
      <c r="CG5" s="147"/>
      <c r="CH5" s="147"/>
      <c r="CI5" s="67"/>
      <c r="CJ5" s="108"/>
      <c r="CK5" s="109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</row>
    <row r="6" spans="1:210" ht="108" customHeight="1">
      <c r="A6" s="62"/>
      <c r="B6" s="62"/>
      <c r="C6" s="65"/>
      <c r="D6" s="65"/>
      <c r="E6" s="84"/>
      <c r="F6" s="85"/>
      <c r="G6" s="86"/>
      <c r="H6" s="93"/>
      <c r="I6" s="94"/>
      <c r="J6" s="95"/>
      <c r="K6" s="124" t="s">
        <v>120</v>
      </c>
      <c r="L6" s="125"/>
      <c r="M6" s="126"/>
      <c r="N6" s="72" t="s">
        <v>121</v>
      </c>
      <c r="O6" s="73"/>
      <c r="P6" s="74"/>
      <c r="Q6" s="72" t="s">
        <v>122</v>
      </c>
      <c r="R6" s="73"/>
      <c r="S6" s="74"/>
      <c r="T6" s="72" t="s">
        <v>123</v>
      </c>
      <c r="U6" s="73"/>
      <c r="V6" s="74"/>
      <c r="W6" s="72" t="s">
        <v>124</v>
      </c>
      <c r="X6" s="73"/>
      <c r="Y6" s="74"/>
      <c r="Z6" s="72" t="s">
        <v>125</v>
      </c>
      <c r="AA6" s="73"/>
      <c r="AB6" s="74"/>
      <c r="AC6" s="69" t="s">
        <v>126</v>
      </c>
      <c r="AD6" s="69"/>
      <c r="AE6" s="70" t="s">
        <v>127</v>
      </c>
      <c r="AF6" s="71"/>
      <c r="AG6" s="70" t="s">
        <v>128</v>
      </c>
      <c r="AH6" s="103"/>
      <c r="AI6" s="104" t="s">
        <v>129</v>
      </c>
      <c r="AJ6" s="105"/>
      <c r="AK6" s="104" t="s">
        <v>130</v>
      </c>
      <c r="AL6" s="127"/>
      <c r="AM6" s="128" t="s">
        <v>131</v>
      </c>
      <c r="AN6" s="129"/>
      <c r="AO6" s="101"/>
      <c r="AP6" s="117"/>
      <c r="AQ6" s="130" t="s">
        <v>132</v>
      </c>
      <c r="AR6" s="131"/>
      <c r="AS6" s="132"/>
      <c r="AT6" s="133" t="s">
        <v>133</v>
      </c>
      <c r="AU6" s="133"/>
      <c r="AV6" s="133" t="s">
        <v>134</v>
      </c>
      <c r="AW6" s="133"/>
      <c r="AX6" s="133" t="s">
        <v>135</v>
      </c>
      <c r="AY6" s="133"/>
      <c r="AZ6" s="133" t="s">
        <v>136</v>
      </c>
      <c r="BA6" s="133"/>
      <c r="BB6" s="133" t="s">
        <v>137</v>
      </c>
      <c r="BC6" s="133"/>
      <c r="BD6" s="121" t="s">
        <v>138</v>
      </c>
      <c r="BE6" s="122"/>
      <c r="BF6" s="133" t="s">
        <v>139</v>
      </c>
      <c r="BG6" s="133"/>
      <c r="BH6" s="134" t="s">
        <v>140</v>
      </c>
      <c r="BI6" s="122"/>
      <c r="BJ6" s="133" t="s">
        <v>141</v>
      </c>
      <c r="BK6" s="133"/>
      <c r="BL6" s="121" t="s">
        <v>142</v>
      </c>
      <c r="BM6" s="122"/>
      <c r="BN6" s="115"/>
      <c r="BO6" s="115"/>
      <c r="BP6" s="101"/>
      <c r="BQ6" s="102"/>
      <c r="BR6" s="101"/>
      <c r="BS6" s="102"/>
      <c r="BT6" s="67"/>
      <c r="BU6" s="139"/>
      <c r="BV6" s="140"/>
      <c r="BW6" s="99" t="s">
        <v>143</v>
      </c>
      <c r="BX6" s="100"/>
      <c r="BY6" s="99" t="s">
        <v>144</v>
      </c>
      <c r="BZ6" s="100"/>
      <c r="CA6" s="101"/>
      <c r="CB6" s="102"/>
      <c r="CC6" s="99" t="s">
        <v>145</v>
      </c>
      <c r="CD6" s="100"/>
      <c r="CE6" s="99" t="s">
        <v>146</v>
      </c>
      <c r="CF6" s="100"/>
      <c r="CG6" s="144" t="s">
        <v>147</v>
      </c>
      <c r="CH6" s="145"/>
      <c r="CI6" s="67"/>
      <c r="CJ6" s="110"/>
      <c r="CK6" s="111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</row>
    <row r="7" spans="1:210" ht="17.25" customHeight="1">
      <c r="A7" s="62"/>
      <c r="B7" s="62"/>
      <c r="C7" s="65"/>
      <c r="D7" s="65"/>
      <c r="E7" s="59" t="s">
        <v>148</v>
      </c>
      <c r="F7" s="148"/>
      <c r="G7" s="149"/>
      <c r="H7" s="59" t="s">
        <v>148</v>
      </c>
      <c r="I7" s="148"/>
      <c r="J7" s="149"/>
      <c r="K7" s="59" t="s">
        <v>148</v>
      </c>
      <c r="L7" s="148"/>
      <c r="M7" s="149"/>
      <c r="N7" s="59" t="s">
        <v>148</v>
      </c>
      <c r="O7" s="148"/>
      <c r="P7" s="149"/>
      <c r="Q7" s="59" t="s">
        <v>148</v>
      </c>
      <c r="R7" s="148"/>
      <c r="S7" s="149"/>
      <c r="T7" s="59" t="s">
        <v>148</v>
      </c>
      <c r="U7" s="148"/>
      <c r="V7" s="149"/>
      <c r="W7" s="59" t="s">
        <v>148</v>
      </c>
      <c r="X7" s="148"/>
      <c r="Y7" s="149"/>
      <c r="Z7" s="59" t="s">
        <v>148</v>
      </c>
      <c r="AA7" s="148"/>
      <c r="AB7" s="149"/>
      <c r="AC7" s="59" t="s">
        <v>148</v>
      </c>
      <c r="AD7" s="55"/>
      <c r="AE7" s="59" t="s">
        <v>148</v>
      </c>
      <c r="AF7" s="55"/>
      <c r="AG7" s="59" t="s">
        <v>148</v>
      </c>
      <c r="AH7" s="55"/>
      <c r="AI7" s="59" t="s">
        <v>148</v>
      </c>
      <c r="AJ7" s="55"/>
      <c r="AK7" s="59" t="s">
        <v>148</v>
      </c>
      <c r="AL7" s="55"/>
      <c r="AM7" s="59" t="s">
        <v>148</v>
      </c>
      <c r="AN7" s="55"/>
      <c r="AO7" s="59" t="s">
        <v>148</v>
      </c>
      <c r="AP7" s="55"/>
      <c r="AQ7" s="59" t="s">
        <v>148</v>
      </c>
      <c r="AR7" s="151"/>
      <c r="AS7" s="152"/>
      <c r="AT7" s="59" t="s">
        <v>148</v>
      </c>
      <c r="AU7" s="55"/>
      <c r="AV7" s="59" t="s">
        <v>148</v>
      </c>
      <c r="AW7" s="55"/>
      <c r="AX7" s="59" t="s">
        <v>148</v>
      </c>
      <c r="AY7" s="55"/>
      <c r="AZ7" s="59" t="s">
        <v>148</v>
      </c>
      <c r="BA7" s="55"/>
      <c r="BB7" s="59" t="s">
        <v>148</v>
      </c>
      <c r="BC7" s="55"/>
      <c r="BD7" s="59" t="s">
        <v>148</v>
      </c>
      <c r="BE7" s="55"/>
      <c r="BF7" s="59" t="s">
        <v>148</v>
      </c>
      <c r="BG7" s="55"/>
      <c r="BH7" s="59" t="s">
        <v>148</v>
      </c>
      <c r="BI7" s="55"/>
      <c r="BJ7" s="59" t="s">
        <v>148</v>
      </c>
      <c r="BK7" s="55"/>
      <c r="BL7" s="59" t="s">
        <v>148</v>
      </c>
      <c r="BM7" s="55"/>
      <c r="BN7" s="59" t="s">
        <v>148</v>
      </c>
      <c r="BO7" s="55"/>
      <c r="BP7" s="59" t="s">
        <v>148</v>
      </c>
      <c r="BQ7" s="55"/>
      <c r="BR7" s="59" t="s">
        <v>148</v>
      </c>
      <c r="BS7" s="55"/>
      <c r="BT7" s="68" t="s">
        <v>149</v>
      </c>
      <c r="BU7" s="59" t="s">
        <v>148</v>
      </c>
      <c r="BV7" s="55"/>
      <c r="BW7" s="59" t="s">
        <v>148</v>
      </c>
      <c r="BX7" s="55"/>
      <c r="BY7" s="59" t="s">
        <v>148</v>
      </c>
      <c r="BZ7" s="55"/>
      <c r="CA7" s="59" t="s">
        <v>148</v>
      </c>
      <c r="CB7" s="55"/>
      <c r="CC7" s="59" t="s">
        <v>148</v>
      </c>
      <c r="CD7" s="55"/>
      <c r="CE7" s="59" t="s">
        <v>148</v>
      </c>
      <c r="CF7" s="55"/>
      <c r="CG7" s="59" t="s">
        <v>148</v>
      </c>
      <c r="CH7" s="55"/>
      <c r="CI7" s="67" t="s">
        <v>149</v>
      </c>
      <c r="CJ7" s="59" t="s">
        <v>148</v>
      </c>
      <c r="CK7" s="5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</row>
    <row r="8" spans="1:210" ht="52.5" customHeight="1">
      <c r="A8" s="63"/>
      <c r="B8" s="63"/>
      <c r="C8" s="66"/>
      <c r="D8" s="66"/>
      <c r="E8" s="60"/>
      <c r="F8" s="12" t="s">
        <v>150</v>
      </c>
      <c r="G8" s="12" t="s">
        <v>151</v>
      </c>
      <c r="H8" s="60"/>
      <c r="I8" s="12" t="s">
        <v>150</v>
      </c>
      <c r="J8" s="12" t="s">
        <v>151</v>
      </c>
      <c r="K8" s="60"/>
      <c r="L8" s="12" t="s">
        <v>150</v>
      </c>
      <c r="M8" s="12" t="s">
        <v>151</v>
      </c>
      <c r="N8" s="60"/>
      <c r="O8" s="12" t="s">
        <v>150</v>
      </c>
      <c r="P8" s="12" t="s">
        <v>151</v>
      </c>
      <c r="Q8" s="60"/>
      <c r="R8" s="12" t="s">
        <v>150</v>
      </c>
      <c r="S8" s="12" t="s">
        <v>151</v>
      </c>
      <c r="T8" s="60"/>
      <c r="U8" s="12" t="s">
        <v>150</v>
      </c>
      <c r="V8" s="12" t="s">
        <v>151</v>
      </c>
      <c r="W8" s="60"/>
      <c r="X8" s="12" t="s">
        <v>150</v>
      </c>
      <c r="Y8" s="12" t="s">
        <v>151</v>
      </c>
      <c r="Z8" s="60"/>
      <c r="AA8" s="12" t="s">
        <v>150</v>
      </c>
      <c r="AB8" s="12" t="s">
        <v>151</v>
      </c>
      <c r="AC8" s="60"/>
      <c r="AD8" s="12" t="s">
        <v>150</v>
      </c>
      <c r="AE8" s="60"/>
      <c r="AF8" s="12" t="s">
        <v>150</v>
      </c>
      <c r="AG8" s="60"/>
      <c r="AH8" s="12" t="s">
        <v>150</v>
      </c>
      <c r="AI8" s="60"/>
      <c r="AJ8" s="12" t="s">
        <v>150</v>
      </c>
      <c r="AK8" s="60"/>
      <c r="AL8" s="12" t="s">
        <v>150</v>
      </c>
      <c r="AM8" s="60"/>
      <c r="AN8" s="12" t="s">
        <v>150</v>
      </c>
      <c r="AO8" s="60"/>
      <c r="AP8" s="12" t="s">
        <v>150</v>
      </c>
      <c r="AQ8" s="60"/>
      <c r="AR8" s="12" t="s">
        <v>150</v>
      </c>
      <c r="AS8" s="12" t="s">
        <v>151</v>
      </c>
      <c r="AT8" s="60"/>
      <c r="AU8" s="12" t="s">
        <v>150</v>
      </c>
      <c r="AV8" s="60"/>
      <c r="AW8" s="12" t="s">
        <v>150</v>
      </c>
      <c r="AX8" s="60"/>
      <c r="AY8" s="12" t="s">
        <v>150</v>
      </c>
      <c r="AZ8" s="60"/>
      <c r="BA8" s="12" t="s">
        <v>150</v>
      </c>
      <c r="BB8" s="60"/>
      <c r="BC8" s="12" t="s">
        <v>150</v>
      </c>
      <c r="BD8" s="60"/>
      <c r="BE8" s="12" t="s">
        <v>150</v>
      </c>
      <c r="BF8" s="60"/>
      <c r="BG8" s="12" t="s">
        <v>150</v>
      </c>
      <c r="BH8" s="60"/>
      <c r="BI8" s="12" t="s">
        <v>150</v>
      </c>
      <c r="BJ8" s="60"/>
      <c r="BK8" s="12" t="s">
        <v>150</v>
      </c>
      <c r="BL8" s="60"/>
      <c r="BM8" s="12" t="s">
        <v>150</v>
      </c>
      <c r="BN8" s="60"/>
      <c r="BO8" s="12" t="s">
        <v>150</v>
      </c>
      <c r="BP8" s="60"/>
      <c r="BQ8" s="12" t="s">
        <v>150</v>
      </c>
      <c r="BR8" s="60"/>
      <c r="BS8" s="12" t="s">
        <v>150</v>
      </c>
      <c r="BT8" s="68"/>
      <c r="BU8" s="60"/>
      <c r="BV8" s="12" t="s">
        <v>150</v>
      </c>
      <c r="BW8" s="60"/>
      <c r="BX8" s="12" t="s">
        <v>150</v>
      </c>
      <c r="BY8" s="60"/>
      <c r="BZ8" s="12" t="s">
        <v>150</v>
      </c>
      <c r="CA8" s="60"/>
      <c r="CB8" s="12" t="s">
        <v>150</v>
      </c>
      <c r="CC8" s="60"/>
      <c r="CD8" s="12" t="s">
        <v>150</v>
      </c>
      <c r="CE8" s="60"/>
      <c r="CF8" s="12" t="s">
        <v>150</v>
      </c>
      <c r="CG8" s="60"/>
      <c r="CH8" s="12" t="s">
        <v>150</v>
      </c>
      <c r="CI8" s="67"/>
      <c r="CJ8" s="60"/>
      <c r="CK8" s="12" t="s">
        <v>150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</row>
    <row r="9" spans="1:210" ht="18">
      <c r="A9" s="26"/>
      <c r="B9" s="27">
        <v>1</v>
      </c>
      <c r="C9" s="14">
        <v>2</v>
      </c>
      <c r="D9" s="26">
        <v>3</v>
      </c>
      <c r="E9" s="14">
        <v>4</v>
      </c>
      <c r="F9" s="14">
        <v>6</v>
      </c>
      <c r="G9" s="14">
        <v>8</v>
      </c>
      <c r="H9" s="26">
        <v>9</v>
      </c>
      <c r="I9" s="26">
        <v>11</v>
      </c>
      <c r="J9" s="26">
        <v>13</v>
      </c>
      <c r="K9" s="14">
        <v>14</v>
      </c>
      <c r="L9" s="14">
        <v>16</v>
      </c>
      <c r="M9" s="14">
        <v>18</v>
      </c>
      <c r="N9" s="26">
        <v>19</v>
      </c>
      <c r="O9" s="26">
        <v>21</v>
      </c>
      <c r="P9" s="26">
        <v>23</v>
      </c>
      <c r="Q9" s="14">
        <v>24</v>
      </c>
      <c r="R9" s="14">
        <v>26</v>
      </c>
      <c r="S9" s="14">
        <v>28</v>
      </c>
      <c r="T9" s="26">
        <v>29</v>
      </c>
      <c r="U9" s="26">
        <v>31</v>
      </c>
      <c r="V9" s="26">
        <v>33</v>
      </c>
      <c r="W9" s="14">
        <v>34</v>
      </c>
      <c r="X9" s="14">
        <v>36</v>
      </c>
      <c r="Y9" s="14">
        <v>38</v>
      </c>
      <c r="Z9" s="26">
        <v>39</v>
      </c>
      <c r="AA9" s="26">
        <v>41</v>
      </c>
      <c r="AB9" s="26">
        <v>43</v>
      </c>
      <c r="AC9" s="14">
        <v>44</v>
      </c>
      <c r="AD9" s="14">
        <v>46</v>
      </c>
      <c r="AE9" s="26">
        <v>47</v>
      </c>
      <c r="AF9" s="26">
        <v>49</v>
      </c>
      <c r="AG9" s="14">
        <v>50</v>
      </c>
      <c r="AH9" s="14">
        <v>52</v>
      </c>
      <c r="AI9" s="26">
        <v>53</v>
      </c>
      <c r="AJ9" s="26">
        <v>55</v>
      </c>
      <c r="AK9" s="14">
        <v>56</v>
      </c>
      <c r="AL9" s="14">
        <v>58</v>
      </c>
      <c r="AM9" s="26">
        <v>59</v>
      </c>
      <c r="AN9" s="26">
        <v>61</v>
      </c>
      <c r="AO9" s="14">
        <v>62</v>
      </c>
      <c r="AP9" s="14">
        <v>64</v>
      </c>
      <c r="AQ9" s="26">
        <v>65</v>
      </c>
      <c r="AR9" s="26">
        <v>67</v>
      </c>
      <c r="AS9" s="26">
        <v>69</v>
      </c>
      <c r="AT9" s="14">
        <v>70</v>
      </c>
      <c r="AU9" s="14">
        <v>72</v>
      </c>
      <c r="AV9" s="26">
        <v>73</v>
      </c>
      <c r="AW9" s="26">
        <v>75</v>
      </c>
      <c r="AX9" s="14">
        <v>76</v>
      </c>
      <c r="AY9" s="14">
        <v>78</v>
      </c>
      <c r="AZ9" s="26">
        <v>79</v>
      </c>
      <c r="BA9" s="26">
        <v>81</v>
      </c>
      <c r="BB9" s="14">
        <v>82</v>
      </c>
      <c r="BC9" s="14">
        <v>84</v>
      </c>
      <c r="BD9" s="26">
        <v>85</v>
      </c>
      <c r="BE9" s="26">
        <v>87</v>
      </c>
      <c r="BF9" s="14">
        <v>88</v>
      </c>
      <c r="BG9" s="14">
        <v>90</v>
      </c>
      <c r="BH9" s="26">
        <v>91</v>
      </c>
      <c r="BI9" s="15">
        <v>93</v>
      </c>
      <c r="BJ9" s="14">
        <v>94</v>
      </c>
      <c r="BK9" s="14">
        <v>96</v>
      </c>
      <c r="BL9" s="26">
        <v>97</v>
      </c>
      <c r="BM9" s="26">
        <v>99</v>
      </c>
      <c r="BN9" s="14">
        <v>100</v>
      </c>
      <c r="BO9" s="14">
        <v>102</v>
      </c>
      <c r="BP9" s="26">
        <v>103</v>
      </c>
      <c r="BQ9" s="26">
        <v>105</v>
      </c>
      <c r="BR9" s="14">
        <v>106</v>
      </c>
      <c r="BS9" s="16">
        <v>108</v>
      </c>
      <c r="BT9" s="27">
        <v>109</v>
      </c>
      <c r="BU9" s="14">
        <v>110</v>
      </c>
      <c r="BV9" s="14">
        <v>112</v>
      </c>
      <c r="BW9" s="26">
        <v>113</v>
      </c>
      <c r="BX9" s="26">
        <v>115</v>
      </c>
      <c r="BY9" s="14">
        <v>116</v>
      </c>
      <c r="BZ9" s="14">
        <v>118</v>
      </c>
      <c r="CA9" s="26">
        <v>119</v>
      </c>
      <c r="CB9" s="26">
        <v>121</v>
      </c>
      <c r="CC9" s="14">
        <v>122</v>
      </c>
      <c r="CD9" s="14">
        <v>124</v>
      </c>
      <c r="CE9" s="26">
        <v>125</v>
      </c>
      <c r="CF9" s="26">
        <v>127</v>
      </c>
      <c r="CG9" s="14">
        <v>128</v>
      </c>
      <c r="CH9" s="14">
        <v>130</v>
      </c>
      <c r="CI9" s="26">
        <v>131</v>
      </c>
      <c r="CJ9" s="14">
        <v>132</v>
      </c>
      <c r="CK9" s="14">
        <v>134</v>
      </c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</row>
    <row r="10" spans="1:210" ht="18.75" customHeight="1">
      <c r="A10" s="28">
        <v>1</v>
      </c>
      <c r="B10" s="1" t="s">
        <v>54</v>
      </c>
      <c r="C10" s="50">
        <v>172309</v>
      </c>
      <c r="D10" s="29">
        <v>12332.3</v>
      </c>
      <c r="E10" s="30">
        <f aca="true" t="shared" si="0" ref="E10:F41">BU10+CJ10-CG10</f>
        <v>1647922.8</v>
      </c>
      <c r="F10" s="31">
        <f t="shared" si="0"/>
        <v>1691611.6862000003</v>
      </c>
      <c r="G10" s="31">
        <f aca="true" t="shared" si="1" ref="G10:G73">F10/E10*100</f>
        <v>102.65114884022482</v>
      </c>
      <c r="H10" s="31">
        <f aca="true" t="shared" si="2" ref="H10:I41">N10+Q10+T10+W10+Z10+AC10+AO10+AT10+AV10+AX10+AZ10+BB10+BF10+BH10+BL10+BN10+BR10</f>
        <v>780183.5</v>
      </c>
      <c r="I10" s="31">
        <f t="shared" si="2"/>
        <v>830758.0471999998</v>
      </c>
      <c r="J10" s="31">
        <f aca="true" t="shared" si="3" ref="J10:J73">I10/H10*100</f>
        <v>106.48239128358902</v>
      </c>
      <c r="K10" s="31">
        <f aca="true" t="shared" si="4" ref="K10:L41">N10+T10</f>
        <v>370000</v>
      </c>
      <c r="L10" s="31">
        <f t="shared" si="4"/>
        <v>406451.1262</v>
      </c>
      <c r="M10" s="50">
        <f aca="true" t="shared" si="5" ref="M10:M73">L10/K10*100</f>
        <v>109.85165572972973</v>
      </c>
      <c r="N10" s="32">
        <v>120000</v>
      </c>
      <c r="O10" s="31">
        <v>99503.5072</v>
      </c>
      <c r="P10" s="50">
        <f aca="true" t="shared" si="6" ref="P10:P73">O10/N10*100</f>
        <v>82.91958933333333</v>
      </c>
      <c r="Q10" s="38">
        <v>80000</v>
      </c>
      <c r="R10" s="31">
        <v>82998.9814</v>
      </c>
      <c r="S10" s="50">
        <f aca="true" t="shared" si="7" ref="S10:S73">R10/Q10*100</f>
        <v>103.74872675</v>
      </c>
      <c r="T10" s="32">
        <v>250000</v>
      </c>
      <c r="U10" s="31">
        <v>306947.619</v>
      </c>
      <c r="V10" s="50">
        <f aca="true" t="shared" si="8" ref="V10:V73">U10/T10*100</f>
        <v>122.7790476</v>
      </c>
      <c r="W10" s="32">
        <v>42854.5</v>
      </c>
      <c r="X10" s="31">
        <v>56118.6867</v>
      </c>
      <c r="Y10" s="50">
        <f aca="true" t="shared" si="9" ref="Y10:Y73">X10/W10*100</f>
        <v>130.9516776534553</v>
      </c>
      <c r="Z10" s="33">
        <v>35000</v>
      </c>
      <c r="AA10" s="31">
        <v>23707.835</v>
      </c>
      <c r="AB10" s="50">
        <f aca="true" t="shared" si="10" ref="AB10:AB56">AA10/Z10*100</f>
        <v>67.73667142857143</v>
      </c>
      <c r="AC10" s="38">
        <v>0</v>
      </c>
      <c r="AD10" s="50">
        <v>0</v>
      </c>
      <c r="AE10" s="50"/>
      <c r="AF10" s="50"/>
      <c r="AG10" s="50">
        <v>695631.5</v>
      </c>
      <c r="AH10" s="50">
        <v>695631.53</v>
      </c>
      <c r="AI10" s="38"/>
      <c r="AJ10" s="18"/>
      <c r="AK10" s="19">
        <v>4900.8</v>
      </c>
      <c r="AL10" s="50">
        <v>4900.8</v>
      </c>
      <c r="AM10" s="50"/>
      <c r="AN10" s="50"/>
      <c r="AO10" s="50"/>
      <c r="AP10" s="50"/>
      <c r="AQ10" s="31">
        <f aca="true" t="shared" si="11" ref="AQ10:AR41">AT10+AV10+AX10+AZ10</f>
        <v>29500</v>
      </c>
      <c r="AR10" s="31">
        <f t="shared" si="11"/>
        <v>34087.965</v>
      </c>
      <c r="AS10" s="50">
        <f aca="true" t="shared" si="12" ref="AS10:AS73">AR10/AQ10*100</f>
        <v>115.55242372881355</v>
      </c>
      <c r="AT10" s="32">
        <v>26500</v>
      </c>
      <c r="AU10" s="31">
        <v>31173.965</v>
      </c>
      <c r="AV10" s="50"/>
      <c r="AW10" s="31">
        <v>0</v>
      </c>
      <c r="AX10" s="50"/>
      <c r="AY10" s="50">
        <v>0</v>
      </c>
      <c r="AZ10" s="32">
        <v>3000</v>
      </c>
      <c r="BA10" s="50">
        <v>2914</v>
      </c>
      <c r="BB10" s="50"/>
      <c r="BC10" s="50"/>
      <c r="BD10" s="50">
        <v>7473.3</v>
      </c>
      <c r="BE10" s="50">
        <v>7473.32</v>
      </c>
      <c r="BF10" s="32"/>
      <c r="BG10" s="50">
        <v>0</v>
      </c>
      <c r="BH10" s="32">
        <v>207354.1</v>
      </c>
      <c r="BI10" s="50">
        <v>186496.1769</v>
      </c>
      <c r="BJ10" s="50">
        <v>153522.4</v>
      </c>
      <c r="BK10" s="50">
        <v>138753.4166</v>
      </c>
      <c r="BL10" s="32">
        <v>5000</v>
      </c>
      <c r="BM10" s="50">
        <v>20841.29</v>
      </c>
      <c r="BN10" s="50">
        <v>3000</v>
      </c>
      <c r="BO10" s="50">
        <v>4030.671</v>
      </c>
      <c r="BP10" s="50"/>
      <c r="BQ10" s="50"/>
      <c r="BR10" s="50">
        <v>7474.9</v>
      </c>
      <c r="BS10" s="31">
        <v>16025.315</v>
      </c>
      <c r="BT10" s="31">
        <v>0</v>
      </c>
      <c r="BU10" s="31">
        <f aca="true" t="shared" si="13" ref="BU10:BU73">N10+Q10+T10+W10+Z10+AC10+AE10+AG10+AI10+AK10+AM10+AO10+AT10+AV10+AX10+AZ10+BB10+BD10+BF10+BH10+BL10+BN10+BP10+BR10</f>
        <v>1488189.1</v>
      </c>
      <c r="BV10" s="31">
        <f aca="true" t="shared" si="14" ref="BV10:BV73">O10+R10+U10+X10+AA10+AD10+AF10+AH10+AJ10+AL10+AN10+AP10+AU10+AW10+AY10+BA10+BC10+BE10+BG10+BI10+BM10+BO10+BQ10+BS10+BT10</f>
        <v>1538763.6972000003</v>
      </c>
      <c r="BW10" s="50"/>
      <c r="BX10" s="50"/>
      <c r="BY10" s="50">
        <v>159733.7</v>
      </c>
      <c r="BZ10" s="50">
        <v>152847.989</v>
      </c>
      <c r="CA10" s="50"/>
      <c r="CB10" s="50"/>
      <c r="CC10" s="50"/>
      <c r="CD10" s="50">
        <v>0</v>
      </c>
      <c r="CE10" s="50"/>
      <c r="CF10" s="50"/>
      <c r="CG10" s="50"/>
      <c r="CH10" s="31">
        <v>0</v>
      </c>
      <c r="CI10" s="31"/>
      <c r="CJ10" s="31">
        <f aca="true" t="shared" si="15" ref="CJ10:CJ73">BW10+BY10+CA10+CC10+CE10+CG10</f>
        <v>159733.7</v>
      </c>
      <c r="CK10" s="31">
        <f aca="true" t="shared" si="16" ref="CK10:CK73">BX10+BZ10+CB10+CD10+CF10+CH10+CI10</f>
        <v>152847.989</v>
      </c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</row>
    <row r="11" spans="1:210" ht="18.75" customHeight="1">
      <c r="A11" s="28">
        <v>2</v>
      </c>
      <c r="B11" s="1" t="s">
        <v>55</v>
      </c>
      <c r="C11" s="50">
        <v>34227.100000000006</v>
      </c>
      <c r="D11" s="34">
        <v>0</v>
      </c>
      <c r="E11" s="30">
        <f t="shared" si="0"/>
        <v>89300</v>
      </c>
      <c r="F11" s="31">
        <f t="shared" si="0"/>
        <v>123071.33660000001</v>
      </c>
      <c r="G11" s="31">
        <f t="shared" si="1"/>
        <v>137.81784613661816</v>
      </c>
      <c r="H11" s="31">
        <f t="shared" si="2"/>
        <v>19623.7</v>
      </c>
      <c r="I11" s="31">
        <f t="shared" si="2"/>
        <v>12645.036600000001</v>
      </c>
      <c r="J11" s="31">
        <f t="shared" si="3"/>
        <v>64.43757599229504</v>
      </c>
      <c r="K11" s="31">
        <f t="shared" si="4"/>
        <v>8676</v>
      </c>
      <c r="L11" s="31">
        <f t="shared" si="4"/>
        <v>8120.6496</v>
      </c>
      <c r="M11" s="50">
        <f t="shared" si="5"/>
        <v>93.59900414937758</v>
      </c>
      <c r="N11" s="32">
        <v>126</v>
      </c>
      <c r="O11" s="31">
        <v>216.1096</v>
      </c>
      <c r="P11" s="50">
        <f t="shared" si="6"/>
        <v>171.51555555555555</v>
      </c>
      <c r="Q11" s="38">
        <v>5820</v>
      </c>
      <c r="R11" s="31">
        <v>2600.839</v>
      </c>
      <c r="S11" s="50">
        <f t="shared" si="7"/>
        <v>44.68795532646048</v>
      </c>
      <c r="T11" s="32">
        <v>8550</v>
      </c>
      <c r="U11" s="31">
        <v>7904.54</v>
      </c>
      <c r="V11" s="50">
        <f t="shared" si="8"/>
        <v>92.45076023391813</v>
      </c>
      <c r="W11" s="32">
        <v>550</v>
      </c>
      <c r="X11" s="31">
        <v>355.82</v>
      </c>
      <c r="Y11" s="50">
        <f t="shared" si="9"/>
        <v>64.69454545454545</v>
      </c>
      <c r="Z11" s="33">
        <v>0</v>
      </c>
      <c r="AA11" s="31">
        <v>0</v>
      </c>
      <c r="AB11" s="50" t="e">
        <f t="shared" si="10"/>
        <v>#DIV/0!</v>
      </c>
      <c r="AC11" s="38">
        <v>0</v>
      </c>
      <c r="AD11" s="50">
        <v>0</v>
      </c>
      <c r="AE11" s="50"/>
      <c r="AF11" s="50"/>
      <c r="AG11" s="50">
        <v>69676.3</v>
      </c>
      <c r="AH11" s="50">
        <v>69676.3</v>
      </c>
      <c r="AI11" s="18"/>
      <c r="AJ11" s="18"/>
      <c r="AK11" s="19"/>
      <c r="AL11" s="50">
        <v>0</v>
      </c>
      <c r="AM11" s="50"/>
      <c r="AN11" s="50"/>
      <c r="AO11" s="50"/>
      <c r="AP11" s="50"/>
      <c r="AQ11" s="31">
        <f t="shared" si="11"/>
        <v>1120</v>
      </c>
      <c r="AR11" s="31">
        <f t="shared" si="11"/>
        <v>618.9839999999999</v>
      </c>
      <c r="AS11" s="50">
        <f t="shared" si="12"/>
        <v>55.26642857142856</v>
      </c>
      <c r="AT11" s="32">
        <v>1000</v>
      </c>
      <c r="AU11" s="31">
        <v>478.984</v>
      </c>
      <c r="AV11" s="50"/>
      <c r="AW11" s="31">
        <v>0</v>
      </c>
      <c r="AX11" s="50"/>
      <c r="AY11" s="50">
        <v>0</v>
      </c>
      <c r="AZ11" s="32">
        <v>120</v>
      </c>
      <c r="BA11" s="50">
        <v>140</v>
      </c>
      <c r="BB11" s="50"/>
      <c r="BC11" s="50"/>
      <c r="BD11" s="50"/>
      <c r="BE11" s="50">
        <v>0</v>
      </c>
      <c r="BF11" s="32"/>
      <c r="BG11" s="50">
        <v>0</v>
      </c>
      <c r="BH11" s="32">
        <v>3358.4</v>
      </c>
      <c r="BI11" s="50">
        <v>837.744</v>
      </c>
      <c r="BJ11" s="50">
        <v>1410</v>
      </c>
      <c r="BK11" s="50">
        <v>691.744</v>
      </c>
      <c r="BL11" s="32"/>
      <c r="BM11" s="50">
        <v>0</v>
      </c>
      <c r="BN11" s="50">
        <v>99.3</v>
      </c>
      <c r="BO11" s="50">
        <v>111</v>
      </c>
      <c r="BP11" s="50"/>
      <c r="BQ11" s="50"/>
      <c r="BR11" s="50">
        <v>0</v>
      </c>
      <c r="BS11" s="31">
        <v>0</v>
      </c>
      <c r="BT11" s="31">
        <v>0</v>
      </c>
      <c r="BU11" s="31">
        <f t="shared" si="13"/>
        <v>89300</v>
      </c>
      <c r="BV11" s="31">
        <f t="shared" si="14"/>
        <v>82321.33660000001</v>
      </c>
      <c r="BW11" s="50"/>
      <c r="BX11" s="50"/>
      <c r="BY11" s="50"/>
      <c r="BZ11" s="50">
        <v>40750</v>
      </c>
      <c r="CA11" s="50"/>
      <c r="CB11" s="50"/>
      <c r="CC11" s="50"/>
      <c r="CD11" s="50">
        <v>0</v>
      </c>
      <c r="CE11" s="50"/>
      <c r="CF11" s="50"/>
      <c r="CG11" s="50">
        <v>4000</v>
      </c>
      <c r="CH11" s="31">
        <v>3000</v>
      </c>
      <c r="CI11" s="31"/>
      <c r="CJ11" s="31">
        <f t="shared" si="15"/>
        <v>4000</v>
      </c>
      <c r="CK11" s="31">
        <f t="shared" si="16"/>
        <v>43750</v>
      </c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</row>
    <row r="12" spans="1:210" ht="18.75" customHeight="1">
      <c r="A12" s="28">
        <v>3</v>
      </c>
      <c r="B12" s="1" t="s">
        <v>56</v>
      </c>
      <c r="C12" s="50">
        <v>7602.8</v>
      </c>
      <c r="D12" s="34">
        <v>0</v>
      </c>
      <c r="E12" s="30">
        <f t="shared" si="0"/>
        <v>43446.00000000001</v>
      </c>
      <c r="F12" s="31">
        <f t="shared" si="0"/>
        <v>42340.9987</v>
      </c>
      <c r="G12" s="31">
        <f t="shared" si="1"/>
        <v>97.45660981448232</v>
      </c>
      <c r="H12" s="31">
        <f t="shared" si="2"/>
        <v>13961.6</v>
      </c>
      <c r="I12" s="31">
        <f t="shared" si="2"/>
        <v>10520.203699999998</v>
      </c>
      <c r="J12" s="31">
        <f t="shared" si="3"/>
        <v>75.35098914164564</v>
      </c>
      <c r="K12" s="31">
        <f t="shared" si="4"/>
        <v>7756.5</v>
      </c>
      <c r="L12" s="31">
        <f t="shared" si="4"/>
        <v>5895.3457</v>
      </c>
      <c r="M12" s="50">
        <f t="shared" si="5"/>
        <v>76.00523045187907</v>
      </c>
      <c r="N12" s="32">
        <v>1672</v>
      </c>
      <c r="O12" s="31">
        <v>755.1377</v>
      </c>
      <c r="P12" s="50">
        <f t="shared" si="6"/>
        <v>45.163738038277515</v>
      </c>
      <c r="Q12" s="36">
        <v>4600</v>
      </c>
      <c r="R12" s="31">
        <v>3862.255</v>
      </c>
      <c r="S12" s="50">
        <f t="shared" si="7"/>
        <v>83.9620652173913</v>
      </c>
      <c r="T12" s="32">
        <v>6084.5</v>
      </c>
      <c r="U12" s="31">
        <v>5140.208</v>
      </c>
      <c r="V12" s="50">
        <f t="shared" si="8"/>
        <v>84.48036814857424</v>
      </c>
      <c r="W12" s="32">
        <v>340.2</v>
      </c>
      <c r="X12" s="31">
        <v>245.9</v>
      </c>
      <c r="Y12" s="50">
        <f t="shared" si="9"/>
        <v>72.28101116990007</v>
      </c>
      <c r="Z12" s="33">
        <v>0</v>
      </c>
      <c r="AA12" s="31">
        <v>0</v>
      </c>
      <c r="AB12" s="50" t="e">
        <f t="shared" si="10"/>
        <v>#DIV/0!</v>
      </c>
      <c r="AC12" s="38">
        <v>0</v>
      </c>
      <c r="AD12" s="50">
        <v>0</v>
      </c>
      <c r="AE12" s="50"/>
      <c r="AF12" s="50"/>
      <c r="AG12" s="50">
        <v>29484.4</v>
      </c>
      <c r="AH12" s="50">
        <v>29556.095</v>
      </c>
      <c r="AI12" s="18"/>
      <c r="AJ12" s="18"/>
      <c r="AK12" s="19"/>
      <c r="AL12" s="50">
        <v>0</v>
      </c>
      <c r="AM12" s="50"/>
      <c r="AN12" s="50"/>
      <c r="AO12" s="50"/>
      <c r="AP12" s="50"/>
      <c r="AQ12" s="31">
        <f t="shared" si="11"/>
        <v>544.9</v>
      </c>
      <c r="AR12" s="31">
        <f t="shared" si="11"/>
        <v>421.703</v>
      </c>
      <c r="AS12" s="50">
        <f t="shared" si="12"/>
        <v>77.39089741236924</v>
      </c>
      <c r="AT12" s="32">
        <v>443.6</v>
      </c>
      <c r="AU12" s="31">
        <v>325.757</v>
      </c>
      <c r="AV12" s="50"/>
      <c r="AW12" s="31">
        <v>0</v>
      </c>
      <c r="AX12" s="50"/>
      <c r="AY12" s="50">
        <v>0</v>
      </c>
      <c r="AZ12" s="32">
        <v>101.3</v>
      </c>
      <c r="BA12" s="50">
        <v>95.946</v>
      </c>
      <c r="BB12" s="50"/>
      <c r="BC12" s="50"/>
      <c r="BD12" s="50"/>
      <c r="BE12" s="50">
        <v>0</v>
      </c>
      <c r="BF12" s="32"/>
      <c r="BG12" s="50">
        <v>0</v>
      </c>
      <c r="BH12" s="32">
        <v>720</v>
      </c>
      <c r="BI12" s="50">
        <v>91.6</v>
      </c>
      <c r="BJ12" s="50">
        <v>720</v>
      </c>
      <c r="BK12" s="50">
        <v>91.6</v>
      </c>
      <c r="BL12" s="32"/>
      <c r="BM12" s="50">
        <v>0</v>
      </c>
      <c r="BN12" s="50">
        <v>0</v>
      </c>
      <c r="BO12" s="50">
        <v>0</v>
      </c>
      <c r="BP12" s="50"/>
      <c r="BQ12" s="50"/>
      <c r="BR12" s="50">
        <v>0</v>
      </c>
      <c r="BS12" s="31">
        <v>3.4</v>
      </c>
      <c r="BT12" s="31">
        <v>0</v>
      </c>
      <c r="BU12" s="31">
        <f t="shared" si="13"/>
        <v>43446.00000000001</v>
      </c>
      <c r="BV12" s="31">
        <f t="shared" si="14"/>
        <v>40076.2987</v>
      </c>
      <c r="BW12" s="50"/>
      <c r="BX12" s="50"/>
      <c r="BY12" s="50"/>
      <c r="BZ12" s="50">
        <v>2264.7</v>
      </c>
      <c r="CA12" s="50"/>
      <c r="CB12" s="50"/>
      <c r="CC12" s="50"/>
      <c r="CD12" s="50">
        <v>0</v>
      </c>
      <c r="CE12" s="50"/>
      <c r="CF12" s="50"/>
      <c r="CG12" s="50"/>
      <c r="CH12" s="31">
        <v>0</v>
      </c>
      <c r="CI12" s="31"/>
      <c r="CJ12" s="31">
        <f t="shared" si="15"/>
        <v>0</v>
      </c>
      <c r="CK12" s="31">
        <f t="shared" si="16"/>
        <v>2264.7</v>
      </c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</row>
    <row r="13" spans="1:210" ht="18.75" customHeight="1">
      <c r="A13" s="28">
        <v>4</v>
      </c>
      <c r="B13" s="1" t="s">
        <v>57</v>
      </c>
      <c r="C13" s="50">
        <v>12109.5</v>
      </c>
      <c r="D13" s="34">
        <v>0</v>
      </c>
      <c r="E13" s="30">
        <f t="shared" si="0"/>
        <v>100391.5</v>
      </c>
      <c r="F13" s="31">
        <f t="shared" si="0"/>
        <v>92770.2641</v>
      </c>
      <c r="G13" s="31">
        <f t="shared" si="1"/>
        <v>92.4084848816882</v>
      </c>
      <c r="H13" s="31">
        <f t="shared" si="2"/>
        <v>25890</v>
      </c>
      <c r="I13" s="31">
        <f t="shared" si="2"/>
        <v>25956.0641</v>
      </c>
      <c r="J13" s="31">
        <f t="shared" si="3"/>
        <v>100.25517226728466</v>
      </c>
      <c r="K13" s="31">
        <f t="shared" si="4"/>
        <v>12500</v>
      </c>
      <c r="L13" s="31">
        <f t="shared" si="4"/>
        <v>15201.6041</v>
      </c>
      <c r="M13" s="50">
        <f t="shared" si="5"/>
        <v>121.61283280000002</v>
      </c>
      <c r="N13" s="32">
        <v>500</v>
      </c>
      <c r="O13" s="31">
        <v>536.2741</v>
      </c>
      <c r="P13" s="50">
        <f t="shared" si="6"/>
        <v>107.25482</v>
      </c>
      <c r="Q13" s="36">
        <v>9500</v>
      </c>
      <c r="R13" s="31">
        <v>7650.74</v>
      </c>
      <c r="S13" s="50">
        <f t="shared" si="7"/>
        <v>80.5341052631579</v>
      </c>
      <c r="T13" s="32">
        <v>12000</v>
      </c>
      <c r="U13" s="31">
        <v>14665.33</v>
      </c>
      <c r="V13" s="50">
        <f t="shared" si="8"/>
        <v>122.21108333333332</v>
      </c>
      <c r="W13" s="32">
        <v>440</v>
      </c>
      <c r="X13" s="31">
        <v>390</v>
      </c>
      <c r="Y13" s="50">
        <f t="shared" si="9"/>
        <v>88.63636363636364</v>
      </c>
      <c r="Z13" s="33">
        <v>0</v>
      </c>
      <c r="AA13" s="31">
        <v>0</v>
      </c>
      <c r="AB13" s="50" t="e">
        <f t="shared" si="10"/>
        <v>#DIV/0!</v>
      </c>
      <c r="AC13" s="38">
        <v>0</v>
      </c>
      <c r="AD13" s="50">
        <v>0</v>
      </c>
      <c r="AE13" s="50"/>
      <c r="AF13" s="50"/>
      <c r="AG13" s="50">
        <v>65383.5</v>
      </c>
      <c r="AH13" s="50">
        <v>66814.2</v>
      </c>
      <c r="AI13" s="18"/>
      <c r="AJ13" s="18"/>
      <c r="AK13" s="19"/>
      <c r="AL13" s="50">
        <v>0</v>
      </c>
      <c r="AM13" s="50"/>
      <c r="AN13" s="50"/>
      <c r="AO13" s="50"/>
      <c r="AP13" s="50"/>
      <c r="AQ13" s="31">
        <f t="shared" si="11"/>
        <v>2000</v>
      </c>
      <c r="AR13" s="31">
        <f t="shared" si="11"/>
        <v>1106.556</v>
      </c>
      <c r="AS13" s="50">
        <f t="shared" si="12"/>
        <v>55.3278</v>
      </c>
      <c r="AT13" s="32">
        <v>1990</v>
      </c>
      <c r="AU13" s="31">
        <v>1096.556</v>
      </c>
      <c r="AV13" s="50"/>
      <c r="AW13" s="31">
        <v>0</v>
      </c>
      <c r="AX13" s="50"/>
      <c r="AY13" s="50">
        <v>0</v>
      </c>
      <c r="AZ13" s="32">
        <v>10</v>
      </c>
      <c r="BA13" s="50">
        <v>10</v>
      </c>
      <c r="BB13" s="50"/>
      <c r="BC13" s="50"/>
      <c r="BD13" s="50"/>
      <c r="BE13" s="50">
        <v>0</v>
      </c>
      <c r="BF13" s="32"/>
      <c r="BG13" s="50">
        <v>0</v>
      </c>
      <c r="BH13" s="32">
        <v>1350</v>
      </c>
      <c r="BI13" s="50">
        <v>971.38</v>
      </c>
      <c r="BJ13" s="50">
        <v>1300</v>
      </c>
      <c r="BK13" s="50">
        <v>875.28</v>
      </c>
      <c r="BL13" s="32"/>
      <c r="BM13" s="50">
        <v>0</v>
      </c>
      <c r="BN13" s="50">
        <v>100</v>
      </c>
      <c r="BO13" s="50">
        <v>0</v>
      </c>
      <c r="BP13" s="50"/>
      <c r="BQ13" s="50"/>
      <c r="BR13" s="50">
        <v>0</v>
      </c>
      <c r="BS13" s="31">
        <v>635.784</v>
      </c>
      <c r="BT13" s="31">
        <v>0</v>
      </c>
      <c r="BU13" s="31">
        <f t="shared" si="13"/>
        <v>91273.5</v>
      </c>
      <c r="BV13" s="31">
        <f t="shared" si="14"/>
        <v>92770.2641</v>
      </c>
      <c r="BW13" s="50"/>
      <c r="BX13" s="50"/>
      <c r="BY13" s="50">
        <v>9118</v>
      </c>
      <c r="BZ13" s="50">
        <v>0</v>
      </c>
      <c r="CA13" s="50"/>
      <c r="CB13" s="50"/>
      <c r="CC13" s="50"/>
      <c r="CD13" s="50">
        <v>0</v>
      </c>
      <c r="CE13" s="50"/>
      <c r="CF13" s="50"/>
      <c r="CG13" s="50">
        <v>700</v>
      </c>
      <c r="CH13" s="31">
        <v>700</v>
      </c>
      <c r="CI13" s="31"/>
      <c r="CJ13" s="31">
        <f t="shared" si="15"/>
        <v>9818</v>
      </c>
      <c r="CK13" s="31">
        <f t="shared" si="16"/>
        <v>700</v>
      </c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</row>
    <row r="14" spans="1:210" ht="18.75" customHeight="1">
      <c r="A14" s="28">
        <v>5</v>
      </c>
      <c r="B14" s="1" t="s">
        <v>58</v>
      </c>
      <c r="C14" s="50">
        <v>1650.5</v>
      </c>
      <c r="D14" s="34">
        <v>30</v>
      </c>
      <c r="E14" s="30">
        <f t="shared" si="0"/>
        <v>43385</v>
      </c>
      <c r="F14" s="31">
        <f t="shared" si="0"/>
        <v>40778.3166</v>
      </c>
      <c r="G14" s="31">
        <f t="shared" si="1"/>
        <v>93.99174046329377</v>
      </c>
      <c r="H14" s="31">
        <f t="shared" si="2"/>
        <v>13852.7</v>
      </c>
      <c r="I14" s="31">
        <f t="shared" si="2"/>
        <v>10387.9166</v>
      </c>
      <c r="J14" s="31">
        <f t="shared" si="3"/>
        <v>74.98838926707428</v>
      </c>
      <c r="K14" s="31">
        <f t="shared" si="4"/>
        <v>4547.6</v>
      </c>
      <c r="L14" s="31">
        <f t="shared" si="4"/>
        <v>4275.7706</v>
      </c>
      <c r="M14" s="50">
        <f t="shared" si="5"/>
        <v>94.02257454481484</v>
      </c>
      <c r="N14" s="32">
        <v>126.6</v>
      </c>
      <c r="O14" s="31">
        <v>86.8006</v>
      </c>
      <c r="P14" s="50">
        <f t="shared" si="6"/>
        <v>68.56287519747237</v>
      </c>
      <c r="Q14" s="36">
        <v>8301</v>
      </c>
      <c r="R14" s="31">
        <v>5039.55</v>
      </c>
      <c r="S14" s="50">
        <f t="shared" si="7"/>
        <v>60.71015540296351</v>
      </c>
      <c r="T14" s="32">
        <v>4421</v>
      </c>
      <c r="U14" s="31">
        <v>4188.97</v>
      </c>
      <c r="V14" s="50">
        <f t="shared" si="8"/>
        <v>94.75163990047501</v>
      </c>
      <c r="W14" s="32">
        <v>98.4</v>
      </c>
      <c r="X14" s="31">
        <v>154</v>
      </c>
      <c r="Y14" s="50">
        <f t="shared" si="9"/>
        <v>156.5040650406504</v>
      </c>
      <c r="Z14" s="33">
        <v>0</v>
      </c>
      <c r="AA14" s="31">
        <v>0</v>
      </c>
      <c r="AB14" s="50" t="e">
        <f t="shared" si="10"/>
        <v>#DIV/0!</v>
      </c>
      <c r="AC14" s="38">
        <v>0</v>
      </c>
      <c r="AD14" s="50">
        <v>0</v>
      </c>
      <c r="AE14" s="50"/>
      <c r="AF14" s="50"/>
      <c r="AG14" s="50">
        <v>29532.3</v>
      </c>
      <c r="AH14" s="50">
        <v>30390.4</v>
      </c>
      <c r="AI14" s="18"/>
      <c r="AJ14" s="18"/>
      <c r="AK14" s="19"/>
      <c r="AL14" s="50">
        <v>0</v>
      </c>
      <c r="AM14" s="50"/>
      <c r="AN14" s="50"/>
      <c r="AO14" s="50"/>
      <c r="AP14" s="50"/>
      <c r="AQ14" s="31">
        <f t="shared" si="11"/>
        <v>245.7</v>
      </c>
      <c r="AR14" s="31">
        <f t="shared" si="11"/>
        <v>336.136</v>
      </c>
      <c r="AS14" s="50">
        <f t="shared" si="12"/>
        <v>136.80748880748882</v>
      </c>
      <c r="AT14" s="32">
        <v>163.7</v>
      </c>
      <c r="AU14" s="31">
        <v>256.636</v>
      </c>
      <c r="AV14" s="50"/>
      <c r="AW14" s="31">
        <v>0</v>
      </c>
      <c r="AX14" s="50"/>
      <c r="AY14" s="50">
        <v>0</v>
      </c>
      <c r="AZ14" s="32">
        <v>82</v>
      </c>
      <c r="BA14" s="50">
        <v>79.5</v>
      </c>
      <c r="BB14" s="50"/>
      <c r="BC14" s="50"/>
      <c r="BD14" s="50"/>
      <c r="BE14" s="50">
        <v>0</v>
      </c>
      <c r="BF14" s="32"/>
      <c r="BG14" s="50">
        <v>0</v>
      </c>
      <c r="BH14" s="32">
        <v>660</v>
      </c>
      <c r="BI14" s="50">
        <v>353.66</v>
      </c>
      <c r="BJ14" s="32">
        <v>660</v>
      </c>
      <c r="BK14" s="50">
        <v>343.66</v>
      </c>
      <c r="BL14" s="32"/>
      <c r="BM14" s="50">
        <v>189.2</v>
      </c>
      <c r="BN14" s="50">
        <v>0</v>
      </c>
      <c r="BO14" s="50">
        <v>0</v>
      </c>
      <c r="BP14" s="50"/>
      <c r="BQ14" s="50"/>
      <c r="BR14" s="50">
        <v>0</v>
      </c>
      <c r="BS14" s="31">
        <v>39.6</v>
      </c>
      <c r="BT14" s="31">
        <v>0</v>
      </c>
      <c r="BU14" s="31">
        <f t="shared" si="13"/>
        <v>43385</v>
      </c>
      <c r="BV14" s="31">
        <f t="shared" si="14"/>
        <v>40778.3166</v>
      </c>
      <c r="BW14" s="50"/>
      <c r="BX14" s="50"/>
      <c r="BY14" s="50"/>
      <c r="BZ14" s="50">
        <v>0</v>
      </c>
      <c r="CA14" s="50"/>
      <c r="CB14" s="50"/>
      <c r="CC14" s="50"/>
      <c r="CD14" s="50">
        <v>0</v>
      </c>
      <c r="CE14" s="50"/>
      <c r="CF14" s="50"/>
      <c r="CG14" s="50">
        <v>3236.5</v>
      </c>
      <c r="CH14" s="31">
        <v>1103</v>
      </c>
      <c r="CI14" s="31"/>
      <c r="CJ14" s="31">
        <f t="shared" si="15"/>
        <v>3236.5</v>
      </c>
      <c r="CK14" s="31">
        <f t="shared" si="16"/>
        <v>1103</v>
      </c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</row>
    <row r="15" spans="1:210" ht="18.75" customHeight="1">
      <c r="A15" s="28">
        <v>6</v>
      </c>
      <c r="B15" s="1" t="s">
        <v>59</v>
      </c>
      <c r="C15" s="50">
        <v>4384</v>
      </c>
      <c r="D15" s="34">
        <v>0</v>
      </c>
      <c r="E15" s="30">
        <f t="shared" si="0"/>
        <v>45764.50000000001</v>
      </c>
      <c r="F15" s="31">
        <f t="shared" si="0"/>
        <v>45148.6322</v>
      </c>
      <c r="G15" s="31">
        <f t="shared" si="1"/>
        <v>98.65426739066305</v>
      </c>
      <c r="H15" s="31">
        <f t="shared" si="2"/>
        <v>14198.099999999999</v>
      </c>
      <c r="I15" s="31">
        <f t="shared" si="2"/>
        <v>13499.507199999998</v>
      </c>
      <c r="J15" s="31">
        <f t="shared" si="3"/>
        <v>95.0796740408928</v>
      </c>
      <c r="K15" s="31">
        <f t="shared" si="4"/>
        <v>7417.4</v>
      </c>
      <c r="L15" s="31">
        <f t="shared" si="4"/>
        <v>6992.3002</v>
      </c>
      <c r="M15" s="50">
        <f t="shared" si="5"/>
        <v>94.26888397551703</v>
      </c>
      <c r="N15" s="32">
        <v>535.9</v>
      </c>
      <c r="O15" s="31">
        <v>604.5272</v>
      </c>
      <c r="P15" s="50">
        <f t="shared" si="6"/>
        <v>112.80597126329539</v>
      </c>
      <c r="Q15" s="36">
        <v>1900</v>
      </c>
      <c r="R15" s="31">
        <v>1691.402</v>
      </c>
      <c r="S15" s="50">
        <f t="shared" si="7"/>
        <v>89.02115789473685</v>
      </c>
      <c r="T15" s="32">
        <v>6881.5</v>
      </c>
      <c r="U15" s="31">
        <v>6387.773</v>
      </c>
      <c r="V15" s="50">
        <f t="shared" si="8"/>
        <v>92.82529971663155</v>
      </c>
      <c r="W15" s="32">
        <v>260.5</v>
      </c>
      <c r="X15" s="31">
        <v>293.006</v>
      </c>
      <c r="Y15" s="50">
        <f t="shared" si="9"/>
        <v>112.47831094049903</v>
      </c>
      <c r="Z15" s="33">
        <v>0</v>
      </c>
      <c r="AA15" s="31">
        <v>0</v>
      </c>
      <c r="AB15" s="50" t="e">
        <f t="shared" si="10"/>
        <v>#DIV/0!</v>
      </c>
      <c r="AC15" s="38">
        <v>0</v>
      </c>
      <c r="AD15" s="50">
        <v>0</v>
      </c>
      <c r="AE15" s="50"/>
      <c r="AF15" s="50"/>
      <c r="AG15" s="50">
        <v>31566.4</v>
      </c>
      <c r="AH15" s="50">
        <v>31649.125</v>
      </c>
      <c r="AI15" s="18"/>
      <c r="AJ15" s="18"/>
      <c r="AK15" s="19"/>
      <c r="AL15" s="50">
        <v>0</v>
      </c>
      <c r="AM15" s="50"/>
      <c r="AN15" s="50"/>
      <c r="AO15" s="50"/>
      <c r="AP15" s="50"/>
      <c r="AQ15" s="31">
        <f t="shared" si="11"/>
        <v>690.4</v>
      </c>
      <c r="AR15" s="31">
        <f t="shared" si="11"/>
        <v>430.399</v>
      </c>
      <c r="AS15" s="50">
        <f t="shared" si="12"/>
        <v>62.34052723059096</v>
      </c>
      <c r="AT15" s="32">
        <v>90.4</v>
      </c>
      <c r="AU15" s="31">
        <v>0</v>
      </c>
      <c r="AV15" s="50"/>
      <c r="AW15" s="31">
        <v>70.399</v>
      </c>
      <c r="AX15" s="50"/>
      <c r="AY15" s="50">
        <v>0</v>
      </c>
      <c r="AZ15" s="32">
        <v>600</v>
      </c>
      <c r="BA15" s="50">
        <v>360</v>
      </c>
      <c r="BB15" s="50"/>
      <c r="BC15" s="50"/>
      <c r="BD15" s="50"/>
      <c r="BE15" s="50">
        <v>0</v>
      </c>
      <c r="BF15" s="32"/>
      <c r="BG15" s="50">
        <v>0</v>
      </c>
      <c r="BH15" s="32">
        <v>1450</v>
      </c>
      <c r="BI15" s="50">
        <v>1612.65</v>
      </c>
      <c r="BJ15" s="50">
        <v>1450</v>
      </c>
      <c r="BK15" s="50">
        <v>1603.65</v>
      </c>
      <c r="BL15" s="32">
        <v>2479.8</v>
      </c>
      <c r="BM15" s="31">
        <v>0</v>
      </c>
      <c r="BN15" s="50">
        <v>0</v>
      </c>
      <c r="BO15" s="50">
        <v>0</v>
      </c>
      <c r="BP15" s="50"/>
      <c r="BQ15" s="50"/>
      <c r="BR15" s="50">
        <v>0</v>
      </c>
      <c r="BS15" s="31">
        <v>2479.75</v>
      </c>
      <c r="BT15" s="31">
        <v>0</v>
      </c>
      <c r="BU15" s="31">
        <f t="shared" si="13"/>
        <v>45764.50000000001</v>
      </c>
      <c r="BV15" s="31">
        <f t="shared" si="14"/>
        <v>45148.6322</v>
      </c>
      <c r="BW15" s="50"/>
      <c r="BX15" s="50"/>
      <c r="BY15" s="50"/>
      <c r="BZ15" s="50">
        <v>0</v>
      </c>
      <c r="CA15" s="50"/>
      <c r="CB15" s="50"/>
      <c r="CC15" s="50"/>
      <c r="CD15" s="50">
        <v>0</v>
      </c>
      <c r="CE15" s="50"/>
      <c r="CF15" s="50"/>
      <c r="CG15" s="50">
        <v>3560</v>
      </c>
      <c r="CH15" s="31">
        <v>2555</v>
      </c>
      <c r="CI15" s="31"/>
      <c r="CJ15" s="31">
        <f t="shared" si="15"/>
        <v>3560</v>
      </c>
      <c r="CK15" s="31">
        <f t="shared" si="16"/>
        <v>2555</v>
      </c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</row>
    <row r="16" spans="1:210" ht="18.75" customHeight="1">
      <c r="A16" s="28">
        <v>7</v>
      </c>
      <c r="B16" s="1" t="s">
        <v>152</v>
      </c>
      <c r="C16" s="50">
        <v>2654.2999999999997</v>
      </c>
      <c r="D16" s="34">
        <v>0</v>
      </c>
      <c r="E16" s="30">
        <f t="shared" si="0"/>
        <v>49322.7</v>
      </c>
      <c r="F16" s="31">
        <f t="shared" si="0"/>
        <v>47144.169</v>
      </c>
      <c r="G16" s="31">
        <f t="shared" si="1"/>
        <v>95.58310676422825</v>
      </c>
      <c r="H16" s="31">
        <f t="shared" si="2"/>
        <v>11840</v>
      </c>
      <c r="I16" s="31">
        <f t="shared" si="2"/>
        <v>9534.069</v>
      </c>
      <c r="J16" s="31">
        <f t="shared" si="3"/>
        <v>80.52423141891892</v>
      </c>
      <c r="K16" s="31">
        <f t="shared" si="4"/>
        <v>4590</v>
      </c>
      <c r="L16" s="31">
        <f t="shared" si="4"/>
        <v>5018.352</v>
      </c>
      <c r="M16" s="50">
        <f t="shared" si="5"/>
        <v>109.33228758169935</v>
      </c>
      <c r="N16" s="32">
        <v>90</v>
      </c>
      <c r="O16" s="31">
        <v>76.476</v>
      </c>
      <c r="P16" s="50">
        <f t="shared" si="6"/>
        <v>84.97333333333333</v>
      </c>
      <c r="Q16" s="36">
        <v>5100</v>
      </c>
      <c r="R16" s="31">
        <v>3805.391</v>
      </c>
      <c r="S16" s="50">
        <f t="shared" si="7"/>
        <v>74.61550980392157</v>
      </c>
      <c r="T16" s="32">
        <v>4500</v>
      </c>
      <c r="U16" s="31">
        <v>4941.876</v>
      </c>
      <c r="V16" s="50">
        <f t="shared" si="8"/>
        <v>109.81946666666667</v>
      </c>
      <c r="W16" s="32">
        <v>50</v>
      </c>
      <c r="X16" s="31">
        <v>0</v>
      </c>
      <c r="Y16" s="50">
        <f t="shared" si="9"/>
        <v>0</v>
      </c>
      <c r="Z16" s="33">
        <v>0</v>
      </c>
      <c r="AA16" s="31">
        <v>0</v>
      </c>
      <c r="AB16" s="50" t="e">
        <f t="shared" si="10"/>
        <v>#DIV/0!</v>
      </c>
      <c r="AC16" s="38">
        <v>0</v>
      </c>
      <c r="AD16" s="50">
        <v>0</v>
      </c>
      <c r="AE16" s="50"/>
      <c r="AF16" s="50"/>
      <c r="AG16" s="50">
        <v>37482.7</v>
      </c>
      <c r="AH16" s="50">
        <v>37610.1</v>
      </c>
      <c r="AI16" s="18"/>
      <c r="AJ16" s="18"/>
      <c r="AK16" s="19"/>
      <c r="AL16" s="50">
        <v>0</v>
      </c>
      <c r="AM16" s="50"/>
      <c r="AN16" s="50"/>
      <c r="AO16" s="50"/>
      <c r="AP16" s="50"/>
      <c r="AQ16" s="31">
        <f t="shared" si="11"/>
        <v>1100</v>
      </c>
      <c r="AR16" s="31">
        <f t="shared" si="11"/>
        <v>710.326</v>
      </c>
      <c r="AS16" s="50">
        <f t="shared" si="12"/>
        <v>64.57509090909092</v>
      </c>
      <c r="AT16" s="32">
        <v>1100</v>
      </c>
      <c r="AU16" s="31">
        <v>0</v>
      </c>
      <c r="AV16" s="50"/>
      <c r="AW16" s="31">
        <v>710.326</v>
      </c>
      <c r="AX16" s="50"/>
      <c r="AY16" s="50">
        <v>0</v>
      </c>
      <c r="AZ16" s="32"/>
      <c r="BA16" s="50">
        <v>0</v>
      </c>
      <c r="BB16" s="50"/>
      <c r="BC16" s="50"/>
      <c r="BD16" s="50"/>
      <c r="BE16" s="50">
        <v>0</v>
      </c>
      <c r="BF16" s="32"/>
      <c r="BG16" s="50">
        <v>0</v>
      </c>
      <c r="BH16" s="32">
        <v>1000</v>
      </c>
      <c r="BI16" s="50">
        <v>0</v>
      </c>
      <c r="BJ16" s="50">
        <v>1000</v>
      </c>
      <c r="BK16" s="50">
        <v>0</v>
      </c>
      <c r="BL16" s="32"/>
      <c r="BM16" s="50">
        <v>0</v>
      </c>
      <c r="BN16" s="50">
        <v>0</v>
      </c>
      <c r="BO16" s="50">
        <v>0</v>
      </c>
      <c r="BP16" s="50"/>
      <c r="BQ16" s="50"/>
      <c r="BR16" s="50">
        <v>0</v>
      </c>
      <c r="BS16" s="31">
        <v>0</v>
      </c>
      <c r="BT16" s="31">
        <v>0</v>
      </c>
      <c r="BU16" s="31">
        <f t="shared" si="13"/>
        <v>49322.7</v>
      </c>
      <c r="BV16" s="31">
        <f t="shared" si="14"/>
        <v>47144.169</v>
      </c>
      <c r="BW16" s="50"/>
      <c r="BX16" s="50"/>
      <c r="BY16" s="50"/>
      <c r="BZ16" s="50">
        <v>0</v>
      </c>
      <c r="CA16" s="50"/>
      <c r="CB16" s="50"/>
      <c r="CC16" s="50"/>
      <c r="CD16" s="50">
        <v>0</v>
      </c>
      <c r="CE16" s="50"/>
      <c r="CF16" s="50"/>
      <c r="CG16" s="35"/>
      <c r="CH16" s="31">
        <v>0</v>
      </c>
      <c r="CI16" s="31"/>
      <c r="CJ16" s="31">
        <f t="shared" si="15"/>
        <v>0</v>
      </c>
      <c r="CK16" s="31">
        <f t="shared" si="16"/>
        <v>0</v>
      </c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</row>
    <row r="17" spans="1:210" ht="18.75" customHeight="1">
      <c r="A17" s="28">
        <v>8</v>
      </c>
      <c r="B17" s="1" t="s">
        <v>60</v>
      </c>
      <c r="C17" s="50">
        <v>3599.3</v>
      </c>
      <c r="D17" s="34">
        <v>5862.5</v>
      </c>
      <c r="E17" s="30">
        <f t="shared" si="0"/>
        <v>63726.399999999994</v>
      </c>
      <c r="F17" s="31">
        <f t="shared" si="0"/>
        <v>61253.850900000005</v>
      </c>
      <c r="G17" s="31">
        <f t="shared" si="1"/>
        <v>96.12005526751865</v>
      </c>
      <c r="H17" s="31">
        <f t="shared" si="2"/>
        <v>19981.399999999998</v>
      </c>
      <c r="I17" s="31">
        <f t="shared" si="2"/>
        <v>17508.8509</v>
      </c>
      <c r="J17" s="31">
        <f t="shared" si="3"/>
        <v>87.62574644419313</v>
      </c>
      <c r="K17" s="31">
        <f t="shared" si="4"/>
        <v>9000</v>
      </c>
      <c r="L17" s="31">
        <f t="shared" si="4"/>
        <v>9147.5529</v>
      </c>
      <c r="M17" s="50">
        <f t="shared" si="5"/>
        <v>101.63947666666668</v>
      </c>
      <c r="N17" s="32">
        <v>363.4</v>
      </c>
      <c r="O17" s="31">
        <v>263.0129</v>
      </c>
      <c r="P17" s="50">
        <f t="shared" si="6"/>
        <v>72.37559163456247</v>
      </c>
      <c r="Q17" s="36">
        <v>4469.3</v>
      </c>
      <c r="R17" s="31">
        <v>3459.526</v>
      </c>
      <c r="S17" s="50">
        <f t="shared" si="7"/>
        <v>77.40643948716802</v>
      </c>
      <c r="T17" s="32">
        <v>8636.6</v>
      </c>
      <c r="U17" s="31">
        <v>8884.54</v>
      </c>
      <c r="V17" s="50">
        <f t="shared" si="8"/>
        <v>102.87080564110877</v>
      </c>
      <c r="W17" s="32">
        <v>592</v>
      </c>
      <c r="X17" s="31">
        <v>472.7</v>
      </c>
      <c r="Y17" s="50">
        <f t="shared" si="9"/>
        <v>79.84797297297297</v>
      </c>
      <c r="Z17" s="33">
        <v>0</v>
      </c>
      <c r="AA17" s="31">
        <v>0</v>
      </c>
      <c r="AB17" s="50" t="e">
        <f t="shared" si="10"/>
        <v>#DIV/0!</v>
      </c>
      <c r="AC17" s="38">
        <v>0</v>
      </c>
      <c r="AD17" s="50">
        <v>0</v>
      </c>
      <c r="AE17" s="50"/>
      <c r="AF17" s="50"/>
      <c r="AG17" s="50">
        <v>39452.7</v>
      </c>
      <c r="AH17" s="50">
        <v>39452.7</v>
      </c>
      <c r="AI17" s="18"/>
      <c r="AJ17" s="18"/>
      <c r="AK17" s="19"/>
      <c r="AL17" s="50">
        <v>0</v>
      </c>
      <c r="AM17" s="50"/>
      <c r="AN17" s="50"/>
      <c r="AO17" s="50"/>
      <c r="AP17" s="50"/>
      <c r="AQ17" s="31">
        <f t="shared" si="11"/>
        <v>1600</v>
      </c>
      <c r="AR17" s="31">
        <f t="shared" si="11"/>
        <v>1004.718</v>
      </c>
      <c r="AS17" s="50">
        <f t="shared" si="12"/>
        <v>62.794875</v>
      </c>
      <c r="AT17" s="32">
        <v>1600</v>
      </c>
      <c r="AU17" s="31">
        <v>0</v>
      </c>
      <c r="AV17" s="50"/>
      <c r="AW17" s="31">
        <v>1004.718</v>
      </c>
      <c r="AX17" s="50"/>
      <c r="AY17" s="50">
        <v>0</v>
      </c>
      <c r="AZ17" s="32"/>
      <c r="BA17" s="50">
        <v>0</v>
      </c>
      <c r="BB17" s="50"/>
      <c r="BC17" s="50"/>
      <c r="BD17" s="50"/>
      <c r="BE17" s="50">
        <v>0</v>
      </c>
      <c r="BF17" s="32"/>
      <c r="BG17" s="50">
        <v>0</v>
      </c>
      <c r="BH17" s="32">
        <v>1390.1</v>
      </c>
      <c r="BI17" s="50">
        <v>439.4</v>
      </c>
      <c r="BJ17" s="50">
        <v>1390.1</v>
      </c>
      <c r="BK17" s="50">
        <v>439.4</v>
      </c>
      <c r="BL17" s="32"/>
      <c r="BM17" s="50">
        <v>0</v>
      </c>
      <c r="BN17" s="50">
        <v>0</v>
      </c>
      <c r="BO17" s="50">
        <v>0</v>
      </c>
      <c r="BP17" s="50"/>
      <c r="BQ17" s="50"/>
      <c r="BR17" s="50">
        <v>2930</v>
      </c>
      <c r="BS17" s="31">
        <v>2984.954</v>
      </c>
      <c r="BT17" s="31">
        <v>0</v>
      </c>
      <c r="BU17" s="31">
        <f t="shared" si="13"/>
        <v>59434.1</v>
      </c>
      <c r="BV17" s="31">
        <f t="shared" si="14"/>
        <v>56961.5509</v>
      </c>
      <c r="BW17" s="50"/>
      <c r="BX17" s="50"/>
      <c r="BY17" s="50">
        <v>4292.3</v>
      </c>
      <c r="BZ17" s="50">
        <v>4292.3</v>
      </c>
      <c r="CA17" s="50"/>
      <c r="CB17" s="50"/>
      <c r="CC17" s="50"/>
      <c r="CD17" s="50">
        <v>0</v>
      </c>
      <c r="CE17" s="50"/>
      <c r="CF17" s="50"/>
      <c r="CG17" s="50">
        <v>6300</v>
      </c>
      <c r="CH17" s="31">
        <v>6300</v>
      </c>
      <c r="CI17" s="31"/>
      <c r="CJ17" s="31">
        <f t="shared" si="15"/>
        <v>10592.3</v>
      </c>
      <c r="CK17" s="31">
        <f t="shared" si="16"/>
        <v>10592.3</v>
      </c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</row>
    <row r="18" spans="1:210" ht="18.75" customHeight="1">
      <c r="A18" s="28">
        <v>9</v>
      </c>
      <c r="B18" s="1" t="s">
        <v>61</v>
      </c>
      <c r="C18" s="50">
        <v>7760.8</v>
      </c>
      <c r="D18" s="34">
        <v>2596.6</v>
      </c>
      <c r="E18" s="30">
        <f t="shared" si="0"/>
        <v>84841.79999999999</v>
      </c>
      <c r="F18" s="31">
        <f t="shared" si="0"/>
        <v>79898.22869999999</v>
      </c>
      <c r="G18" s="31">
        <f t="shared" si="1"/>
        <v>94.1731890412509</v>
      </c>
      <c r="H18" s="31">
        <f t="shared" si="2"/>
        <v>32402.5</v>
      </c>
      <c r="I18" s="31">
        <f t="shared" si="2"/>
        <v>27458.928700000004</v>
      </c>
      <c r="J18" s="31">
        <f t="shared" si="3"/>
        <v>84.74324110793921</v>
      </c>
      <c r="K18" s="31">
        <f t="shared" si="4"/>
        <v>9651</v>
      </c>
      <c r="L18" s="31">
        <f t="shared" si="4"/>
        <v>9672.9074</v>
      </c>
      <c r="M18" s="50">
        <f t="shared" si="5"/>
        <v>100.2269961662004</v>
      </c>
      <c r="N18" s="32">
        <v>285</v>
      </c>
      <c r="O18" s="31">
        <v>48.0504</v>
      </c>
      <c r="P18" s="50">
        <f t="shared" si="6"/>
        <v>16.859789473684213</v>
      </c>
      <c r="Q18" s="36">
        <v>12560.5</v>
      </c>
      <c r="R18" s="31">
        <v>8675.5493</v>
      </c>
      <c r="S18" s="50">
        <f t="shared" si="7"/>
        <v>69.0700951395247</v>
      </c>
      <c r="T18" s="32">
        <v>9366</v>
      </c>
      <c r="U18" s="31">
        <v>9624.857</v>
      </c>
      <c r="V18" s="50">
        <f t="shared" si="8"/>
        <v>102.76379457612641</v>
      </c>
      <c r="W18" s="32">
        <v>180</v>
      </c>
      <c r="X18" s="31">
        <v>187.5</v>
      </c>
      <c r="Y18" s="50">
        <f t="shared" si="9"/>
        <v>104.16666666666667</v>
      </c>
      <c r="Z18" s="33">
        <v>0</v>
      </c>
      <c r="AA18" s="31">
        <v>0</v>
      </c>
      <c r="AB18" s="50" t="e">
        <f t="shared" si="10"/>
        <v>#DIV/0!</v>
      </c>
      <c r="AC18" s="38">
        <v>0</v>
      </c>
      <c r="AD18" s="50">
        <v>0</v>
      </c>
      <c r="AE18" s="50"/>
      <c r="AF18" s="50"/>
      <c r="AG18" s="50">
        <v>52439.299999999996</v>
      </c>
      <c r="AH18" s="50">
        <v>52439.3</v>
      </c>
      <c r="AI18" s="18"/>
      <c r="AJ18" s="18"/>
      <c r="AK18" s="19"/>
      <c r="AL18" s="50">
        <v>0</v>
      </c>
      <c r="AM18" s="50"/>
      <c r="AN18" s="50"/>
      <c r="AO18" s="50"/>
      <c r="AP18" s="50"/>
      <c r="AQ18" s="31">
        <f t="shared" si="11"/>
        <v>1336</v>
      </c>
      <c r="AR18" s="31">
        <f t="shared" si="11"/>
        <v>1357.362</v>
      </c>
      <c r="AS18" s="50">
        <f t="shared" si="12"/>
        <v>101.59895209580839</v>
      </c>
      <c r="AT18" s="32">
        <v>196</v>
      </c>
      <c r="AU18" s="31">
        <v>217.362</v>
      </c>
      <c r="AV18" s="50"/>
      <c r="AW18" s="31">
        <v>0</v>
      </c>
      <c r="AX18" s="50"/>
      <c r="AY18" s="50">
        <v>0</v>
      </c>
      <c r="AZ18" s="32">
        <v>1140</v>
      </c>
      <c r="BA18" s="50">
        <v>1140</v>
      </c>
      <c r="BB18" s="50"/>
      <c r="BC18" s="50"/>
      <c r="BD18" s="50"/>
      <c r="BE18" s="50">
        <v>0</v>
      </c>
      <c r="BF18" s="32"/>
      <c r="BG18" s="50">
        <v>0</v>
      </c>
      <c r="BH18" s="32">
        <v>8675</v>
      </c>
      <c r="BI18" s="50">
        <v>7545.15</v>
      </c>
      <c r="BJ18" s="50">
        <v>1475</v>
      </c>
      <c r="BK18" s="50">
        <v>233.2</v>
      </c>
      <c r="BL18" s="32"/>
      <c r="BM18" s="50">
        <v>0</v>
      </c>
      <c r="BN18" s="50">
        <v>0</v>
      </c>
      <c r="BO18" s="50">
        <v>0</v>
      </c>
      <c r="BP18" s="50"/>
      <c r="BQ18" s="50"/>
      <c r="BR18" s="50">
        <v>0</v>
      </c>
      <c r="BS18" s="31">
        <v>20.46</v>
      </c>
      <c r="BT18" s="31">
        <v>0</v>
      </c>
      <c r="BU18" s="31">
        <f t="shared" si="13"/>
        <v>84841.79999999999</v>
      </c>
      <c r="BV18" s="31">
        <f t="shared" si="14"/>
        <v>79898.22869999999</v>
      </c>
      <c r="BW18" s="50"/>
      <c r="BX18" s="50"/>
      <c r="BY18" s="50"/>
      <c r="BZ18" s="50">
        <v>0</v>
      </c>
      <c r="CA18" s="50"/>
      <c r="CB18" s="50"/>
      <c r="CC18" s="50"/>
      <c r="CD18" s="50">
        <v>0</v>
      </c>
      <c r="CE18" s="50"/>
      <c r="CF18" s="50"/>
      <c r="CG18" s="50">
        <v>2800</v>
      </c>
      <c r="CH18" s="31">
        <v>2800</v>
      </c>
      <c r="CI18" s="31"/>
      <c r="CJ18" s="31">
        <f t="shared" si="15"/>
        <v>2800</v>
      </c>
      <c r="CK18" s="31">
        <f t="shared" si="16"/>
        <v>2800</v>
      </c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</row>
    <row r="19" spans="1:210" ht="18.75" customHeight="1">
      <c r="A19" s="28">
        <v>10</v>
      </c>
      <c r="B19" s="1" t="s">
        <v>62</v>
      </c>
      <c r="C19" s="50">
        <v>4992.5</v>
      </c>
      <c r="D19" s="34">
        <v>0</v>
      </c>
      <c r="E19" s="30">
        <f t="shared" si="0"/>
        <v>70428.6</v>
      </c>
      <c r="F19" s="31">
        <f t="shared" si="0"/>
        <v>65887.465</v>
      </c>
      <c r="G19" s="31">
        <f t="shared" si="1"/>
        <v>93.55214358939406</v>
      </c>
      <c r="H19" s="31">
        <f t="shared" si="2"/>
        <v>28100</v>
      </c>
      <c r="I19" s="31">
        <f t="shared" si="2"/>
        <v>23584.089</v>
      </c>
      <c r="J19" s="31">
        <f t="shared" si="3"/>
        <v>83.92914234875445</v>
      </c>
      <c r="K19" s="31">
        <f t="shared" si="4"/>
        <v>11900</v>
      </c>
      <c r="L19" s="31">
        <f t="shared" si="4"/>
        <v>9321.337</v>
      </c>
      <c r="M19" s="50">
        <f t="shared" si="5"/>
        <v>78.33056302521008</v>
      </c>
      <c r="N19" s="32">
        <v>400</v>
      </c>
      <c r="O19" s="31">
        <v>401.615</v>
      </c>
      <c r="P19" s="50">
        <f t="shared" si="6"/>
        <v>100.40374999999999</v>
      </c>
      <c r="Q19" s="36">
        <v>13000</v>
      </c>
      <c r="R19" s="31">
        <v>11059</v>
      </c>
      <c r="S19" s="50">
        <f t="shared" si="7"/>
        <v>85.06923076923077</v>
      </c>
      <c r="T19" s="32">
        <v>11500</v>
      </c>
      <c r="U19" s="31">
        <v>8919.722</v>
      </c>
      <c r="V19" s="50">
        <f t="shared" si="8"/>
        <v>77.5628</v>
      </c>
      <c r="W19" s="32">
        <v>350</v>
      </c>
      <c r="X19" s="31">
        <v>351</v>
      </c>
      <c r="Y19" s="50">
        <f t="shared" si="9"/>
        <v>100.28571428571429</v>
      </c>
      <c r="Z19" s="33">
        <v>0</v>
      </c>
      <c r="AA19" s="31">
        <v>0</v>
      </c>
      <c r="AB19" s="50" t="e">
        <f t="shared" si="10"/>
        <v>#DIV/0!</v>
      </c>
      <c r="AC19" s="38">
        <v>0</v>
      </c>
      <c r="AD19" s="50">
        <v>0</v>
      </c>
      <c r="AE19" s="50"/>
      <c r="AF19" s="50"/>
      <c r="AG19" s="50">
        <v>41428</v>
      </c>
      <c r="AH19" s="50">
        <v>41428</v>
      </c>
      <c r="AI19" s="18"/>
      <c r="AJ19" s="18"/>
      <c r="AK19" s="19"/>
      <c r="AL19" s="50">
        <v>0</v>
      </c>
      <c r="AM19" s="50"/>
      <c r="AN19" s="50"/>
      <c r="AO19" s="50"/>
      <c r="AP19" s="50"/>
      <c r="AQ19" s="31">
        <f t="shared" si="11"/>
        <v>365</v>
      </c>
      <c r="AR19" s="31">
        <f t="shared" si="11"/>
        <v>1088.2640000000001</v>
      </c>
      <c r="AS19" s="50">
        <f t="shared" si="12"/>
        <v>298.1545205479452</v>
      </c>
      <c r="AT19" s="32">
        <v>365</v>
      </c>
      <c r="AU19" s="31">
        <v>366</v>
      </c>
      <c r="AV19" s="50"/>
      <c r="AW19" s="31">
        <v>0</v>
      </c>
      <c r="AX19" s="50"/>
      <c r="AY19" s="50">
        <v>0</v>
      </c>
      <c r="AZ19" s="32"/>
      <c r="BA19" s="50">
        <v>722.264</v>
      </c>
      <c r="BB19" s="50"/>
      <c r="BC19" s="50"/>
      <c r="BD19" s="50"/>
      <c r="BE19" s="50">
        <v>0</v>
      </c>
      <c r="BF19" s="32"/>
      <c r="BG19" s="50">
        <v>0</v>
      </c>
      <c r="BH19" s="32">
        <v>2385</v>
      </c>
      <c r="BI19" s="50">
        <v>1764.488</v>
      </c>
      <c r="BJ19" s="50">
        <v>1665</v>
      </c>
      <c r="BK19" s="50">
        <v>1534.488</v>
      </c>
      <c r="BL19" s="32">
        <v>100</v>
      </c>
      <c r="BM19" s="50">
        <v>0</v>
      </c>
      <c r="BN19" s="50">
        <v>0</v>
      </c>
      <c r="BO19" s="50">
        <v>0</v>
      </c>
      <c r="BP19" s="50"/>
      <c r="BQ19" s="50"/>
      <c r="BR19" s="50">
        <v>0</v>
      </c>
      <c r="BS19" s="31">
        <v>0</v>
      </c>
      <c r="BT19" s="31">
        <v>0</v>
      </c>
      <c r="BU19" s="31">
        <f t="shared" si="13"/>
        <v>69528</v>
      </c>
      <c r="BV19" s="31">
        <f t="shared" si="14"/>
        <v>65012.089</v>
      </c>
      <c r="BW19" s="50"/>
      <c r="BX19" s="50"/>
      <c r="BY19" s="50">
        <v>900.6</v>
      </c>
      <c r="BZ19" s="50">
        <v>875.376</v>
      </c>
      <c r="CA19" s="50"/>
      <c r="CB19" s="50"/>
      <c r="CC19" s="50"/>
      <c r="CD19" s="50">
        <v>0</v>
      </c>
      <c r="CE19" s="50"/>
      <c r="CF19" s="50"/>
      <c r="CG19" s="50">
        <v>207.5</v>
      </c>
      <c r="CH19" s="31">
        <v>207.5</v>
      </c>
      <c r="CI19" s="31"/>
      <c r="CJ19" s="31">
        <f t="shared" si="15"/>
        <v>1108.1</v>
      </c>
      <c r="CK19" s="31">
        <f t="shared" si="16"/>
        <v>1082.876</v>
      </c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</row>
    <row r="20" spans="1:210" ht="18.75" customHeight="1">
      <c r="A20" s="28">
        <v>11</v>
      </c>
      <c r="B20" s="1" t="s">
        <v>63</v>
      </c>
      <c r="C20" s="50">
        <v>27838.1</v>
      </c>
      <c r="D20" s="34">
        <v>326.1</v>
      </c>
      <c r="E20" s="30">
        <f t="shared" si="0"/>
        <v>49974.90000000001</v>
      </c>
      <c r="F20" s="31">
        <f t="shared" si="0"/>
        <v>45870.8633</v>
      </c>
      <c r="G20" s="31">
        <f t="shared" si="1"/>
        <v>91.78780407764697</v>
      </c>
      <c r="H20" s="31">
        <f t="shared" si="2"/>
        <v>16583.1</v>
      </c>
      <c r="I20" s="31">
        <f t="shared" si="2"/>
        <v>12687.063299999998</v>
      </c>
      <c r="J20" s="31">
        <f t="shared" si="3"/>
        <v>76.50598078766937</v>
      </c>
      <c r="K20" s="31">
        <f t="shared" si="4"/>
        <v>6938.7</v>
      </c>
      <c r="L20" s="31">
        <f t="shared" si="4"/>
        <v>5979.3435</v>
      </c>
      <c r="M20" s="50">
        <f t="shared" si="5"/>
        <v>86.1738293916728</v>
      </c>
      <c r="N20" s="32">
        <v>20</v>
      </c>
      <c r="O20" s="31">
        <v>108.2955</v>
      </c>
      <c r="P20" s="50">
        <f t="shared" si="6"/>
        <v>541.4775000000001</v>
      </c>
      <c r="Q20" s="36">
        <v>6774.1</v>
      </c>
      <c r="R20" s="31">
        <v>5423.0998</v>
      </c>
      <c r="S20" s="50">
        <f t="shared" si="7"/>
        <v>80.05638830250513</v>
      </c>
      <c r="T20" s="32">
        <v>6918.7</v>
      </c>
      <c r="U20" s="31">
        <v>5871.048</v>
      </c>
      <c r="V20" s="50">
        <f t="shared" si="8"/>
        <v>84.85767557489123</v>
      </c>
      <c r="W20" s="32">
        <v>284</v>
      </c>
      <c r="X20" s="31">
        <v>137.1</v>
      </c>
      <c r="Y20" s="50">
        <f t="shared" si="9"/>
        <v>48.27464788732394</v>
      </c>
      <c r="Z20" s="33">
        <v>0</v>
      </c>
      <c r="AA20" s="31">
        <v>0</v>
      </c>
      <c r="AB20" s="50" t="e">
        <f t="shared" si="10"/>
        <v>#DIV/0!</v>
      </c>
      <c r="AC20" s="38">
        <v>0</v>
      </c>
      <c r="AD20" s="50">
        <v>0</v>
      </c>
      <c r="AE20" s="50"/>
      <c r="AF20" s="50"/>
      <c r="AG20" s="50">
        <v>33391.8</v>
      </c>
      <c r="AH20" s="50">
        <v>33183.8</v>
      </c>
      <c r="AI20" s="18"/>
      <c r="AJ20" s="18"/>
      <c r="AK20" s="19"/>
      <c r="AL20" s="50">
        <v>0</v>
      </c>
      <c r="AM20" s="50"/>
      <c r="AN20" s="50"/>
      <c r="AO20" s="50"/>
      <c r="AP20" s="50"/>
      <c r="AQ20" s="31">
        <f t="shared" si="11"/>
        <v>1600</v>
      </c>
      <c r="AR20" s="31">
        <f t="shared" si="11"/>
        <v>558.38</v>
      </c>
      <c r="AS20" s="50">
        <f t="shared" si="12"/>
        <v>34.89875</v>
      </c>
      <c r="AT20" s="32">
        <v>200</v>
      </c>
      <c r="AU20" s="31">
        <v>558.38</v>
      </c>
      <c r="AV20" s="50">
        <v>1400</v>
      </c>
      <c r="AW20" s="31">
        <v>0</v>
      </c>
      <c r="AX20" s="50"/>
      <c r="AY20" s="50">
        <v>0</v>
      </c>
      <c r="AZ20" s="32"/>
      <c r="BA20" s="50">
        <v>0</v>
      </c>
      <c r="BB20" s="50"/>
      <c r="BC20" s="50"/>
      <c r="BD20" s="50"/>
      <c r="BE20" s="50">
        <v>0</v>
      </c>
      <c r="BF20" s="32"/>
      <c r="BG20" s="50">
        <v>0</v>
      </c>
      <c r="BH20" s="32">
        <v>986.3</v>
      </c>
      <c r="BI20" s="50">
        <v>352.4</v>
      </c>
      <c r="BJ20" s="50">
        <v>986.3</v>
      </c>
      <c r="BK20" s="50">
        <v>352.4</v>
      </c>
      <c r="BL20" s="32"/>
      <c r="BM20" s="50">
        <v>0</v>
      </c>
      <c r="BN20" s="50">
        <v>0</v>
      </c>
      <c r="BO20" s="50">
        <v>99.9</v>
      </c>
      <c r="BP20" s="50"/>
      <c r="BQ20" s="50"/>
      <c r="BR20" s="50">
        <v>0</v>
      </c>
      <c r="BS20" s="31">
        <v>136.84</v>
      </c>
      <c r="BT20" s="31">
        <v>0</v>
      </c>
      <c r="BU20" s="31">
        <f t="shared" si="13"/>
        <v>49974.90000000001</v>
      </c>
      <c r="BV20" s="31">
        <f t="shared" si="14"/>
        <v>45870.8633</v>
      </c>
      <c r="BW20" s="50"/>
      <c r="BX20" s="50"/>
      <c r="BY20" s="50"/>
      <c r="BZ20" s="50">
        <v>0</v>
      </c>
      <c r="CA20" s="50"/>
      <c r="CB20" s="50"/>
      <c r="CC20" s="50"/>
      <c r="CD20" s="50">
        <v>0</v>
      </c>
      <c r="CE20" s="50"/>
      <c r="CF20" s="50"/>
      <c r="CG20" s="50"/>
      <c r="CH20" s="31">
        <v>0</v>
      </c>
      <c r="CI20" s="31"/>
      <c r="CJ20" s="31">
        <f t="shared" si="15"/>
        <v>0</v>
      </c>
      <c r="CK20" s="31">
        <f t="shared" si="16"/>
        <v>0</v>
      </c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</row>
    <row r="21" spans="1:179" s="20" customFormat="1" ht="18.75" customHeight="1">
      <c r="A21" s="28">
        <v>12</v>
      </c>
      <c r="B21" s="1" t="s">
        <v>64</v>
      </c>
      <c r="C21" s="50">
        <v>9481.9</v>
      </c>
      <c r="D21" s="34">
        <v>0</v>
      </c>
      <c r="E21" s="30">
        <f t="shared" si="0"/>
        <v>115300.70000000001</v>
      </c>
      <c r="F21" s="31">
        <f t="shared" si="0"/>
        <v>109559.1219</v>
      </c>
      <c r="G21" s="31">
        <f t="shared" si="1"/>
        <v>95.0203441089256</v>
      </c>
      <c r="H21" s="31">
        <f t="shared" si="2"/>
        <v>39340</v>
      </c>
      <c r="I21" s="31">
        <f t="shared" si="2"/>
        <v>33598.4219</v>
      </c>
      <c r="J21" s="31">
        <f t="shared" si="3"/>
        <v>85.40524123029995</v>
      </c>
      <c r="K21" s="31">
        <f t="shared" si="4"/>
        <v>16200</v>
      </c>
      <c r="L21" s="31">
        <f t="shared" si="4"/>
        <v>15664.8605</v>
      </c>
      <c r="M21" s="50">
        <f t="shared" si="5"/>
        <v>96.69666975308643</v>
      </c>
      <c r="N21" s="32">
        <v>2200</v>
      </c>
      <c r="O21" s="31">
        <v>2482.5975</v>
      </c>
      <c r="P21" s="50">
        <f t="shared" si="6"/>
        <v>112.84534090909091</v>
      </c>
      <c r="Q21" s="36">
        <v>15000</v>
      </c>
      <c r="R21" s="31">
        <v>11157.892</v>
      </c>
      <c r="S21" s="50">
        <f t="shared" si="7"/>
        <v>74.38594666666667</v>
      </c>
      <c r="T21" s="32">
        <v>14000</v>
      </c>
      <c r="U21" s="31">
        <v>13182.263</v>
      </c>
      <c r="V21" s="50">
        <f t="shared" si="8"/>
        <v>94.15902142857144</v>
      </c>
      <c r="W21" s="32">
        <v>1315</v>
      </c>
      <c r="X21" s="31">
        <v>1070.14</v>
      </c>
      <c r="Y21" s="50">
        <f t="shared" si="9"/>
        <v>81.37946768060837</v>
      </c>
      <c r="Z21" s="33">
        <v>0</v>
      </c>
      <c r="AA21" s="31">
        <v>0</v>
      </c>
      <c r="AB21" s="50" t="e">
        <f t="shared" si="10"/>
        <v>#DIV/0!</v>
      </c>
      <c r="AC21" s="33">
        <v>0</v>
      </c>
      <c r="AD21" s="50">
        <v>0</v>
      </c>
      <c r="AE21" s="50"/>
      <c r="AF21" s="50"/>
      <c r="AG21" s="50">
        <v>75260.6</v>
      </c>
      <c r="AH21" s="50">
        <v>75260.6</v>
      </c>
      <c r="AI21" s="18"/>
      <c r="AJ21" s="18"/>
      <c r="AK21" s="19">
        <v>700.1</v>
      </c>
      <c r="AL21" s="31">
        <v>700.1</v>
      </c>
      <c r="AM21" s="50"/>
      <c r="AN21" s="50"/>
      <c r="AO21" s="50"/>
      <c r="AP21" s="50"/>
      <c r="AQ21" s="31">
        <f t="shared" si="11"/>
        <v>2796</v>
      </c>
      <c r="AR21" s="31">
        <f t="shared" si="11"/>
        <v>2162.294</v>
      </c>
      <c r="AS21" s="50">
        <f t="shared" si="12"/>
        <v>77.33526466380543</v>
      </c>
      <c r="AT21" s="32">
        <v>1776</v>
      </c>
      <c r="AU21" s="31">
        <v>1112.294</v>
      </c>
      <c r="AV21" s="50"/>
      <c r="AW21" s="31">
        <v>0</v>
      </c>
      <c r="AX21" s="50"/>
      <c r="AY21" s="31">
        <v>0</v>
      </c>
      <c r="AZ21" s="32">
        <v>1020</v>
      </c>
      <c r="BA21" s="31">
        <v>1050</v>
      </c>
      <c r="BB21" s="50"/>
      <c r="BC21" s="50"/>
      <c r="BD21" s="50"/>
      <c r="BE21" s="31">
        <v>0</v>
      </c>
      <c r="BF21" s="32"/>
      <c r="BG21" s="31">
        <v>0</v>
      </c>
      <c r="BH21" s="32">
        <v>3500</v>
      </c>
      <c r="BI21" s="31">
        <v>2973.2514</v>
      </c>
      <c r="BJ21" s="50">
        <v>2200</v>
      </c>
      <c r="BK21" s="31">
        <v>1804.3514</v>
      </c>
      <c r="BL21" s="32">
        <v>200</v>
      </c>
      <c r="BM21" s="31">
        <v>350.272</v>
      </c>
      <c r="BN21" s="50">
        <v>0</v>
      </c>
      <c r="BO21" s="31">
        <v>0</v>
      </c>
      <c r="BP21" s="50"/>
      <c r="BQ21" s="50"/>
      <c r="BR21" s="50">
        <v>329</v>
      </c>
      <c r="BS21" s="31">
        <v>219.712</v>
      </c>
      <c r="BT21" s="31">
        <v>0</v>
      </c>
      <c r="BU21" s="31">
        <f t="shared" si="13"/>
        <v>115300.70000000001</v>
      </c>
      <c r="BV21" s="31">
        <f t="shared" si="14"/>
        <v>109559.1219</v>
      </c>
      <c r="BW21" s="50"/>
      <c r="BX21" s="50"/>
      <c r="BY21" s="50"/>
      <c r="BZ21" s="31">
        <v>0</v>
      </c>
      <c r="CA21" s="50"/>
      <c r="CB21" s="50"/>
      <c r="CC21" s="50"/>
      <c r="CD21" s="31">
        <v>0</v>
      </c>
      <c r="CE21" s="50"/>
      <c r="CF21" s="50"/>
      <c r="CG21" s="50">
        <v>252</v>
      </c>
      <c r="CH21" s="31">
        <v>252</v>
      </c>
      <c r="CI21" s="31"/>
      <c r="CJ21" s="31">
        <f t="shared" si="15"/>
        <v>252</v>
      </c>
      <c r="CK21" s="31">
        <f t="shared" si="16"/>
        <v>252</v>
      </c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</row>
    <row r="22" spans="1:210" ht="18.75" customHeight="1">
      <c r="A22" s="28">
        <v>13</v>
      </c>
      <c r="B22" s="1" t="s">
        <v>65</v>
      </c>
      <c r="C22" s="50">
        <v>9428.1</v>
      </c>
      <c r="D22" s="34">
        <v>3025.3</v>
      </c>
      <c r="E22" s="30">
        <f t="shared" si="0"/>
        <v>62155.5</v>
      </c>
      <c r="F22" s="31">
        <f t="shared" si="0"/>
        <v>64950.913199999995</v>
      </c>
      <c r="G22" s="31">
        <f t="shared" si="1"/>
        <v>104.49745107029949</v>
      </c>
      <c r="H22" s="31">
        <f t="shared" si="2"/>
        <v>33050</v>
      </c>
      <c r="I22" s="31">
        <f t="shared" si="2"/>
        <v>23099.963199999995</v>
      </c>
      <c r="J22" s="31">
        <f t="shared" si="3"/>
        <v>69.89398850226928</v>
      </c>
      <c r="K22" s="31">
        <f t="shared" si="4"/>
        <v>12752</v>
      </c>
      <c r="L22" s="31">
        <f t="shared" si="4"/>
        <v>9971.7507</v>
      </c>
      <c r="M22" s="50">
        <f t="shared" si="5"/>
        <v>78.19754313048935</v>
      </c>
      <c r="N22" s="32">
        <v>1500</v>
      </c>
      <c r="O22" s="31">
        <v>1509.4607</v>
      </c>
      <c r="P22" s="50">
        <f t="shared" si="6"/>
        <v>100.63071333333333</v>
      </c>
      <c r="Q22" s="36">
        <v>15250</v>
      </c>
      <c r="R22" s="31">
        <v>10968.9285</v>
      </c>
      <c r="S22" s="50">
        <f t="shared" si="7"/>
        <v>71.92739999999999</v>
      </c>
      <c r="T22" s="32">
        <v>11252</v>
      </c>
      <c r="U22" s="31">
        <v>8462.29</v>
      </c>
      <c r="V22" s="50">
        <f t="shared" si="8"/>
        <v>75.20698542481338</v>
      </c>
      <c r="W22" s="32">
        <v>118</v>
      </c>
      <c r="X22" s="31">
        <v>126.77</v>
      </c>
      <c r="Y22" s="50">
        <f t="shared" si="9"/>
        <v>107.4322033898305</v>
      </c>
      <c r="Z22" s="33">
        <v>0</v>
      </c>
      <c r="AA22" s="31">
        <v>0</v>
      </c>
      <c r="AB22" s="50" t="e">
        <f t="shared" si="10"/>
        <v>#DIV/0!</v>
      </c>
      <c r="AC22" s="38">
        <v>0</v>
      </c>
      <c r="AD22" s="50">
        <v>0</v>
      </c>
      <c r="AE22" s="50"/>
      <c r="AF22" s="50"/>
      <c r="AG22" s="50">
        <v>29105.5</v>
      </c>
      <c r="AH22" s="50">
        <v>30413.1</v>
      </c>
      <c r="AI22" s="18"/>
      <c r="AJ22" s="18"/>
      <c r="AK22" s="19"/>
      <c r="AL22" s="50">
        <v>0</v>
      </c>
      <c r="AM22" s="50"/>
      <c r="AN22" s="50"/>
      <c r="AO22" s="50"/>
      <c r="AP22" s="50"/>
      <c r="AQ22" s="31">
        <f t="shared" si="11"/>
        <v>430</v>
      </c>
      <c r="AR22" s="31">
        <f t="shared" si="11"/>
        <v>416.564</v>
      </c>
      <c r="AS22" s="50">
        <f t="shared" si="12"/>
        <v>96.8753488372093</v>
      </c>
      <c r="AT22" s="32">
        <v>430</v>
      </c>
      <c r="AU22" s="31">
        <v>0</v>
      </c>
      <c r="AV22" s="50"/>
      <c r="AW22" s="31">
        <v>416.564</v>
      </c>
      <c r="AX22" s="50"/>
      <c r="AY22" s="50">
        <v>0</v>
      </c>
      <c r="AZ22" s="32"/>
      <c r="BA22" s="50">
        <v>0</v>
      </c>
      <c r="BB22" s="50"/>
      <c r="BC22" s="50"/>
      <c r="BD22" s="50"/>
      <c r="BE22" s="50">
        <v>0</v>
      </c>
      <c r="BF22" s="32"/>
      <c r="BG22" s="50">
        <v>0</v>
      </c>
      <c r="BH22" s="32">
        <v>4500</v>
      </c>
      <c r="BI22" s="50">
        <v>285.85</v>
      </c>
      <c r="BJ22" s="50">
        <v>1000</v>
      </c>
      <c r="BK22" s="50">
        <v>285.85</v>
      </c>
      <c r="BL22" s="32"/>
      <c r="BM22" s="50">
        <v>0</v>
      </c>
      <c r="BN22" s="50">
        <v>0</v>
      </c>
      <c r="BO22" s="50">
        <v>0</v>
      </c>
      <c r="BP22" s="50"/>
      <c r="BQ22" s="50"/>
      <c r="BR22" s="50">
        <v>0</v>
      </c>
      <c r="BS22" s="31">
        <v>1330.1</v>
      </c>
      <c r="BT22" s="31">
        <v>0</v>
      </c>
      <c r="BU22" s="31">
        <f t="shared" si="13"/>
        <v>62155.5</v>
      </c>
      <c r="BV22" s="31">
        <f t="shared" si="14"/>
        <v>53513.06319999999</v>
      </c>
      <c r="BW22" s="50"/>
      <c r="BX22" s="50"/>
      <c r="BY22" s="50"/>
      <c r="BZ22" s="50">
        <v>11437.85</v>
      </c>
      <c r="CA22" s="50"/>
      <c r="CB22" s="50"/>
      <c r="CC22" s="50"/>
      <c r="CD22" s="50">
        <v>0</v>
      </c>
      <c r="CE22" s="50"/>
      <c r="CF22" s="50"/>
      <c r="CG22" s="50">
        <v>2850</v>
      </c>
      <c r="CH22" s="31">
        <v>2850</v>
      </c>
      <c r="CI22" s="31"/>
      <c r="CJ22" s="31">
        <f t="shared" si="15"/>
        <v>2850</v>
      </c>
      <c r="CK22" s="31">
        <f t="shared" si="16"/>
        <v>14287.85</v>
      </c>
      <c r="CL22" s="48"/>
      <c r="CM22" s="47"/>
      <c r="CN22" s="47"/>
      <c r="CO22" s="48"/>
      <c r="CP22" s="47"/>
      <c r="CQ22" s="47"/>
      <c r="CR22" s="48"/>
      <c r="CS22" s="47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</row>
    <row r="23" spans="1:210" ht="18.75" customHeight="1">
      <c r="A23" s="28">
        <v>14</v>
      </c>
      <c r="B23" s="1" t="s">
        <v>66</v>
      </c>
      <c r="C23" s="50">
        <v>30916.7</v>
      </c>
      <c r="D23" s="34">
        <v>0</v>
      </c>
      <c r="E23" s="30">
        <f t="shared" si="0"/>
        <v>60672.3</v>
      </c>
      <c r="F23" s="31">
        <f t="shared" si="0"/>
        <v>64466.9853</v>
      </c>
      <c r="G23" s="31">
        <f t="shared" si="1"/>
        <v>106.25439500398039</v>
      </c>
      <c r="H23" s="31">
        <f t="shared" si="2"/>
        <v>22411.8</v>
      </c>
      <c r="I23" s="31">
        <f t="shared" si="2"/>
        <v>24151.2943</v>
      </c>
      <c r="J23" s="31">
        <f t="shared" si="3"/>
        <v>107.76151090050779</v>
      </c>
      <c r="K23" s="31">
        <f t="shared" si="4"/>
        <v>5300</v>
      </c>
      <c r="L23" s="31">
        <f t="shared" si="4"/>
        <v>7259.4083</v>
      </c>
      <c r="M23" s="50">
        <f t="shared" si="5"/>
        <v>136.9699679245283</v>
      </c>
      <c r="N23" s="32">
        <v>700</v>
      </c>
      <c r="O23" s="31">
        <v>866.0283</v>
      </c>
      <c r="P23" s="50">
        <f t="shared" si="6"/>
        <v>123.71832857142857</v>
      </c>
      <c r="Q23" s="36">
        <v>5100</v>
      </c>
      <c r="R23" s="31">
        <v>5168.036</v>
      </c>
      <c r="S23" s="50">
        <f t="shared" si="7"/>
        <v>101.33403921568626</v>
      </c>
      <c r="T23" s="32">
        <v>4600</v>
      </c>
      <c r="U23" s="31">
        <v>6393.38</v>
      </c>
      <c r="V23" s="50">
        <f t="shared" si="8"/>
        <v>138.98652173913044</v>
      </c>
      <c r="W23" s="32">
        <v>175</v>
      </c>
      <c r="X23" s="31">
        <v>215.2</v>
      </c>
      <c r="Y23" s="50">
        <f t="shared" si="9"/>
        <v>122.97142857142858</v>
      </c>
      <c r="Z23" s="33">
        <v>0</v>
      </c>
      <c r="AA23" s="31">
        <v>0</v>
      </c>
      <c r="AB23" s="50" t="e">
        <f t="shared" si="10"/>
        <v>#DIV/0!</v>
      </c>
      <c r="AC23" s="38">
        <v>0</v>
      </c>
      <c r="AD23" s="50">
        <v>0</v>
      </c>
      <c r="AE23" s="50"/>
      <c r="AF23" s="50"/>
      <c r="AG23" s="50">
        <v>38260.5</v>
      </c>
      <c r="AH23" s="50">
        <v>38790.9</v>
      </c>
      <c r="AI23" s="18"/>
      <c r="AJ23" s="18"/>
      <c r="AK23" s="19"/>
      <c r="AL23" s="50">
        <v>0</v>
      </c>
      <c r="AM23" s="50"/>
      <c r="AN23" s="50"/>
      <c r="AO23" s="50"/>
      <c r="AP23" s="50"/>
      <c r="AQ23" s="31">
        <f t="shared" si="11"/>
        <v>910</v>
      </c>
      <c r="AR23" s="31">
        <f t="shared" si="11"/>
        <v>763.24</v>
      </c>
      <c r="AS23" s="50">
        <f t="shared" si="12"/>
        <v>83.87252747252747</v>
      </c>
      <c r="AT23" s="32">
        <v>550</v>
      </c>
      <c r="AU23" s="31">
        <v>373.24</v>
      </c>
      <c r="AV23" s="50"/>
      <c r="AW23" s="31">
        <v>0</v>
      </c>
      <c r="AX23" s="50"/>
      <c r="AY23" s="50">
        <v>0</v>
      </c>
      <c r="AZ23" s="32">
        <v>360</v>
      </c>
      <c r="BA23" s="50">
        <v>390</v>
      </c>
      <c r="BB23" s="50"/>
      <c r="BC23" s="50"/>
      <c r="BD23" s="50"/>
      <c r="BE23" s="50">
        <v>0</v>
      </c>
      <c r="BF23" s="32"/>
      <c r="BG23" s="50">
        <v>0</v>
      </c>
      <c r="BH23" s="32">
        <v>1400</v>
      </c>
      <c r="BI23" s="50">
        <v>1218.61</v>
      </c>
      <c r="BJ23" s="50">
        <v>1400</v>
      </c>
      <c r="BK23" s="50">
        <v>1218.61</v>
      </c>
      <c r="BL23" s="32"/>
      <c r="BM23" s="50">
        <v>0</v>
      </c>
      <c r="BN23" s="50">
        <v>0</v>
      </c>
      <c r="BO23" s="50">
        <v>0</v>
      </c>
      <c r="BP23" s="50"/>
      <c r="BQ23" s="50"/>
      <c r="BR23" s="50">
        <v>9526.8</v>
      </c>
      <c r="BS23" s="31">
        <v>9526.8</v>
      </c>
      <c r="BT23" s="31">
        <v>0</v>
      </c>
      <c r="BU23" s="31">
        <f t="shared" si="13"/>
        <v>60672.3</v>
      </c>
      <c r="BV23" s="31">
        <f t="shared" si="14"/>
        <v>62942.1943</v>
      </c>
      <c r="BW23" s="50"/>
      <c r="BX23" s="50"/>
      <c r="BY23" s="50"/>
      <c r="BZ23" s="50">
        <v>1524.791</v>
      </c>
      <c r="CA23" s="50"/>
      <c r="CB23" s="50"/>
      <c r="CC23" s="50"/>
      <c r="CD23" s="50">
        <v>0</v>
      </c>
      <c r="CE23" s="50"/>
      <c r="CF23" s="50"/>
      <c r="CG23" s="50">
        <v>19093.8</v>
      </c>
      <c r="CH23" s="31">
        <v>0</v>
      </c>
      <c r="CI23" s="31"/>
      <c r="CJ23" s="31">
        <f t="shared" si="15"/>
        <v>19093.8</v>
      </c>
      <c r="CK23" s="31">
        <f t="shared" si="16"/>
        <v>1524.791</v>
      </c>
      <c r="CL23" s="48"/>
      <c r="CM23" s="47"/>
      <c r="CN23" s="47"/>
      <c r="CO23" s="48"/>
      <c r="CP23" s="47"/>
      <c r="CQ23" s="47"/>
      <c r="CR23" s="48"/>
      <c r="CS23" s="47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</row>
    <row r="24" spans="1:210" ht="18.75" customHeight="1">
      <c r="A24" s="28">
        <v>15</v>
      </c>
      <c r="B24" s="1" t="s">
        <v>67</v>
      </c>
      <c r="C24" s="50">
        <v>15693.4</v>
      </c>
      <c r="D24" s="34">
        <v>600</v>
      </c>
      <c r="E24" s="30">
        <f t="shared" si="0"/>
        <v>83325.2</v>
      </c>
      <c r="F24" s="31">
        <f t="shared" si="0"/>
        <v>87904.7735</v>
      </c>
      <c r="G24" s="31">
        <f t="shared" si="1"/>
        <v>105.49602461200213</v>
      </c>
      <c r="H24" s="31">
        <f t="shared" si="2"/>
        <v>14888.5</v>
      </c>
      <c r="I24" s="31">
        <f t="shared" si="2"/>
        <v>19468.1735</v>
      </c>
      <c r="J24" s="31">
        <f t="shared" si="3"/>
        <v>130.75980454713368</v>
      </c>
      <c r="K24" s="31">
        <f t="shared" si="4"/>
        <v>8900</v>
      </c>
      <c r="L24" s="31">
        <f t="shared" si="4"/>
        <v>10373.5265</v>
      </c>
      <c r="M24" s="50">
        <f t="shared" si="5"/>
        <v>116.55647752808989</v>
      </c>
      <c r="N24" s="32">
        <v>800</v>
      </c>
      <c r="O24" s="31">
        <v>1024.1785</v>
      </c>
      <c r="P24" s="50">
        <f t="shared" si="6"/>
        <v>128.0223125</v>
      </c>
      <c r="Q24" s="38">
        <v>3300</v>
      </c>
      <c r="R24" s="31">
        <v>3310.831</v>
      </c>
      <c r="S24" s="50">
        <f t="shared" si="7"/>
        <v>100.32821212121212</v>
      </c>
      <c r="T24" s="32">
        <v>8100</v>
      </c>
      <c r="U24" s="31">
        <v>9349.348</v>
      </c>
      <c r="V24" s="50">
        <f t="shared" si="8"/>
        <v>115.42404938271605</v>
      </c>
      <c r="W24" s="32">
        <v>550.5</v>
      </c>
      <c r="X24" s="31">
        <v>726.1</v>
      </c>
      <c r="Y24" s="50">
        <f t="shared" si="9"/>
        <v>131.89827429609446</v>
      </c>
      <c r="Z24" s="33">
        <v>0</v>
      </c>
      <c r="AA24" s="31">
        <v>0</v>
      </c>
      <c r="AB24" s="50" t="e">
        <f t="shared" si="10"/>
        <v>#DIV/0!</v>
      </c>
      <c r="AC24" s="38">
        <v>0</v>
      </c>
      <c r="AD24" s="50">
        <v>0</v>
      </c>
      <c r="AE24" s="50"/>
      <c r="AF24" s="50"/>
      <c r="AG24" s="50">
        <v>56533.100000000006</v>
      </c>
      <c r="AH24" s="50">
        <v>56533.1</v>
      </c>
      <c r="AI24" s="18"/>
      <c r="AJ24" s="18"/>
      <c r="AK24" s="19"/>
      <c r="AL24" s="50">
        <v>0</v>
      </c>
      <c r="AM24" s="50"/>
      <c r="AN24" s="50"/>
      <c r="AO24" s="50"/>
      <c r="AP24" s="50"/>
      <c r="AQ24" s="31">
        <f t="shared" si="11"/>
        <v>270.9</v>
      </c>
      <c r="AR24" s="31">
        <f t="shared" si="11"/>
        <v>270.138</v>
      </c>
      <c r="AS24" s="50">
        <f t="shared" si="12"/>
        <v>99.71871539313399</v>
      </c>
      <c r="AT24" s="32">
        <v>270.9</v>
      </c>
      <c r="AU24" s="31">
        <v>0</v>
      </c>
      <c r="AV24" s="50"/>
      <c r="AW24" s="31">
        <v>270.138</v>
      </c>
      <c r="AX24" s="50"/>
      <c r="AY24" s="50">
        <v>0</v>
      </c>
      <c r="AZ24" s="32"/>
      <c r="BA24" s="50">
        <v>0</v>
      </c>
      <c r="BB24" s="50"/>
      <c r="BC24" s="50"/>
      <c r="BD24" s="50"/>
      <c r="BE24" s="50">
        <v>0</v>
      </c>
      <c r="BF24" s="32"/>
      <c r="BG24" s="50">
        <v>0</v>
      </c>
      <c r="BH24" s="32">
        <v>1867.1</v>
      </c>
      <c r="BI24" s="50">
        <v>1229.5</v>
      </c>
      <c r="BJ24" s="50">
        <v>1867.1</v>
      </c>
      <c r="BK24" s="50">
        <v>1143.8</v>
      </c>
      <c r="BL24" s="32"/>
      <c r="BM24" s="50">
        <v>3558.078</v>
      </c>
      <c r="BN24" s="50">
        <v>0</v>
      </c>
      <c r="BO24" s="50">
        <v>0</v>
      </c>
      <c r="BP24" s="50"/>
      <c r="BQ24" s="50"/>
      <c r="BR24" s="50">
        <v>0</v>
      </c>
      <c r="BS24" s="31">
        <v>0</v>
      </c>
      <c r="BT24" s="31">
        <v>0</v>
      </c>
      <c r="BU24" s="31">
        <f t="shared" si="13"/>
        <v>71421.6</v>
      </c>
      <c r="BV24" s="31">
        <f t="shared" si="14"/>
        <v>76001.2735</v>
      </c>
      <c r="BW24" s="50"/>
      <c r="BX24" s="50"/>
      <c r="BY24" s="50">
        <v>11903.6</v>
      </c>
      <c r="BZ24" s="50">
        <v>11903.5</v>
      </c>
      <c r="CA24" s="50"/>
      <c r="CB24" s="50"/>
      <c r="CC24" s="50"/>
      <c r="CD24" s="50">
        <v>0</v>
      </c>
      <c r="CE24" s="50"/>
      <c r="CF24" s="50"/>
      <c r="CG24" s="50">
        <v>21193.8</v>
      </c>
      <c r="CH24" s="31">
        <v>19193.8</v>
      </c>
      <c r="CI24" s="31"/>
      <c r="CJ24" s="31">
        <f t="shared" si="15"/>
        <v>33097.4</v>
      </c>
      <c r="CK24" s="31">
        <f t="shared" si="16"/>
        <v>31097.3</v>
      </c>
      <c r="CL24" s="48"/>
      <c r="CM24" s="47"/>
      <c r="CN24" s="47"/>
      <c r="CO24" s="48"/>
      <c r="CP24" s="47"/>
      <c r="CQ24" s="47"/>
      <c r="CR24" s="48"/>
      <c r="CS24" s="47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</row>
    <row r="25" spans="1:210" ht="18.75" customHeight="1">
      <c r="A25" s="28">
        <v>16</v>
      </c>
      <c r="B25" s="1" t="s">
        <v>68</v>
      </c>
      <c r="C25" s="50">
        <v>142244.8</v>
      </c>
      <c r="D25" s="34">
        <v>0</v>
      </c>
      <c r="E25" s="30">
        <f t="shared" si="0"/>
        <v>119876.1</v>
      </c>
      <c r="F25" s="31">
        <f t="shared" si="0"/>
        <v>119497.47630000001</v>
      </c>
      <c r="G25" s="31">
        <f t="shared" si="1"/>
        <v>99.68415413914867</v>
      </c>
      <c r="H25" s="31">
        <f t="shared" si="2"/>
        <v>47316</v>
      </c>
      <c r="I25" s="31">
        <f t="shared" si="2"/>
        <v>46937.3763</v>
      </c>
      <c r="J25" s="31">
        <f t="shared" si="3"/>
        <v>99.19979774283541</v>
      </c>
      <c r="K25" s="31">
        <f t="shared" si="4"/>
        <v>19400</v>
      </c>
      <c r="L25" s="31">
        <f t="shared" si="4"/>
        <v>22877.6574</v>
      </c>
      <c r="M25" s="50">
        <f t="shared" si="5"/>
        <v>117.92606907216494</v>
      </c>
      <c r="N25" s="32">
        <v>4100</v>
      </c>
      <c r="O25" s="31">
        <v>6400.1344</v>
      </c>
      <c r="P25" s="50">
        <f t="shared" si="6"/>
        <v>156.10083902439024</v>
      </c>
      <c r="Q25" s="36">
        <v>8800</v>
      </c>
      <c r="R25" s="31">
        <v>6868.5969</v>
      </c>
      <c r="S25" s="50">
        <f t="shared" si="7"/>
        <v>78.0522375</v>
      </c>
      <c r="T25" s="32">
        <v>15300</v>
      </c>
      <c r="U25" s="31">
        <v>16477.523</v>
      </c>
      <c r="V25" s="50">
        <f t="shared" si="8"/>
        <v>107.69622875816994</v>
      </c>
      <c r="W25" s="32">
        <v>1376</v>
      </c>
      <c r="X25" s="31">
        <v>1375.7</v>
      </c>
      <c r="Y25" s="50">
        <f t="shared" si="9"/>
        <v>99.97819767441861</v>
      </c>
      <c r="Z25" s="33">
        <v>0</v>
      </c>
      <c r="AA25" s="31">
        <v>0</v>
      </c>
      <c r="AB25" s="50" t="e">
        <f t="shared" si="10"/>
        <v>#DIV/0!</v>
      </c>
      <c r="AC25" s="38">
        <v>0</v>
      </c>
      <c r="AD25" s="50">
        <v>0</v>
      </c>
      <c r="AE25" s="50"/>
      <c r="AF25" s="50"/>
      <c r="AG25" s="50">
        <v>70926.5</v>
      </c>
      <c r="AH25" s="50">
        <v>70926.5</v>
      </c>
      <c r="AI25" s="18"/>
      <c r="AJ25" s="18"/>
      <c r="AK25" s="49">
        <v>1633.6</v>
      </c>
      <c r="AL25" s="50">
        <v>1633.6</v>
      </c>
      <c r="AM25" s="50"/>
      <c r="AN25" s="50"/>
      <c r="AO25" s="50"/>
      <c r="AP25" s="50"/>
      <c r="AQ25" s="31">
        <f t="shared" si="11"/>
        <v>2360</v>
      </c>
      <c r="AR25" s="31">
        <f t="shared" si="11"/>
        <v>2365.962</v>
      </c>
      <c r="AS25" s="50">
        <f t="shared" si="12"/>
        <v>100.25262711864407</v>
      </c>
      <c r="AT25" s="32">
        <v>2000</v>
      </c>
      <c r="AU25" s="31">
        <v>2005.962</v>
      </c>
      <c r="AV25" s="50"/>
      <c r="AW25" s="31">
        <v>0</v>
      </c>
      <c r="AX25" s="50"/>
      <c r="AY25" s="50">
        <v>0</v>
      </c>
      <c r="AZ25" s="32">
        <v>360</v>
      </c>
      <c r="BA25" s="50">
        <v>360</v>
      </c>
      <c r="BB25" s="50"/>
      <c r="BC25" s="50"/>
      <c r="BD25" s="50"/>
      <c r="BE25" s="50">
        <v>0</v>
      </c>
      <c r="BF25" s="32"/>
      <c r="BG25" s="50">
        <v>0</v>
      </c>
      <c r="BH25" s="32">
        <v>5820</v>
      </c>
      <c r="BI25" s="50">
        <v>3427.57</v>
      </c>
      <c r="BJ25" s="50">
        <v>3800</v>
      </c>
      <c r="BK25" s="50">
        <v>1285.22</v>
      </c>
      <c r="BL25" s="32">
        <v>9560</v>
      </c>
      <c r="BM25" s="50">
        <v>10021.89</v>
      </c>
      <c r="BN25" s="50">
        <v>0</v>
      </c>
      <c r="BO25" s="50">
        <v>0</v>
      </c>
      <c r="BP25" s="50"/>
      <c r="BQ25" s="50"/>
      <c r="BR25" s="50">
        <v>0</v>
      </c>
      <c r="BS25" s="31">
        <v>0</v>
      </c>
      <c r="BT25" s="31">
        <v>0</v>
      </c>
      <c r="BU25" s="31">
        <f t="shared" si="13"/>
        <v>119876.1</v>
      </c>
      <c r="BV25" s="31">
        <f t="shared" si="14"/>
        <v>119497.47630000001</v>
      </c>
      <c r="BW25" s="50"/>
      <c r="BX25" s="50"/>
      <c r="BY25" s="50"/>
      <c r="BZ25" s="50">
        <v>0</v>
      </c>
      <c r="CA25" s="50"/>
      <c r="CB25" s="50"/>
      <c r="CC25" s="50"/>
      <c r="CD25" s="50">
        <v>0</v>
      </c>
      <c r="CE25" s="50"/>
      <c r="CF25" s="50"/>
      <c r="CG25" s="50">
        <v>16303</v>
      </c>
      <c r="CH25" s="31">
        <v>16303</v>
      </c>
      <c r="CI25" s="31"/>
      <c r="CJ25" s="31">
        <f t="shared" si="15"/>
        <v>16303</v>
      </c>
      <c r="CK25" s="31">
        <f t="shared" si="16"/>
        <v>16303</v>
      </c>
      <c r="CL25" s="48"/>
      <c r="CM25" s="47"/>
      <c r="CN25" s="47"/>
      <c r="CO25" s="48"/>
      <c r="CP25" s="47"/>
      <c r="CQ25" s="47"/>
      <c r="CR25" s="48"/>
      <c r="CS25" s="47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</row>
    <row r="26" spans="1:210" ht="18.75" customHeight="1">
      <c r="A26" s="28">
        <v>17</v>
      </c>
      <c r="B26" s="1" t="s">
        <v>69</v>
      </c>
      <c r="C26" s="50">
        <v>1019.3000000000001</v>
      </c>
      <c r="D26" s="34">
        <v>0</v>
      </c>
      <c r="E26" s="30">
        <f t="shared" si="0"/>
        <v>51708.4</v>
      </c>
      <c r="F26" s="31">
        <f t="shared" si="0"/>
        <v>60014.3802</v>
      </c>
      <c r="G26" s="31">
        <f t="shared" si="1"/>
        <v>116.06311585738487</v>
      </c>
      <c r="H26" s="31">
        <f t="shared" si="2"/>
        <v>19605.4</v>
      </c>
      <c r="I26" s="31">
        <f t="shared" si="2"/>
        <v>13073.2702</v>
      </c>
      <c r="J26" s="31">
        <f t="shared" si="3"/>
        <v>66.6819865955298</v>
      </c>
      <c r="K26" s="31">
        <f t="shared" si="4"/>
        <v>8472.7</v>
      </c>
      <c r="L26" s="31">
        <f t="shared" si="4"/>
        <v>8045.3282</v>
      </c>
      <c r="M26" s="50">
        <f t="shared" si="5"/>
        <v>94.95589599537337</v>
      </c>
      <c r="N26" s="32">
        <v>1098.5</v>
      </c>
      <c r="O26" s="31">
        <v>431.3682</v>
      </c>
      <c r="P26" s="50">
        <f t="shared" si="6"/>
        <v>39.26883932635412</v>
      </c>
      <c r="Q26" s="36">
        <v>6840.7</v>
      </c>
      <c r="R26" s="31">
        <v>4081.831</v>
      </c>
      <c r="S26" s="50">
        <f t="shared" si="7"/>
        <v>59.66978525589487</v>
      </c>
      <c r="T26" s="32">
        <v>7374.2</v>
      </c>
      <c r="U26" s="31">
        <v>7613.96</v>
      </c>
      <c r="V26" s="50">
        <f t="shared" si="8"/>
        <v>103.25133573811397</v>
      </c>
      <c r="W26" s="32">
        <v>192</v>
      </c>
      <c r="X26" s="31">
        <v>232.1</v>
      </c>
      <c r="Y26" s="50">
        <f t="shared" si="9"/>
        <v>120.88541666666666</v>
      </c>
      <c r="Z26" s="33">
        <v>0</v>
      </c>
      <c r="AA26" s="31">
        <v>0</v>
      </c>
      <c r="AB26" s="50" t="e">
        <f t="shared" si="10"/>
        <v>#DIV/0!</v>
      </c>
      <c r="AC26" s="38">
        <v>0</v>
      </c>
      <c r="AD26" s="50">
        <v>0</v>
      </c>
      <c r="AE26" s="50"/>
      <c r="AF26" s="50"/>
      <c r="AG26" s="50">
        <v>32103</v>
      </c>
      <c r="AH26" s="50">
        <v>33458.2</v>
      </c>
      <c r="AI26" s="18"/>
      <c r="AJ26" s="18"/>
      <c r="AK26" s="19"/>
      <c r="AL26" s="50">
        <v>0</v>
      </c>
      <c r="AM26" s="50"/>
      <c r="AN26" s="50"/>
      <c r="AO26" s="50"/>
      <c r="AP26" s="50"/>
      <c r="AQ26" s="31">
        <f t="shared" si="11"/>
        <v>900</v>
      </c>
      <c r="AR26" s="31">
        <f t="shared" si="11"/>
        <v>574.111</v>
      </c>
      <c r="AS26" s="50">
        <f t="shared" si="12"/>
        <v>63.790111111111116</v>
      </c>
      <c r="AT26" s="32">
        <v>900</v>
      </c>
      <c r="AU26" s="31">
        <v>574.111</v>
      </c>
      <c r="AV26" s="50"/>
      <c r="AW26" s="31">
        <v>0</v>
      </c>
      <c r="AX26" s="50"/>
      <c r="AY26" s="50">
        <v>0</v>
      </c>
      <c r="AZ26" s="32"/>
      <c r="BA26" s="50">
        <v>0</v>
      </c>
      <c r="BB26" s="50"/>
      <c r="BC26" s="50"/>
      <c r="BD26" s="50"/>
      <c r="BE26" s="50">
        <v>0</v>
      </c>
      <c r="BF26" s="32"/>
      <c r="BG26" s="50">
        <v>0</v>
      </c>
      <c r="BH26" s="32">
        <v>3200</v>
      </c>
      <c r="BI26" s="50">
        <v>139.9</v>
      </c>
      <c r="BJ26" s="50">
        <v>1400</v>
      </c>
      <c r="BK26" s="50">
        <v>0</v>
      </c>
      <c r="BL26" s="32"/>
      <c r="BM26" s="50">
        <v>0</v>
      </c>
      <c r="BN26" s="50">
        <v>0</v>
      </c>
      <c r="BO26" s="50">
        <v>0</v>
      </c>
      <c r="BP26" s="50"/>
      <c r="BQ26" s="50"/>
      <c r="BR26" s="50">
        <v>0</v>
      </c>
      <c r="BS26" s="31">
        <v>0</v>
      </c>
      <c r="BT26" s="31">
        <v>0</v>
      </c>
      <c r="BU26" s="31">
        <f t="shared" si="13"/>
        <v>51708.4</v>
      </c>
      <c r="BV26" s="31">
        <f t="shared" si="14"/>
        <v>46531.470199999996</v>
      </c>
      <c r="BW26" s="50"/>
      <c r="BX26" s="50"/>
      <c r="BY26" s="50"/>
      <c r="BZ26" s="50">
        <v>13482.91</v>
      </c>
      <c r="CA26" s="50"/>
      <c r="CB26" s="50"/>
      <c r="CC26" s="50"/>
      <c r="CD26" s="50">
        <v>0</v>
      </c>
      <c r="CE26" s="50"/>
      <c r="CF26" s="50"/>
      <c r="CG26" s="50">
        <v>1650</v>
      </c>
      <c r="CH26" s="31">
        <v>1650</v>
      </c>
      <c r="CI26" s="31"/>
      <c r="CJ26" s="31">
        <f t="shared" si="15"/>
        <v>1650</v>
      </c>
      <c r="CK26" s="31">
        <f t="shared" si="16"/>
        <v>15132.91</v>
      </c>
      <c r="CL26" s="48"/>
      <c r="CM26" s="47"/>
      <c r="CN26" s="47"/>
      <c r="CO26" s="48"/>
      <c r="CP26" s="47"/>
      <c r="CQ26" s="47"/>
      <c r="CR26" s="48"/>
      <c r="CS26" s="47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</row>
    <row r="27" spans="1:210" ht="18.75" customHeight="1">
      <c r="A27" s="28">
        <v>18</v>
      </c>
      <c r="B27" s="1" t="s">
        <v>70</v>
      </c>
      <c r="C27" s="50">
        <v>1745.7</v>
      </c>
      <c r="D27" s="34">
        <v>0</v>
      </c>
      <c r="E27" s="30">
        <f t="shared" si="0"/>
        <v>25109.499999999996</v>
      </c>
      <c r="F27" s="31">
        <f t="shared" si="0"/>
        <v>28302.4042</v>
      </c>
      <c r="G27" s="31">
        <f t="shared" si="1"/>
        <v>112.71592106573212</v>
      </c>
      <c r="H27" s="31">
        <f t="shared" si="2"/>
        <v>6182.4</v>
      </c>
      <c r="I27" s="31">
        <f t="shared" si="2"/>
        <v>6454.7042</v>
      </c>
      <c r="J27" s="31">
        <f t="shared" si="3"/>
        <v>104.40450634057972</v>
      </c>
      <c r="K27" s="31">
        <f t="shared" si="4"/>
        <v>2204.3999999999996</v>
      </c>
      <c r="L27" s="31">
        <f t="shared" si="4"/>
        <v>3650.9792</v>
      </c>
      <c r="M27" s="50">
        <f t="shared" si="5"/>
        <v>165.6223552894212</v>
      </c>
      <c r="N27" s="32">
        <v>152.2</v>
      </c>
      <c r="O27" s="31">
        <v>55.0464</v>
      </c>
      <c r="P27" s="50">
        <f t="shared" si="6"/>
        <v>36.167148488830485</v>
      </c>
      <c r="Q27" s="36">
        <v>3069.4</v>
      </c>
      <c r="R27" s="31">
        <v>1959.092</v>
      </c>
      <c r="S27" s="50">
        <f t="shared" si="7"/>
        <v>63.82654590473709</v>
      </c>
      <c r="T27" s="32">
        <v>2052.2</v>
      </c>
      <c r="U27" s="31">
        <v>3595.9328</v>
      </c>
      <c r="V27" s="50">
        <f t="shared" si="8"/>
        <v>175.2233115680733</v>
      </c>
      <c r="W27" s="32">
        <v>257</v>
      </c>
      <c r="X27" s="31">
        <v>241.3</v>
      </c>
      <c r="Y27" s="50">
        <f t="shared" si="9"/>
        <v>93.89105058365759</v>
      </c>
      <c r="Z27" s="33">
        <v>0</v>
      </c>
      <c r="AA27" s="31">
        <v>0</v>
      </c>
      <c r="AB27" s="50" t="e">
        <f t="shared" si="10"/>
        <v>#DIV/0!</v>
      </c>
      <c r="AC27" s="38">
        <v>0</v>
      </c>
      <c r="AD27" s="50">
        <v>0</v>
      </c>
      <c r="AE27" s="50"/>
      <c r="AF27" s="50"/>
      <c r="AG27" s="50">
        <v>18927.1</v>
      </c>
      <c r="AH27" s="50">
        <v>20051.4</v>
      </c>
      <c r="AI27" s="18"/>
      <c r="AJ27" s="18"/>
      <c r="AK27" s="19"/>
      <c r="AL27" s="50">
        <v>0</v>
      </c>
      <c r="AM27" s="50"/>
      <c r="AN27" s="50"/>
      <c r="AO27" s="50"/>
      <c r="AP27" s="50"/>
      <c r="AQ27" s="31">
        <f t="shared" si="11"/>
        <v>195.6</v>
      </c>
      <c r="AR27" s="31">
        <f t="shared" si="11"/>
        <v>91.12</v>
      </c>
      <c r="AS27" s="50">
        <f t="shared" si="12"/>
        <v>46.584867075664626</v>
      </c>
      <c r="AT27" s="32">
        <v>195.6</v>
      </c>
      <c r="AU27" s="31">
        <v>0</v>
      </c>
      <c r="AV27" s="50"/>
      <c r="AW27" s="31">
        <v>91.12</v>
      </c>
      <c r="AX27" s="50"/>
      <c r="AY27" s="50">
        <v>0</v>
      </c>
      <c r="AZ27" s="32"/>
      <c r="BA27" s="50">
        <v>0</v>
      </c>
      <c r="BB27" s="50"/>
      <c r="BC27" s="50"/>
      <c r="BD27" s="50"/>
      <c r="BE27" s="50">
        <v>0</v>
      </c>
      <c r="BF27" s="32"/>
      <c r="BG27" s="50">
        <v>5</v>
      </c>
      <c r="BH27" s="32">
        <v>456</v>
      </c>
      <c r="BI27" s="50">
        <v>20</v>
      </c>
      <c r="BJ27" s="50">
        <v>456</v>
      </c>
      <c r="BK27" s="50">
        <v>0</v>
      </c>
      <c r="BL27" s="32"/>
      <c r="BM27" s="50">
        <v>0</v>
      </c>
      <c r="BN27" s="50">
        <v>0</v>
      </c>
      <c r="BO27" s="50">
        <v>0</v>
      </c>
      <c r="BP27" s="50"/>
      <c r="BQ27" s="50"/>
      <c r="BR27" s="50">
        <v>0</v>
      </c>
      <c r="BS27" s="31">
        <v>487.213</v>
      </c>
      <c r="BT27" s="31">
        <v>0</v>
      </c>
      <c r="BU27" s="31">
        <f t="shared" si="13"/>
        <v>25109.499999999996</v>
      </c>
      <c r="BV27" s="31">
        <f t="shared" si="14"/>
        <v>26506.1042</v>
      </c>
      <c r="BW27" s="50"/>
      <c r="BX27" s="50"/>
      <c r="BY27" s="50"/>
      <c r="BZ27" s="50">
        <v>1796.3</v>
      </c>
      <c r="CA27" s="50"/>
      <c r="CB27" s="50"/>
      <c r="CC27" s="50"/>
      <c r="CD27" s="50">
        <v>0</v>
      </c>
      <c r="CE27" s="50"/>
      <c r="CF27" s="50"/>
      <c r="CG27" s="50">
        <v>426.8</v>
      </c>
      <c r="CH27" s="31">
        <v>426.774</v>
      </c>
      <c r="CI27" s="31"/>
      <c r="CJ27" s="31">
        <f t="shared" si="15"/>
        <v>426.8</v>
      </c>
      <c r="CK27" s="31">
        <f t="shared" si="16"/>
        <v>2223.074</v>
      </c>
      <c r="CL27" s="48"/>
      <c r="CM27" s="47"/>
      <c r="CN27" s="47"/>
      <c r="CO27" s="48"/>
      <c r="CP27" s="47"/>
      <c r="CQ27" s="47"/>
      <c r="CR27" s="48"/>
      <c r="CS27" s="47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</row>
    <row r="28" spans="1:210" ht="18.75" customHeight="1">
      <c r="A28" s="28">
        <v>19</v>
      </c>
      <c r="B28" s="1" t="s">
        <v>71</v>
      </c>
      <c r="C28" s="50">
        <v>5278.4</v>
      </c>
      <c r="D28" s="34">
        <v>0</v>
      </c>
      <c r="E28" s="30">
        <f t="shared" si="0"/>
        <v>34538.4</v>
      </c>
      <c r="F28" s="31">
        <f t="shared" si="0"/>
        <v>30540.8951</v>
      </c>
      <c r="G28" s="31">
        <f t="shared" si="1"/>
        <v>88.42591173881824</v>
      </c>
      <c r="H28" s="31">
        <f t="shared" si="2"/>
        <v>13310</v>
      </c>
      <c r="I28" s="31">
        <f t="shared" si="2"/>
        <v>8638.8201</v>
      </c>
      <c r="J28" s="31">
        <f t="shared" si="3"/>
        <v>64.90473403456049</v>
      </c>
      <c r="K28" s="31">
        <f t="shared" si="4"/>
        <v>4680</v>
      </c>
      <c r="L28" s="31">
        <f t="shared" si="4"/>
        <v>5431.6301</v>
      </c>
      <c r="M28" s="50">
        <f t="shared" si="5"/>
        <v>116.06047222222222</v>
      </c>
      <c r="N28" s="32">
        <v>130</v>
      </c>
      <c r="O28" s="31">
        <v>31.9201</v>
      </c>
      <c r="P28" s="50">
        <f t="shared" si="6"/>
        <v>24.553923076923077</v>
      </c>
      <c r="Q28" s="36">
        <v>6800</v>
      </c>
      <c r="R28" s="31">
        <v>2201.33</v>
      </c>
      <c r="S28" s="50">
        <f t="shared" si="7"/>
        <v>32.372499999999995</v>
      </c>
      <c r="T28" s="32">
        <v>4550</v>
      </c>
      <c r="U28" s="31">
        <v>5399.71</v>
      </c>
      <c r="V28" s="50">
        <f t="shared" si="8"/>
        <v>118.67494505494504</v>
      </c>
      <c r="W28" s="32">
        <v>120</v>
      </c>
      <c r="X28" s="31">
        <v>102.2</v>
      </c>
      <c r="Y28" s="50">
        <f t="shared" si="9"/>
        <v>85.16666666666667</v>
      </c>
      <c r="Z28" s="33">
        <v>0</v>
      </c>
      <c r="AA28" s="31">
        <v>0</v>
      </c>
      <c r="AB28" s="50" t="e">
        <f t="shared" si="10"/>
        <v>#DIV/0!</v>
      </c>
      <c r="AC28" s="38">
        <v>0</v>
      </c>
      <c r="AD28" s="50">
        <v>0</v>
      </c>
      <c r="AE28" s="50"/>
      <c r="AF28" s="50"/>
      <c r="AG28" s="50">
        <v>21228.4</v>
      </c>
      <c r="AH28" s="50">
        <v>21902.075</v>
      </c>
      <c r="AI28" s="18"/>
      <c r="AJ28" s="18"/>
      <c r="AK28" s="19"/>
      <c r="AL28" s="50">
        <v>0</v>
      </c>
      <c r="AM28" s="50"/>
      <c r="AN28" s="50"/>
      <c r="AO28" s="50"/>
      <c r="AP28" s="50"/>
      <c r="AQ28" s="31">
        <f t="shared" si="11"/>
        <v>450</v>
      </c>
      <c r="AR28" s="31">
        <f t="shared" si="11"/>
        <v>153.926</v>
      </c>
      <c r="AS28" s="50">
        <f t="shared" si="12"/>
        <v>34.205777777777776</v>
      </c>
      <c r="AT28" s="32">
        <v>450</v>
      </c>
      <c r="AU28" s="31">
        <v>153.926</v>
      </c>
      <c r="AV28" s="50"/>
      <c r="AW28" s="31">
        <v>0</v>
      </c>
      <c r="AX28" s="50"/>
      <c r="AY28" s="50">
        <v>0</v>
      </c>
      <c r="AZ28" s="32"/>
      <c r="BA28" s="50">
        <v>0</v>
      </c>
      <c r="BB28" s="50"/>
      <c r="BC28" s="50"/>
      <c r="BD28" s="50"/>
      <c r="BE28" s="50">
        <v>0</v>
      </c>
      <c r="BF28" s="32"/>
      <c r="BG28" s="50">
        <v>0</v>
      </c>
      <c r="BH28" s="32">
        <v>900</v>
      </c>
      <c r="BI28" s="50">
        <v>78.7</v>
      </c>
      <c r="BJ28" s="32">
        <v>900</v>
      </c>
      <c r="BK28" s="50">
        <v>78.7</v>
      </c>
      <c r="BL28" s="32"/>
      <c r="BM28" s="50">
        <v>0</v>
      </c>
      <c r="BN28" s="50">
        <v>0</v>
      </c>
      <c r="BO28" s="50">
        <v>0</v>
      </c>
      <c r="BP28" s="50"/>
      <c r="BQ28" s="50"/>
      <c r="BR28" s="50">
        <v>360</v>
      </c>
      <c r="BS28" s="31">
        <v>671.034</v>
      </c>
      <c r="BT28" s="31">
        <v>0</v>
      </c>
      <c r="BU28" s="31">
        <f t="shared" si="13"/>
        <v>34538.4</v>
      </c>
      <c r="BV28" s="31">
        <f t="shared" si="14"/>
        <v>30540.8951</v>
      </c>
      <c r="BW28" s="50"/>
      <c r="BX28" s="50"/>
      <c r="BY28" s="50"/>
      <c r="BZ28" s="50">
        <v>0</v>
      </c>
      <c r="CA28" s="50"/>
      <c r="CB28" s="50"/>
      <c r="CC28" s="50"/>
      <c r="CD28" s="50">
        <v>0</v>
      </c>
      <c r="CE28" s="50"/>
      <c r="CF28" s="50"/>
      <c r="CG28" s="50"/>
      <c r="CH28" s="31">
        <v>0</v>
      </c>
      <c r="CI28" s="31"/>
      <c r="CJ28" s="31">
        <f t="shared" si="15"/>
        <v>0</v>
      </c>
      <c r="CK28" s="31">
        <f t="shared" si="16"/>
        <v>0</v>
      </c>
      <c r="CL28" s="48"/>
      <c r="CM28" s="47"/>
      <c r="CN28" s="47"/>
      <c r="CO28" s="48"/>
      <c r="CP28" s="47"/>
      <c r="CQ28" s="47"/>
      <c r="CR28" s="48"/>
      <c r="CS28" s="47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</row>
    <row r="29" spans="1:210" ht="18.75" customHeight="1">
      <c r="A29" s="28">
        <v>20</v>
      </c>
      <c r="B29" s="1" t="s">
        <v>72</v>
      </c>
      <c r="C29" s="50">
        <v>2546.4</v>
      </c>
      <c r="D29" s="34">
        <v>0</v>
      </c>
      <c r="E29" s="30">
        <f t="shared" si="0"/>
        <v>13316</v>
      </c>
      <c r="F29" s="31">
        <f t="shared" si="0"/>
        <v>14073.6084</v>
      </c>
      <c r="G29" s="31">
        <f t="shared" si="1"/>
        <v>105.6894592970862</v>
      </c>
      <c r="H29" s="31">
        <f t="shared" si="2"/>
        <v>2006.5</v>
      </c>
      <c r="I29" s="31">
        <f t="shared" si="2"/>
        <v>2694.1084</v>
      </c>
      <c r="J29" s="31">
        <f t="shared" si="3"/>
        <v>134.26904560179418</v>
      </c>
      <c r="K29" s="31">
        <f t="shared" si="4"/>
        <v>745</v>
      </c>
      <c r="L29" s="31">
        <f t="shared" si="4"/>
        <v>1351.6453999999999</v>
      </c>
      <c r="M29" s="50">
        <f t="shared" si="5"/>
        <v>181.42891275167784</v>
      </c>
      <c r="N29" s="32">
        <v>70</v>
      </c>
      <c r="O29" s="31">
        <v>69.8624</v>
      </c>
      <c r="P29" s="50">
        <f t="shared" si="6"/>
        <v>99.80342857142857</v>
      </c>
      <c r="Q29" s="36">
        <v>655.5</v>
      </c>
      <c r="R29" s="31">
        <v>666.1</v>
      </c>
      <c r="S29" s="50">
        <f t="shared" si="7"/>
        <v>101.61708619374524</v>
      </c>
      <c r="T29" s="32">
        <v>675</v>
      </c>
      <c r="U29" s="31">
        <v>1281.783</v>
      </c>
      <c r="V29" s="50">
        <f t="shared" si="8"/>
        <v>189.89377777777776</v>
      </c>
      <c r="W29" s="32">
        <v>50</v>
      </c>
      <c r="X29" s="31">
        <v>71.8</v>
      </c>
      <c r="Y29" s="50">
        <f t="shared" si="9"/>
        <v>143.6</v>
      </c>
      <c r="Z29" s="33">
        <v>0</v>
      </c>
      <c r="AA29" s="31">
        <v>0</v>
      </c>
      <c r="AB29" s="50" t="e">
        <f t="shared" si="10"/>
        <v>#DIV/0!</v>
      </c>
      <c r="AC29" s="38">
        <v>0</v>
      </c>
      <c r="AD29" s="50">
        <v>0</v>
      </c>
      <c r="AE29" s="50"/>
      <c r="AF29" s="50"/>
      <c r="AG29" s="50">
        <v>11309.5</v>
      </c>
      <c r="AH29" s="50">
        <v>11379.5</v>
      </c>
      <c r="AI29" s="18"/>
      <c r="AJ29" s="18"/>
      <c r="AK29" s="19"/>
      <c r="AL29" s="50">
        <v>0</v>
      </c>
      <c r="AM29" s="50"/>
      <c r="AN29" s="50"/>
      <c r="AO29" s="50"/>
      <c r="AP29" s="50"/>
      <c r="AQ29" s="31">
        <f t="shared" si="11"/>
        <v>196</v>
      </c>
      <c r="AR29" s="31">
        <f t="shared" si="11"/>
        <v>207.748</v>
      </c>
      <c r="AS29" s="50">
        <f t="shared" si="12"/>
        <v>105.9938775510204</v>
      </c>
      <c r="AT29" s="32">
        <v>196</v>
      </c>
      <c r="AU29" s="31">
        <v>207.748</v>
      </c>
      <c r="AV29" s="50"/>
      <c r="AW29" s="31">
        <v>0</v>
      </c>
      <c r="AX29" s="50"/>
      <c r="AY29" s="50">
        <v>0</v>
      </c>
      <c r="AZ29" s="32"/>
      <c r="BA29" s="50">
        <v>0</v>
      </c>
      <c r="BB29" s="50"/>
      <c r="BC29" s="50"/>
      <c r="BD29" s="50"/>
      <c r="BE29" s="50">
        <v>0</v>
      </c>
      <c r="BF29" s="32"/>
      <c r="BG29" s="50">
        <v>0</v>
      </c>
      <c r="BH29" s="32">
        <v>360</v>
      </c>
      <c r="BI29" s="50">
        <v>396.815</v>
      </c>
      <c r="BJ29" s="50">
        <v>360</v>
      </c>
      <c r="BK29" s="50">
        <v>396.815</v>
      </c>
      <c r="BL29" s="32"/>
      <c r="BM29" s="50">
        <v>0</v>
      </c>
      <c r="BN29" s="50">
        <v>0</v>
      </c>
      <c r="BO29" s="50">
        <v>0</v>
      </c>
      <c r="BP29" s="50"/>
      <c r="BQ29" s="50"/>
      <c r="BR29" s="50">
        <v>0</v>
      </c>
      <c r="BS29" s="31">
        <v>0</v>
      </c>
      <c r="BT29" s="31">
        <v>0</v>
      </c>
      <c r="BU29" s="31">
        <f t="shared" si="13"/>
        <v>13316</v>
      </c>
      <c r="BV29" s="31">
        <f t="shared" si="14"/>
        <v>14073.6084</v>
      </c>
      <c r="BW29" s="50"/>
      <c r="BX29" s="50"/>
      <c r="BY29" s="50"/>
      <c r="BZ29" s="50">
        <v>0</v>
      </c>
      <c r="CA29" s="50"/>
      <c r="CB29" s="50"/>
      <c r="CC29" s="50"/>
      <c r="CD29" s="50">
        <v>0</v>
      </c>
      <c r="CE29" s="50"/>
      <c r="CF29" s="50"/>
      <c r="CG29" s="50"/>
      <c r="CH29" s="31">
        <v>0</v>
      </c>
      <c r="CI29" s="31"/>
      <c r="CJ29" s="31">
        <f t="shared" si="15"/>
        <v>0</v>
      </c>
      <c r="CK29" s="31">
        <f t="shared" si="16"/>
        <v>0</v>
      </c>
      <c r="CL29" s="48"/>
      <c r="CM29" s="47"/>
      <c r="CN29" s="47"/>
      <c r="CO29" s="48"/>
      <c r="CP29" s="47"/>
      <c r="CQ29" s="47"/>
      <c r="CR29" s="48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</row>
    <row r="30" spans="1:210" ht="18.75" customHeight="1">
      <c r="A30" s="28">
        <v>21</v>
      </c>
      <c r="B30" s="1" t="s">
        <v>73</v>
      </c>
      <c r="C30" s="50">
        <v>19008.1</v>
      </c>
      <c r="D30" s="34">
        <v>0</v>
      </c>
      <c r="E30" s="30">
        <f t="shared" si="0"/>
        <v>33651.9</v>
      </c>
      <c r="F30" s="31">
        <f t="shared" si="0"/>
        <v>31135.5102</v>
      </c>
      <c r="G30" s="31">
        <f t="shared" si="1"/>
        <v>92.52229502643239</v>
      </c>
      <c r="H30" s="31">
        <f t="shared" si="2"/>
        <v>9179.9</v>
      </c>
      <c r="I30" s="31">
        <f t="shared" si="2"/>
        <v>6663.510199999999</v>
      </c>
      <c r="J30" s="31">
        <f t="shared" si="3"/>
        <v>72.58804780008495</v>
      </c>
      <c r="K30" s="31">
        <f t="shared" si="4"/>
        <v>4031.2</v>
      </c>
      <c r="L30" s="31">
        <f t="shared" si="4"/>
        <v>3336.1072</v>
      </c>
      <c r="M30" s="50">
        <f t="shared" si="5"/>
        <v>82.75717404246875</v>
      </c>
      <c r="N30" s="32">
        <v>341.7</v>
      </c>
      <c r="O30" s="31">
        <v>283.8172</v>
      </c>
      <c r="P30" s="50">
        <f t="shared" si="6"/>
        <v>83.06034533216273</v>
      </c>
      <c r="Q30" s="36">
        <v>3467.3</v>
      </c>
      <c r="R30" s="31">
        <v>2336.459</v>
      </c>
      <c r="S30" s="50">
        <f t="shared" si="7"/>
        <v>67.38554494851901</v>
      </c>
      <c r="T30" s="32">
        <v>3689.5</v>
      </c>
      <c r="U30" s="31">
        <v>3052.29</v>
      </c>
      <c r="V30" s="50">
        <f t="shared" si="8"/>
        <v>82.72909608348014</v>
      </c>
      <c r="W30" s="32">
        <v>460</v>
      </c>
      <c r="X30" s="31">
        <v>460</v>
      </c>
      <c r="Y30" s="50">
        <f t="shared" si="9"/>
        <v>100</v>
      </c>
      <c r="Z30" s="33">
        <v>0</v>
      </c>
      <c r="AA30" s="31">
        <v>0</v>
      </c>
      <c r="AB30" s="50" t="e">
        <f t="shared" si="10"/>
        <v>#DIV/0!</v>
      </c>
      <c r="AC30" s="38">
        <v>0</v>
      </c>
      <c r="AD30" s="50">
        <v>0</v>
      </c>
      <c r="AE30" s="50"/>
      <c r="AF30" s="50"/>
      <c r="AG30" s="50">
        <v>21311.100000000002</v>
      </c>
      <c r="AH30" s="50">
        <v>21311.1</v>
      </c>
      <c r="AI30" s="18"/>
      <c r="AJ30" s="18"/>
      <c r="AK30" s="19"/>
      <c r="AL30" s="50">
        <v>0</v>
      </c>
      <c r="AM30" s="50"/>
      <c r="AN30" s="50"/>
      <c r="AO30" s="50"/>
      <c r="AP30" s="50"/>
      <c r="AQ30" s="31">
        <f t="shared" si="11"/>
        <v>261.4</v>
      </c>
      <c r="AR30" s="31">
        <f t="shared" si="11"/>
        <v>243.284</v>
      </c>
      <c r="AS30" s="50">
        <f t="shared" si="12"/>
        <v>93.06962509563887</v>
      </c>
      <c r="AT30" s="32">
        <v>261.4</v>
      </c>
      <c r="AU30" s="31">
        <v>243.284</v>
      </c>
      <c r="AV30" s="50"/>
      <c r="AW30" s="31">
        <v>0</v>
      </c>
      <c r="AX30" s="50"/>
      <c r="AY30" s="50">
        <v>0</v>
      </c>
      <c r="AZ30" s="32"/>
      <c r="BA30" s="50">
        <v>0</v>
      </c>
      <c r="BB30" s="50"/>
      <c r="BC30" s="50"/>
      <c r="BD30" s="50"/>
      <c r="BE30" s="50">
        <v>0</v>
      </c>
      <c r="BF30" s="32"/>
      <c r="BG30" s="50">
        <v>0</v>
      </c>
      <c r="BH30" s="32">
        <v>960</v>
      </c>
      <c r="BI30" s="50">
        <v>7.66</v>
      </c>
      <c r="BJ30" s="50">
        <v>960</v>
      </c>
      <c r="BK30" s="50">
        <v>7.66</v>
      </c>
      <c r="BL30" s="32"/>
      <c r="BM30" s="50">
        <v>0</v>
      </c>
      <c r="BN30" s="50">
        <v>0</v>
      </c>
      <c r="BO30" s="50">
        <v>0</v>
      </c>
      <c r="BP30" s="50"/>
      <c r="BQ30" s="50"/>
      <c r="BR30" s="50">
        <v>0</v>
      </c>
      <c r="BS30" s="31">
        <v>280</v>
      </c>
      <c r="BT30" s="31">
        <v>0</v>
      </c>
      <c r="BU30" s="31">
        <f t="shared" si="13"/>
        <v>30491.000000000004</v>
      </c>
      <c r="BV30" s="31">
        <f t="shared" si="14"/>
        <v>27974.6102</v>
      </c>
      <c r="BW30" s="50"/>
      <c r="BX30" s="50"/>
      <c r="BY30" s="50">
        <v>3160.9</v>
      </c>
      <c r="BZ30" s="50">
        <v>3160.9</v>
      </c>
      <c r="CA30" s="50"/>
      <c r="CB30" s="50"/>
      <c r="CC30" s="50"/>
      <c r="CD30" s="50">
        <v>0</v>
      </c>
      <c r="CE30" s="50"/>
      <c r="CF30" s="50"/>
      <c r="CG30" s="50"/>
      <c r="CH30" s="31">
        <v>0</v>
      </c>
      <c r="CI30" s="31"/>
      <c r="CJ30" s="31">
        <f t="shared" si="15"/>
        <v>3160.9</v>
      </c>
      <c r="CK30" s="31">
        <f t="shared" si="16"/>
        <v>3160.9</v>
      </c>
      <c r="CL30" s="48"/>
      <c r="CM30" s="47"/>
      <c r="CN30" s="47"/>
      <c r="CO30" s="48"/>
      <c r="CP30" s="47"/>
      <c r="CQ30" s="47"/>
      <c r="CR30" s="48"/>
      <c r="CS30" s="47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</row>
    <row r="31" spans="1:210" ht="18.75" customHeight="1">
      <c r="A31" s="28">
        <v>22</v>
      </c>
      <c r="B31" s="1" t="s">
        <v>74</v>
      </c>
      <c r="C31" s="50">
        <v>37509.600000000006</v>
      </c>
      <c r="D31" s="34">
        <v>0</v>
      </c>
      <c r="E31" s="30">
        <f t="shared" si="0"/>
        <v>69557.4</v>
      </c>
      <c r="F31" s="31">
        <f t="shared" si="0"/>
        <v>102499.6426</v>
      </c>
      <c r="G31" s="31">
        <f t="shared" si="1"/>
        <v>147.35979579455244</v>
      </c>
      <c r="H31" s="31">
        <f t="shared" si="2"/>
        <v>18965</v>
      </c>
      <c r="I31" s="31">
        <f t="shared" si="2"/>
        <v>20674.997599999995</v>
      </c>
      <c r="J31" s="31">
        <f t="shared" si="3"/>
        <v>109.01659688900605</v>
      </c>
      <c r="K31" s="31">
        <f t="shared" si="4"/>
        <v>7049.4</v>
      </c>
      <c r="L31" s="31">
        <f t="shared" si="4"/>
        <v>9778.8004</v>
      </c>
      <c r="M31" s="50">
        <f t="shared" si="5"/>
        <v>138.7181944562658</v>
      </c>
      <c r="N31" s="32">
        <v>249.4</v>
      </c>
      <c r="O31" s="31">
        <v>338.0004</v>
      </c>
      <c r="P31" s="50">
        <f t="shared" si="6"/>
        <v>135.52542101042502</v>
      </c>
      <c r="Q31" s="36">
        <v>8625.6</v>
      </c>
      <c r="R31" s="31">
        <v>8213.3302</v>
      </c>
      <c r="S31" s="50">
        <f t="shared" si="7"/>
        <v>95.22039278427008</v>
      </c>
      <c r="T31" s="32">
        <v>6800</v>
      </c>
      <c r="U31" s="31">
        <v>9440.8</v>
      </c>
      <c r="V31" s="50">
        <f t="shared" si="8"/>
        <v>138.83529411764707</v>
      </c>
      <c r="W31" s="32">
        <v>440</v>
      </c>
      <c r="X31" s="31">
        <v>183.3</v>
      </c>
      <c r="Y31" s="50">
        <f t="shared" si="9"/>
        <v>41.659090909090914</v>
      </c>
      <c r="Z31" s="33">
        <v>0</v>
      </c>
      <c r="AA31" s="31">
        <v>0</v>
      </c>
      <c r="AB31" s="50" t="e">
        <f t="shared" si="10"/>
        <v>#DIV/0!</v>
      </c>
      <c r="AC31" s="38">
        <v>0</v>
      </c>
      <c r="AD31" s="50">
        <v>0</v>
      </c>
      <c r="AE31" s="50"/>
      <c r="AF31" s="50"/>
      <c r="AG31" s="50">
        <v>50592.4</v>
      </c>
      <c r="AH31" s="50">
        <v>54940.9</v>
      </c>
      <c r="AI31" s="18"/>
      <c r="AJ31" s="18"/>
      <c r="AK31" s="19"/>
      <c r="AL31" s="50">
        <v>0</v>
      </c>
      <c r="AM31" s="50"/>
      <c r="AN31" s="50"/>
      <c r="AO31" s="50"/>
      <c r="AP31" s="50"/>
      <c r="AQ31" s="31">
        <f t="shared" si="11"/>
        <v>1080</v>
      </c>
      <c r="AR31" s="31">
        <f t="shared" si="11"/>
        <v>1205.9119999999998</v>
      </c>
      <c r="AS31" s="50">
        <f t="shared" si="12"/>
        <v>111.65851851851849</v>
      </c>
      <c r="AT31" s="32">
        <v>900</v>
      </c>
      <c r="AU31" s="31">
        <v>1106.312</v>
      </c>
      <c r="AV31" s="50"/>
      <c r="AW31" s="31">
        <v>0</v>
      </c>
      <c r="AX31" s="50"/>
      <c r="AY31" s="50">
        <v>0</v>
      </c>
      <c r="AZ31" s="32">
        <v>180</v>
      </c>
      <c r="BA31" s="50">
        <v>99.6</v>
      </c>
      <c r="BB31" s="50"/>
      <c r="BC31" s="50"/>
      <c r="BD31" s="50"/>
      <c r="BE31" s="50">
        <v>0</v>
      </c>
      <c r="BF31" s="32"/>
      <c r="BG31" s="50">
        <v>0</v>
      </c>
      <c r="BH31" s="32">
        <v>1770</v>
      </c>
      <c r="BI31" s="50">
        <v>1068</v>
      </c>
      <c r="BJ31" s="50">
        <v>1600</v>
      </c>
      <c r="BK31" s="50">
        <v>969.6</v>
      </c>
      <c r="BL31" s="32"/>
      <c r="BM31" s="50">
        <v>0</v>
      </c>
      <c r="BN31" s="50">
        <v>0</v>
      </c>
      <c r="BO31" s="50">
        <v>0</v>
      </c>
      <c r="BP31" s="50"/>
      <c r="BQ31" s="50"/>
      <c r="BR31" s="50">
        <v>0</v>
      </c>
      <c r="BS31" s="31">
        <v>225.655</v>
      </c>
      <c r="BT31" s="31">
        <v>0</v>
      </c>
      <c r="BU31" s="31">
        <f t="shared" si="13"/>
        <v>69557.4</v>
      </c>
      <c r="BV31" s="31">
        <f t="shared" si="14"/>
        <v>75615.89760000001</v>
      </c>
      <c r="BW31" s="50"/>
      <c r="BX31" s="50"/>
      <c r="BY31" s="50"/>
      <c r="BZ31" s="50">
        <v>26883.745</v>
      </c>
      <c r="CA31" s="50"/>
      <c r="CB31" s="50"/>
      <c r="CC31" s="50"/>
      <c r="CD31" s="50">
        <v>0</v>
      </c>
      <c r="CE31" s="50"/>
      <c r="CF31" s="50"/>
      <c r="CG31" s="50"/>
      <c r="CH31" s="31">
        <v>0</v>
      </c>
      <c r="CI31" s="31"/>
      <c r="CJ31" s="31">
        <f t="shared" si="15"/>
        <v>0</v>
      </c>
      <c r="CK31" s="31">
        <f t="shared" si="16"/>
        <v>26883.745</v>
      </c>
      <c r="CL31" s="48"/>
      <c r="CM31" s="47"/>
      <c r="CN31" s="47"/>
      <c r="CO31" s="48"/>
      <c r="CP31" s="47"/>
      <c r="CQ31" s="47"/>
      <c r="CR31" s="48"/>
      <c r="CS31" s="47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</row>
    <row r="32" spans="1:210" ht="18.75" customHeight="1">
      <c r="A32" s="28">
        <v>23</v>
      </c>
      <c r="B32" s="1" t="s">
        <v>75</v>
      </c>
      <c r="C32" s="50">
        <v>0</v>
      </c>
      <c r="D32" s="34">
        <v>0</v>
      </c>
      <c r="E32" s="30">
        <f t="shared" si="0"/>
        <v>45292.6</v>
      </c>
      <c r="F32" s="31">
        <f t="shared" si="0"/>
        <v>40299.378300000004</v>
      </c>
      <c r="G32" s="31">
        <f t="shared" si="1"/>
        <v>88.97563465113507</v>
      </c>
      <c r="H32" s="31">
        <f t="shared" si="2"/>
        <v>15072</v>
      </c>
      <c r="I32" s="31">
        <f t="shared" si="2"/>
        <v>9543.6783</v>
      </c>
      <c r="J32" s="31">
        <f t="shared" si="3"/>
        <v>63.32058320063694</v>
      </c>
      <c r="K32" s="31">
        <f t="shared" si="4"/>
        <v>7980</v>
      </c>
      <c r="L32" s="31">
        <f t="shared" si="4"/>
        <v>5656.1377</v>
      </c>
      <c r="M32" s="50">
        <f t="shared" si="5"/>
        <v>70.87891854636592</v>
      </c>
      <c r="N32" s="32">
        <v>180</v>
      </c>
      <c r="O32" s="31">
        <v>7.8347</v>
      </c>
      <c r="P32" s="50">
        <f t="shared" si="6"/>
        <v>4.352611111111111</v>
      </c>
      <c r="Q32" s="36">
        <v>5256</v>
      </c>
      <c r="R32" s="31">
        <v>3106.8</v>
      </c>
      <c r="S32" s="50">
        <f t="shared" si="7"/>
        <v>59.10958904109589</v>
      </c>
      <c r="T32" s="32">
        <v>7800</v>
      </c>
      <c r="U32" s="31">
        <v>5648.303</v>
      </c>
      <c r="V32" s="50">
        <f t="shared" si="8"/>
        <v>72.41414102564102</v>
      </c>
      <c r="W32" s="32">
        <v>150</v>
      </c>
      <c r="X32" s="31">
        <v>355</v>
      </c>
      <c r="Y32" s="50">
        <f t="shared" si="9"/>
        <v>236.66666666666666</v>
      </c>
      <c r="Z32" s="33">
        <v>0</v>
      </c>
      <c r="AA32" s="31">
        <v>0</v>
      </c>
      <c r="AB32" s="50" t="e">
        <f t="shared" si="10"/>
        <v>#DIV/0!</v>
      </c>
      <c r="AC32" s="38">
        <v>0</v>
      </c>
      <c r="AD32" s="50">
        <v>0</v>
      </c>
      <c r="AE32" s="50"/>
      <c r="AF32" s="50"/>
      <c r="AG32" s="50">
        <v>30220.6</v>
      </c>
      <c r="AH32" s="50">
        <v>30755.7</v>
      </c>
      <c r="AI32" s="18"/>
      <c r="AJ32" s="18"/>
      <c r="AK32" s="19"/>
      <c r="AL32" s="50">
        <v>0</v>
      </c>
      <c r="AM32" s="50"/>
      <c r="AN32" s="50"/>
      <c r="AO32" s="50"/>
      <c r="AP32" s="50"/>
      <c r="AQ32" s="31">
        <f t="shared" si="11"/>
        <v>690</v>
      </c>
      <c r="AR32" s="31">
        <f t="shared" si="11"/>
        <v>263.6986</v>
      </c>
      <c r="AS32" s="50">
        <f t="shared" si="12"/>
        <v>38.2171884057971</v>
      </c>
      <c r="AT32" s="32">
        <v>690</v>
      </c>
      <c r="AU32" s="31">
        <v>0</v>
      </c>
      <c r="AV32" s="50"/>
      <c r="AW32" s="31">
        <v>263.6986</v>
      </c>
      <c r="AX32" s="50"/>
      <c r="AY32" s="50">
        <v>0</v>
      </c>
      <c r="AZ32" s="32"/>
      <c r="BA32" s="50">
        <v>0</v>
      </c>
      <c r="BB32" s="50"/>
      <c r="BC32" s="50"/>
      <c r="BD32" s="50"/>
      <c r="BE32" s="50">
        <v>0</v>
      </c>
      <c r="BF32" s="32"/>
      <c r="BG32" s="50">
        <v>0</v>
      </c>
      <c r="BH32" s="32">
        <v>996</v>
      </c>
      <c r="BI32" s="50">
        <v>162.042</v>
      </c>
      <c r="BJ32" s="50">
        <v>996</v>
      </c>
      <c r="BK32" s="50">
        <v>102.2</v>
      </c>
      <c r="BL32" s="32"/>
      <c r="BM32" s="50">
        <v>0</v>
      </c>
      <c r="BN32" s="50">
        <v>0</v>
      </c>
      <c r="BO32" s="50">
        <v>0</v>
      </c>
      <c r="BP32" s="50"/>
      <c r="BQ32" s="50"/>
      <c r="BR32" s="50">
        <v>0</v>
      </c>
      <c r="BS32" s="31">
        <v>0</v>
      </c>
      <c r="BT32" s="31">
        <v>0</v>
      </c>
      <c r="BU32" s="31">
        <f t="shared" si="13"/>
        <v>45292.6</v>
      </c>
      <c r="BV32" s="31">
        <f t="shared" si="14"/>
        <v>40299.378300000004</v>
      </c>
      <c r="BW32" s="50"/>
      <c r="BX32" s="50"/>
      <c r="BY32" s="50"/>
      <c r="BZ32" s="50">
        <v>0</v>
      </c>
      <c r="CA32" s="50"/>
      <c r="CB32" s="50"/>
      <c r="CC32" s="50"/>
      <c r="CD32" s="50">
        <v>0</v>
      </c>
      <c r="CE32" s="50"/>
      <c r="CF32" s="50"/>
      <c r="CG32" s="50"/>
      <c r="CH32" s="31">
        <v>0</v>
      </c>
      <c r="CI32" s="31"/>
      <c r="CJ32" s="31">
        <f t="shared" si="15"/>
        <v>0</v>
      </c>
      <c r="CK32" s="31">
        <f t="shared" si="16"/>
        <v>0</v>
      </c>
      <c r="CL32" s="48"/>
      <c r="CM32" s="47"/>
      <c r="CN32" s="47"/>
      <c r="CO32" s="48"/>
      <c r="CP32" s="47"/>
      <c r="CQ32" s="47"/>
      <c r="CR32" s="48"/>
      <c r="CS32" s="47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</row>
    <row r="33" spans="1:210" ht="18.75" customHeight="1">
      <c r="A33" s="28">
        <v>24</v>
      </c>
      <c r="B33" s="1" t="s">
        <v>76</v>
      </c>
      <c r="C33" s="50">
        <v>36000.2</v>
      </c>
      <c r="D33" s="34">
        <v>0</v>
      </c>
      <c r="E33" s="30">
        <f t="shared" si="0"/>
        <v>42105.700000000004</v>
      </c>
      <c r="F33" s="31">
        <f t="shared" si="0"/>
        <v>40976.86039999999</v>
      </c>
      <c r="G33" s="31">
        <f t="shared" si="1"/>
        <v>97.31903376502466</v>
      </c>
      <c r="H33" s="31">
        <f t="shared" si="2"/>
        <v>17143</v>
      </c>
      <c r="I33" s="31">
        <f t="shared" si="2"/>
        <v>17177.074399999998</v>
      </c>
      <c r="J33" s="31">
        <f t="shared" si="3"/>
        <v>100.19876567695268</v>
      </c>
      <c r="K33" s="31">
        <f t="shared" si="4"/>
        <v>8030</v>
      </c>
      <c r="L33" s="31">
        <f t="shared" si="4"/>
        <v>7566.068799999999</v>
      </c>
      <c r="M33" s="50">
        <f t="shared" si="5"/>
        <v>94.22252552926524</v>
      </c>
      <c r="N33" s="32">
        <v>1730</v>
      </c>
      <c r="O33" s="31">
        <v>2125.7488</v>
      </c>
      <c r="P33" s="50">
        <f t="shared" si="6"/>
        <v>122.87565317919073</v>
      </c>
      <c r="Q33" s="36">
        <v>5400</v>
      </c>
      <c r="R33" s="31">
        <v>5350.535</v>
      </c>
      <c r="S33" s="50">
        <f t="shared" si="7"/>
        <v>99.08398148148147</v>
      </c>
      <c r="T33" s="32">
        <v>6300</v>
      </c>
      <c r="U33" s="31">
        <v>5440.32</v>
      </c>
      <c r="V33" s="50">
        <f t="shared" si="8"/>
        <v>86.35428571428571</v>
      </c>
      <c r="W33" s="32">
        <v>539</v>
      </c>
      <c r="X33" s="31">
        <v>581.5</v>
      </c>
      <c r="Y33" s="50">
        <f t="shared" si="9"/>
        <v>107.88497217068647</v>
      </c>
      <c r="Z33" s="33">
        <v>0</v>
      </c>
      <c r="AA33" s="31">
        <v>0</v>
      </c>
      <c r="AB33" s="50" t="e">
        <f t="shared" si="10"/>
        <v>#DIV/0!</v>
      </c>
      <c r="AC33" s="38">
        <v>0</v>
      </c>
      <c r="AD33" s="50">
        <v>0</v>
      </c>
      <c r="AE33" s="50"/>
      <c r="AF33" s="50"/>
      <c r="AG33" s="50">
        <v>19882.4</v>
      </c>
      <c r="AH33" s="50">
        <v>19882.4</v>
      </c>
      <c r="AI33" s="18"/>
      <c r="AJ33" s="18"/>
      <c r="AK33" s="19"/>
      <c r="AL33" s="50">
        <v>0</v>
      </c>
      <c r="AM33" s="50"/>
      <c r="AN33" s="50"/>
      <c r="AO33" s="50"/>
      <c r="AP33" s="50"/>
      <c r="AQ33" s="31">
        <f t="shared" si="11"/>
        <v>460</v>
      </c>
      <c r="AR33" s="31">
        <f t="shared" si="11"/>
        <v>427.176</v>
      </c>
      <c r="AS33" s="50">
        <f t="shared" si="12"/>
        <v>92.86434782608696</v>
      </c>
      <c r="AT33" s="32">
        <v>460</v>
      </c>
      <c r="AU33" s="31">
        <v>0</v>
      </c>
      <c r="AV33" s="50"/>
      <c r="AW33" s="31">
        <v>427.176</v>
      </c>
      <c r="AX33" s="50"/>
      <c r="AY33" s="50">
        <v>0</v>
      </c>
      <c r="AZ33" s="32"/>
      <c r="BA33" s="50">
        <v>0</v>
      </c>
      <c r="BB33" s="50"/>
      <c r="BC33" s="50"/>
      <c r="BD33" s="50"/>
      <c r="BE33" s="50">
        <v>0</v>
      </c>
      <c r="BF33" s="32"/>
      <c r="BG33" s="50">
        <v>0</v>
      </c>
      <c r="BH33" s="32">
        <v>1214</v>
      </c>
      <c r="BI33" s="50">
        <v>912.7</v>
      </c>
      <c r="BJ33" s="50">
        <v>1200</v>
      </c>
      <c r="BK33" s="50">
        <v>904.7</v>
      </c>
      <c r="BL33" s="32">
        <v>1500</v>
      </c>
      <c r="BM33" s="50">
        <v>2339.0946</v>
      </c>
      <c r="BN33" s="50">
        <v>0</v>
      </c>
      <c r="BO33" s="50">
        <v>0</v>
      </c>
      <c r="BP33" s="50"/>
      <c r="BQ33" s="50"/>
      <c r="BR33" s="50">
        <v>0</v>
      </c>
      <c r="BS33" s="31">
        <v>0</v>
      </c>
      <c r="BT33" s="31">
        <v>0</v>
      </c>
      <c r="BU33" s="31">
        <f t="shared" si="13"/>
        <v>37025.4</v>
      </c>
      <c r="BV33" s="31">
        <f t="shared" si="14"/>
        <v>37059.47439999999</v>
      </c>
      <c r="BW33" s="50"/>
      <c r="BX33" s="50"/>
      <c r="BY33" s="50">
        <v>5080.3</v>
      </c>
      <c r="BZ33" s="50">
        <v>3917.386</v>
      </c>
      <c r="CA33" s="50"/>
      <c r="CB33" s="50"/>
      <c r="CC33" s="50"/>
      <c r="CD33" s="50">
        <v>0</v>
      </c>
      <c r="CE33" s="50"/>
      <c r="CF33" s="50"/>
      <c r="CG33" s="50"/>
      <c r="CH33" s="31">
        <v>0</v>
      </c>
      <c r="CI33" s="31"/>
      <c r="CJ33" s="31">
        <f t="shared" si="15"/>
        <v>5080.3</v>
      </c>
      <c r="CK33" s="31">
        <f t="shared" si="16"/>
        <v>3917.386</v>
      </c>
      <c r="CL33" s="48"/>
      <c r="CM33" s="47"/>
      <c r="CN33" s="47"/>
      <c r="CO33" s="48"/>
      <c r="CP33" s="47"/>
      <c r="CQ33" s="47"/>
      <c r="CR33" s="48"/>
      <c r="CS33" s="47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</row>
    <row r="34" spans="1:210" ht="18.75" customHeight="1">
      <c r="A34" s="28">
        <v>25</v>
      </c>
      <c r="B34" s="1" t="s">
        <v>77</v>
      </c>
      <c r="C34" s="50">
        <v>1991.3999999999999</v>
      </c>
      <c r="D34" s="34">
        <v>0</v>
      </c>
      <c r="E34" s="30">
        <f t="shared" si="0"/>
        <v>30791.5</v>
      </c>
      <c r="F34" s="31">
        <f t="shared" si="0"/>
        <v>27811.048000000003</v>
      </c>
      <c r="G34" s="31">
        <f t="shared" si="1"/>
        <v>90.32053651169967</v>
      </c>
      <c r="H34" s="31">
        <f t="shared" si="2"/>
        <v>9516.9</v>
      </c>
      <c r="I34" s="31">
        <f t="shared" si="2"/>
        <v>5791.048</v>
      </c>
      <c r="J34" s="31">
        <f t="shared" si="3"/>
        <v>60.850150784394074</v>
      </c>
      <c r="K34" s="31">
        <f t="shared" si="4"/>
        <v>3780</v>
      </c>
      <c r="L34" s="31">
        <f t="shared" si="4"/>
        <v>3474.782</v>
      </c>
      <c r="M34" s="50">
        <f t="shared" si="5"/>
        <v>91.92544973544973</v>
      </c>
      <c r="N34" s="32">
        <v>380</v>
      </c>
      <c r="O34" s="31">
        <v>15.647</v>
      </c>
      <c r="P34" s="50">
        <f t="shared" si="6"/>
        <v>4.1176315789473685</v>
      </c>
      <c r="Q34" s="36">
        <v>4700</v>
      </c>
      <c r="R34" s="31">
        <v>1857.16</v>
      </c>
      <c r="S34" s="50">
        <f t="shared" si="7"/>
        <v>39.514042553191494</v>
      </c>
      <c r="T34" s="32">
        <v>3400</v>
      </c>
      <c r="U34" s="31">
        <v>3459.135</v>
      </c>
      <c r="V34" s="50">
        <f t="shared" si="8"/>
        <v>101.73926470588235</v>
      </c>
      <c r="W34" s="32">
        <v>150</v>
      </c>
      <c r="X34" s="31">
        <v>187.1</v>
      </c>
      <c r="Y34" s="50">
        <f t="shared" si="9"/>
        <v>124.73333333333333</v>
      </c>
      <c r="Z34" s="33">
        <v>0</v>
      </c>
      <c r="AA34" s="31">
        <v>0</v>
      </c>
      <c r="AB34" s="50" t="e">
        <f t="shared" si="10"/>
        <v>#DIV/0!</v>
      </c>
      <c r="AC34" s="38">
        <v>0</v>
      </c>
      <c r="AD34" s="50">
        <v>0</v>
      </c>
      <c r="AE34" s="50"/>
      <c r="AF34" s="50"/>
      <c r="AG34" s="50">
        <v>21274.6</v>
      </c>
      <c r="AH34" s="50">
        <v>22020</v>
      </c>
      <c r="AI34" s="18"/>
      <c r="AJ34" s="18"/>
      <c r="AK34" s="19"/>
      <c r="AL34" s="50">
        <v>0</v>
      </c>
      <c r="AM34" s="50"/>
      <c r="AN34" s="50"/>
      <c r="AO34" s="50"/>
      <c r="AP34" s="50"/>
      <c r="AQ34" s="31">
        <f t="shared" si="11"/>
        <v>68.9</v>
      </c>
      <c r="AR34" s="31">
        <f t="shared" si="11"/>
        <v>42.606</v>
      </c>
      <c r="AS34" s="50">
        <f t="shared" si="12"/>
        <v>61.83744557329462</v>
      </c>
      <c r="AT34" s="32">
        <v>68.9</v>
      </c>
      <c r="AU34" s="31">
        <v>42.606</v>
      </c>
      <c r="AV34" s="50"/>
      <c r="AW34" s="31">
        <v>0</v>
      </c>
      <c r="AX34" s="50"/>
      <c r="AY34" s="50">
        <v>0</v>
      </c>
      <c r="AZ34" s="32"/>
      <c r="BA34" s="50">
        <v>0</v>
      </c>
      <c r="BB34" s="50"/>
      <c r="BC34" s="50"/>
      <c r="BD34" s="50"/>
      <c r="BE34" s="50">
        <v>0</v>
      </c>
      <c r="BF34" s="32"/>
      <c r="BG34" s="50">
        <v>0</v>
      </c>
      <c r="BH34" s="32">
        <v>818</v>
      </c>
      <c r="BI34" s="50">
        <v>229.4</v>
      </c>
      <c r="BJ34" s="50">
        <v>818</v>
      </c>
      <c r="BK34" s="50">
        <v>0</v>
      </c>
      <c r="BL34" s="32"/>
      <c r="BM34" s="50">
        <v>0</v>
      </c>
      <c r="BN34" s="50">
        <v>0</v>
      </c>
      <c r="BO34" s="50">
        <v>0</v>
      </c>
      <c r="BP34" s="50"/>
      <c r="BQ34" s="50"/>
      <c r="BR34" s="50">
        <v>0</v>
      </c>
      <c r="BS34" s="31">
        <v>0</v>
      </c>
      <c r="BT34" s="31">
        <v>0</v>
      </c>
      <c r="BU34" s="31">
        <f t="shared" si="13"/>
        <v>30791.5</v>
      </c>
      <c r="BV34" s="31">
        <f t="shared" si="14"/>
        <v>27811.048000000003</v>
      </c>
      <c r="BW34" s="50"/>
      <c r="BX34" s="50"/>
      <c r="BY34" s="50"/>
      <c r="BZ34" s="50">
        <v>0</v>
      </c>
      <c r="CA34" s="50"/>
      <c r="CB34" s="50"/>
      <c r="CC34" s="50"/>
      <c r="CD34" s="50">
        <v>0</v>
      </c>
      <c r="CE34" s="50"/>
      <c r="CF34" s="50"/>
      <c r="CG34" s="50">
        <v>580</v>
      </c>
      <c r="CH34" s="31">
        <v>0</v>
      </c>
      <c r="CI34" s="31"/>
      <c r="CJ34" s="31">
        <f t="shared" si="15"/>
        <v>580</v>
      </c>
      <c r="CK34" s="31">
        <f t="shared" si="16"/>
        <v>0</v>
      </c>
      <c r="CL34" s="48"/>
      <c r="CM34" s="47"/>
      <c r="CN34" s="47"/>
      <c r="CO34" s="48"/>
      <c r="CP34" s="47"/>
      <c r="CQ34" s="47"/>
      <c r="CR34" s="48"/>
      <c r="CS34" s="47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</row>
    <row r="35" spans="1:210" ht="18.75" customHeight="1">
      <c r="A35" s="28">
        <v>26</v>
      </c>
      <c r="B35" s="1" t="s">
        <v>78</v>
      </c>
      <c r="C35" s="50">
        <v>33572.7</v>
      </c>
      <c r="D35" s="34">
        <v>0</v>
      </c>
      <c r="E35" s="30">
        <f t="shared" si="0"/>
        <v>78865.8</v>
      </c>
      <c r="F35" s="31">
        <f t="shared" si="0"/>
        <v>70248.134</v>
      </c>
      <c r="G35" s="31">
        <f t="shared" si="1"/>
        <v>89.0729999568888</v>
      </c>
      <c r="H35" s="31">
        <f t="shared" si="2"/>
        <v>27070.199999999997</v>
      </c>
      <c r="I35" s="31">
        <f t="shared" si="2"/>
        <v>17869.189</v>
      </c>
      <c r="J35" s="31">
        <f t="shared" si="3"/>
        <v>66.01055404097494</v>
      </c>
      <c r="K35" s="31">
        <f t="shared" si="4"/>
        <v>10512.6</v>
      </c>
      <c r="L35" s="31">
        <f t="shared" si="4"/>
        <v>10386.397</v>
      </c>
      <c r="M35" s="50">
        <f t="shared" si="5"/>
        <v>98.79950725795712</v>
      </c>
      <c r="N35" s="32">
        <v>672.1</v>
      </c>
      <c r="O35" s="31">
        <v>60.341</v>
      </c>
      <c r="P35" s="50">
        <f t="shared" si="6"/>
        <v>8.97797946734117</v>
      </c>
      <c r="Q35" s="36">
        <v>12500</v>
      </c>
      <c r="R35" s="31">
        <v>6311.544</v>
      </c>
      <c r="S35" s="50">
        <f t="shared" si="7"/>
        <v>50.492352</v>
      </c>
      <c r="T35" s="32">
        <v>9840.5</v>
      </c>
      <c r="U35" s="31">
        <v>10326.056</v>
      </c>
      <c r="V35" s="50">
        <f t="shared" si="8"/>
        <v>104.93426147045375</v>
      </c>
      <c r="W35" s="32">
        <v>185</v>
      </c>
      <c r="X35" s="31">
        <v>50</v>
      </c>
      <c r="Y35" s="50">
        <f t="shared" si="9"/>
        <v>27.027027027027028</v>
      </c>
      <c r="Z35" s="33">
        <v>0</v>
      </c>
      <c r="AA35" s="31">
        <v>0</v>
      </c>
      <c r="AB35" s="50" t="e">
        <f t="shared" si="10"/>
        <v>#DIV/0!</v>
      </c>
      <c r="AC35" s="38">
        <v>0</v>
      </c>
      <c r="AD35" s="50">
        <v>0</v>
      </c>
      <c r="AE35" s="50"/>
      <c r="AF35" s="50"/>
      <c r="AG35" s="50">
        <v>47729.8</v>
      </c>
      <c r="AH35" s="50">
        <v>48313.145</v>
      </c>
      <c r="AI35" s="18"/>
      <c r="AJ35" s="18"/>
      <c r="AK35" s="19"/>
      <c r="AL35" s="50">
        <v>0</v>
      </c>
      <c r="AM35" s="50"/>
      <c r="AN35" s="50"/>
      <c r="AO35" s="50"/>
      <c r="AP35" s="50"/>
      <c r="AQ35" s="31">
        <f t="shared" si="11"/>
        <v>872.6</v>
      </c>
      <c r="AR35" s="31">
        <f t="shared" si="11"/>
        <v>708.088</v>
      </c>
      <c r="AS35" s="50">
        <f t="shared" si="12"/>
        <v>81.14691725876689</v>
      </c>
      <c r="AT35" s="32">
        <v>572.6</v>
      </c>
      <c r="AU35" s="31">
        <v>458.088</v>
      </c>
      <c r="AV35" s="50"/>
      <c r="AW35" s="31">
        <v>0</v>
      </c>
      <c r="AX35" s="50"/>
      <c r="AY35" s="50">
        <v>0</v>
      </c>
      <c r="AZ35" s="32">
        <v>300</v>
      </c>
      <c r="BA35" s="50">
        <v>250</v>
      </c>
      <c r="BB35" s="50"/>
      <c r="BC35" s="50"/>
      <c r="BD35" s="50"/>
      <c r="BE35" s="50">
        <v>0</v>
      </c>
      <c r="BF35" s="32"/>
      <c r="BG35" s="50">
        <v>0</v>
      </c>
      <c r="BH35" s="32">
        <v>3000</v>
      </c>
      <c r="BI35" s="50">
        <v>0</v>
      </c>
      <c r="BJ35" s="50">
        <v>3000</v>
      </c>
      <c r="BK35" s="50">
        <v>0</v>
      </c>
      <c r="BL35" s="32"/>
      <c r="BM35" s="50">
        <v>0</v>
      </c>
      <c r="BN35" s="50">
        <v>0</v>
      </c>
      <c r="BO35" s="50">
        <v>0</v>
      </c>
      <c r="BP35" s="50"/>
      <c r="BQ35" s="50"/>
      <c r="BR35" s="50">
        <v>0</v>
      </c>
      <c r="BS35" s="31">
        <v>413.16</v>
      </c>
      <c r="BT35" s="31">
        <v>0</v>
      </c>
      <c r="BU35" s="31">
        <f t="shared" si="13"/>
        <v>74800</v>
      </c>
      <c r="BV35" s="31">
        <f t="shared" si="14"/>
        <v>66182.334</v>
      </c>
      <c r="BW35" s="50"/>
      <c r="BX35" s="50"/>
      <c r="BY35" s="50">
        <v>4065.8</v>
      </c>
      <c r="BZ35" s="50">
        <v>4065.8</v>
      </c>
      <c r="CA35" s="50"/>
      <c r="CB35" s="50"/>
      <c r="CC35" s="50"/>
      <c r="CD35" s="50">
        <v>0</v>
      </c>
      <c r="CE35" s="50"/>
      <c r="CF35" s="50"/>
      <c r="CG35" s="50"/>
      <c r="CH35" s="31">
        <v>0</v>
      </c>
      <c r="CI35" s="31"/>
      <c r="CJ35" s="31">
        <f t="shared" si="15"/>
        <v>4065.8</v>
      </c>
      <c r="CK35" s="31">
        <f t="shared" si="16"/>
        <v>4065.8</v>
      </c>
      <c r="CL35" s="48"/>
      <c r="CM35" s="47"/>
      <c r="CN35" s="47"/>
      <c r="CO35" s="48"/>
      <c r="CP35" s="47"/>
      <c r="CQ35" s="47"/>
      <c r="CR35" s="48"/>
      <c r="CS35" s="47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</row>
    <row r="36" spans="1:210" ht="18.75" customHeight="1">
      <c r="A36" s="28">
        <v>27</v>
      </c>
      <c r="B36" s="1" t="s">
        <v>79</v>
      </c>
      <c r="C36" s="50">
        <v>1989.4</v>
      </c>
      <c r="D36" s="34">
        <v>0</v>
      </c>
      <c r="E36" s="30">
        <f t="shared" si="0"/>
        <v>33745.7</v>
      </c>
      <c r="F36" s="31">
        <f t="shared" si="0"/>
        <v>31341.031400000003</v>
      </c>
      <c r="G36" s="31">
        <f t="shared" si="1"/>
        <v>92.87414811368562</v>
      </c>
      <c r="H36" s="31">
        <f t="shared" si="2"/>
        <v>9750</v>
      </c>
      <c r="I36" s="31">
        <f t="shared" si="2"/>
        <v>7345.331400000001</v>
      </c>
      <c r="J36" s="31">
        <f t="shared" si="3"/>
        <v>75.33673230769232</v>
      </c>
      <c r="K36" s="31">
        <f t="shared" si="4"/>
        <v>3544.9</v>
      </c>
      <c r="L36" s="31">
        <f t="shared" si="4"/>
        <v>3932.1194</v>
      </c>
      <c r="M36" s="50">
        <f t="shared" si="5"/>
        <v>110.92328133374707</v>
      </c>
      <c r="N36" s="32">
        <v>130</v>
      </c>
      <c r="O36" s="31">
        <v>34.1194</v>
      </c>
      <c r="P36" s="50">
        <f t="shared" si="6"/>
        <v>26.24569230769231</v>
      </c>
      <c r="Q36" s="36">
        <v>5373</v>
      </c>
      <c r="R36" s="31">
        <v>3098.05</v>
      </c>
      <c r="S36" s="50">
        <f t="shared" si="7"/>
        <v>57.659594267634475</v>
      </c>
      <c r="T36" s="32">
        <v>3414.9</v>
      </c>
      <c r="U36" s="31">
        <v>3898</v>
      </c>
      <c r="V36" s="50">
        <f t="shared" si="8"/>
        <v>114.14682713988695</v>
      </c>
      <c r="W36" s="32">
        <v>100</v>
      </c>
      <c r="X36" s="31">
        <v>120</v>
      </c>
      <c r="Y36" s="50">
        <f t="shared" si="9"/>
        <v>120</v>
      </c>
      <c r="Z36" s="33">
        <v>0</v>
      </c>
      <c r="AA36" s="31">
        <v>0</v>
      </c>
      <c r="AB36" s="50" t="e">
        <f t="shared" si="10"/>
        <v>#DIV/0!</v>
      </c>
      <c r="AC36" s="38">
        <v>0</v>
      </c>
      <c r="AD36" s="50">
        <v>0</v>
      </c>
      <c r="AE36" s="50"/>
      <c r="AF36" s="50"/>
      <c r="AG36" s="50">
        <v>23995.7</v>
      </c>
      <c r="AH36" s="50">
        <v>23995.7</v>
      </c>
      <c r="AI36" s="18"/>
      <c r="AJ36" s="18"/>
      <c r="AK36" s="19"/>
      <c r="AL36" s="50">
        <v>0</v>
      </c>
      <c r="AM36" s="50"/>
      <c r="AN36" s="50"/>
      <c r="AO36" s="50"/>
      <c r="AP36" s="50"/>
      <c r="AQ36" s="31">
        <f t="shared" si="11"/>
        <v>77</v>
      </c>
      <c r="AR36" s="31">
        <f t="shared" si="11"/>
        <v>132.162</v>
      </c>
      <c r="AS36" s="50">
        <f t="shared" si="12"/>
        <v>171.63896103896107</v>
      </c>
      <c r="AT36" s="32">
        <v>77</v>
      </c>
      <c r="AU36" s="31">
        <v>132.162</v>
      </c>
      <c r="AV36" s="50"/>
      <c r="AW36" s="31">
        <v>0</v>
      </c>
      <c r="AX36" s="50"/>
      <c r="AY36" s="50">
        <v>0</v>
      </c>
      <c r="AZ36" s="32"/>
      <c r="BA36" s="50">
        <v>0</v>
      </c>
      <c r="BB36" s="50"/>
      <c r="BC36" s="50"/>
      <c r="BD36" s="50"/>
      <c r="BE36" s="50">
        <v>0</v>
      </c>
      <c r="BF36" s="32"/>
      <c r="BG36" s="50">
        <v>0</v>
      </c>
      <c r="BH36" s="32">
        <v>600</v>
      </c>
      <c r="BI36" s="50">
        <v>63</v>
      </c>
      <c r="BJ36" s="50">
        <v>600</v>
      </c>
      <c r="BK36" s="50">
        <v>0</v>
      </c>
      <c r="BL36" s="32"/>
      <c r="BM36" s="50">
        <v>0</v>
      </c>
      <c r="BN36" s="50">
        <v>0</v>
      </c>
      <c r="BO36" s="50">
        <v>0</v>
      </c>
      <c r="BP36" s="50"/>
      <c r="BQ36" s="50"/>
      <c r="BR36" s="50">
        <v>55.1</v>
      </c>
      <c r="BS36" s="31">
        <v>0</v>
      </c>
      <c r="BT36" s="31">
        <v>0</v>
      </c>
      <c r="BU36" s="31">
        <f t="shared" si="13"/>
        <v>33745.7</v>
      </c>
      <c r="BV36" s="31">
        <f t="shared" si="14"/>
        <v>31341.031400000003</v>
      </c>
      <c r="BW36" s="50"/>
      <c r="BX36" s="50"/>
      <c r="BY36" s="50"/>
      <c r="BZ36" s="50">
        <v>0</v>
      </c>
      <c r="CA36" s="50"/>
      <c r="CB36" s="50"/>
      <c r="CC36" s="50"/>
      <c r="CD36" s="50">
        <v>0</v>
      </c>
      <c r="CE36" s="50"/>
      <c r="CF36" s="50"/>
      <c r="CG36" s="50"/>
      <c r="CH36" s="31">
        <v>0</v>
      </c>
      <c r="CI36" s="31"/>
      <c r="CJ36" s="31">
        <f t="shared" si="15"/>
        <v>0</v>
      </c>
      <c r="CK36" s="31">
        <f t="shared" si="16"/>
        <v>0</v>
      </c>
      <c r="CL36" s="48"/>
      <c r="CM36" s="47"/>
      <c r="CN36" s="47"/>
      <c r="CO36" s="48"/>
      <c r="CP36" s="47"/>
      <c r="CQ36" s="47"/>
      <c r="CR36" s="48"/>
      <c r="CS36" s="47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</row>
    <row r="37" spans="1:210" ht="18.75" customHeight="1">
      <c r="A37" s="28">
        <v>28</v>
      </c>
      <c r="B37" s="1" t="s">
        <v>80</v>
      </c>
      <c r="C37" s="50">
        <v>5922.2</v>
      </c>
      <c r="D37" s="34">
        <v>0</v>
      </c>
      <c r="E37" s="30">
        <f t="shared" si="0"/>
        <v>38352.8</v>
      </c>
      <c r="F37" s="31">
        <f t="shared" si="0"/>
        <v>37716.325500000006</v>
      </c>
      <c r="G37" s="31">
        <f t="shared" si="1"/>
        <v>98.34047448947666</v>
      </c>
      <c r="H37" s="31">
        <f t="shared" si="2"/>
        <v>11933.7</v>
      </c>
      <c r="I37" s="31">
        <f t="shared" si="2"/>
        <v>8280.8445</v>
      </c>
      <c r="J37" s="31">
        <f t="shared" si="3"/>
        <v>69.39041956811381</v>
      </c>
      <c r="K37" s="31">
        <f t="shared" si="4"/>
        <v>3765</v>
      </c>
      <c r="L37" s="31">
        <f t="shared" si="4"/>
        <v>3494.6</v>
      </c>
      <c r="M37" s="50">
        <f t="shared" si="5"/>
        <v>92.81806108897742</v>
      </c>
      <c r="N37" s="32">
        <v>480</v>
      </c>
      <c r="O37" s="31">
        <v>292.7</v>
      </c>
      <c r="P37" s="50">
        <f t="shared" si="6"/>
        <v>60.979166666666664</v>
      </c>
      <c r="Q37" s="36">
        <v>6738.6</v>
      </c>
      <c r="R37" s="31">
        <v>4381.2685</v>
      </c>
      <c r="S37" s="50">
        <f t="shared" si="7"/>
        <v>65.01748879589232</v>
      </c>
      <c r="T37" s="32">
        <v>3285</v>
      </c>
      <c r="U37" s="31">
        <v>3201.9</v>
      </c>
      <c r="V37" s="50">
        <f t="shared" si="8"/>
        <v>97.4703196347032</v>
      </c>
      <c r="W37" s="32">
        <v>472</v>
      </c>
      <c r="X37" s="31">
        <v>85</v>
      </c>
      <c r="Y37" s="50">
        <f t="shared" si="9"/>
        <v>18.008474576271187</v>
      </c>
      <c r="Z37" s="33">
        <v>0</v>
      </c>
      <c r="AA37" s="31">
        <v>0</v>
      </c>
      <c r="AB37" s="50" t="e">
        <f t="shared" si="10"/>
        <v>#DIV/0!</v>
      </c>
      <c r="AC37" s="38">
        <v>100</v>
      </c>
      <c r="AD37" s="50">
        <v>0</v>
      </c>
      <c r="AE37" s="50"/>
      <c r="AF37" s="50"/>
      <c r="AG37" s="50">
        <v>26419.100000000002</v>
      </c>
      <c r="AH37" s="50">
        <v>26419.1</v>
      </c>
      <c r="AI37" s="18"/>
      <c r="AJ37" s="18"/>
      <c r="AK37" s="19"/>
      <c r="AL37" s="50">
        <v>0</v>
      </c>
      <c r="AM37" s="50"/>
      <c r="AN37" s="50"/>
      <c r="AO37" s="50"/>
      <c r="AP37" s="50"/>
      <c r="AQ37" s="31">
        <f t="shared" si="11"/>
        <v>178.1</v>
      </c>
      <c r="AR37" s="31">
        <f t="shared" si="11"/>
        <v>110.476</v>
      </c>
      <c r="AS37" s="50">
        <f t="shared" si="12"/>
        <v>62.03032004491858</v>
      </c>
      <c r="AT37" s="32">
        <v>178.1</v>
      </c>
      <c r="AU37" s="31">
        <v>0</v>
      </c>
      <c r="AV37" s="50"/>
      <c r="AW37" s="31">
        <v>110.476</v>
      </c>
      <c r="AX37" s="50"/>
      <c r="AY37" s="50">
        <v>0</v>
      </c>
      <c r="AZ37" s="32"/>
      <c r="BA37" s="50">
        <v>0</v>
      </c>
      <c r="BB37" s="50"/>
      <c r="BC37" s="50"/>
      <c r="BD37" s="50"/>
      <c r="BE37" s="50">
        <v>0</v>
      </c>
      <c r="BF37" s="32"/>
      <c r="BG37" s="50">
        <v>0</v>
      </c>
      <c r="BH37" s="32">
        <v>680</v>
      </c>
      <c r="BI37" s="50">
        <v>209.5</v>
      </c>
      <c r="BJ37" s="50">
        <v>680</v>
      </c>
      <c r="BK37" s="50">
        <v>209.5</v>
      </c>
      <c r="BL37" s="32"/>
      <c r="BM37" s="50">
        <v>0</v>
      </c>
      <c r="BN37" s="50">
        <v>0</v>
      </c>
      <c r="BO37" s="50">
        <v>0</v>
      </c>
      <c r="BP37" s="50"/>
      <c r="BQ37" s="50"/>
      <c r="BR37" s="50">
        <v>0</v>
      </c>
      <c r="BS37" s="31">
        <v>0</v>
      </c>
      <c r="BT37" s="31">
        <v>0</v>
      </c>
      <c r="BU37" s="31">
        <f t="shared" si="13"/>
        <v>38352.8</v>
      </c>
      <c r="BV37" s="31">
        <f t="shared" si="14"/>
        <v>34699.944500000005</v>
      </c>
      <c r="BW37" s="50"/>
      <c r="BX37" s="50"/>
      <c r="BY37" s="50"/>
      <c r="BZ37" s="50">
        <v>3016.381</v>
      </c>
      <c r="CA37" s="50"/>
      <c r="CB37" s="50"/>
      <c r="CC37" s="50"/>
      <c r="CD37" s="50">
        <v>0</v>
      </c>
      <c r="CE37" s="50"/>
      <c r="CF37" s="50"/>
      <c r="CG37" s="50"/>
      <c r="CH37" s="31">
        <v>0</v>
      </c>
      <c r="CI37" s="31"/>
      <c r="CJ37" s="31">
        <f t="shared" si="15"/>
        <v>0</v>
      </c>
      <c r="CK37" s="31">
        <f t="shared" si="16"/>
        <v>3016.381</v>
      </c>
      <c r="CL37" s="48"/>
      <c r="CM37" s="47"/>
      <c r="CN37" s="47"/>
      <c r="CO37" s="48"/>
      <c r="CP37" s="47"/>
      <c r="CQ37" s="47"/>
      <c r="CR37" s="48"/>
      <c r="CS37" s="47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</row>
    <row r="38" spans="1:210" ht="18.75" customHeight="1">
      <c r="A38" s="28">
        <v>29</v>
      </c>
      <c r="B38" s="1" t="s">
        <v>81</v>
      </c>
      <c r="C38" s="50">
        <v>5063.9</v>
      </c>
      <c r="D38" s="34">
        <v>0</v>
      </c>
      <c r="E38" s="30">
        <f t="shared" si="0"/>
        <v>36196.5</v>
      </c>
      <c r="F38" s="31">
        <f t="shared" si="0"/>
        <v>36762.8387</v>
      </c>
      <c r="G38" s="31">
        <f t="shared" si="1"/>
        <v>101.5646228226486</v>
      </c>
      <c r="H38" s="31">
        <f t="shared" si="2"/>
        <v>12295</v>
      </c>
      <c r="I38" s="31">
        <f t="shared" si="2"/>
        <v>11697.638700000001</v>
      </c>
      <c r="J38" s="31">
        <f t="shared" si="3"/>
        <v>95.14142903619359</v>
      </c>
      <c r="K38" s="31">
        <f t="shared" si="4"/>
        <v>6415</v>
      </c>
      <c r="L38" s="31">
        <f t="shared" si="4"/>
        <v>6813.0587</v>
      </c>
      <c r="M38" s="50">
        <f t="shared" si="5"/>
        <v>106.20512392829306</v>
      </c>
      <c r="N38" s="32">
        <v>215</v>
      </c>
      <c r="O38" s="31">
        <v>178.3488</v>
      </c>
      <c r="P38" s="50">
        <f t="shared" si="6"/>
        <v>82.95293023255815</v>
      </c>
      <c r="Q38" s="36">
        <v>2700</v>
      </c>
      <c r="R38" s="31">
        <v>2120.177</v>
      </c>
      <c r="S38" s="50">
        <f t="shared" si="7"/>
        <v>78.52507407407407</v>
      </c>
      <c r="T38" s="32">
        <v>6200</v>
      </c>
      <c r="U38" s="31">
        <v>6634.7099</v>
      </c>
      <c r="V38" s="50">
        <f t="shared" si="8"/>
        <v>107.01145000000001</v>
      </c>
      <c r="W38" s="32">
        <v>80</v>
      </c>
      <c r="X38" s="31">
        <v>59.5</v>
      </c>
      <c r="Y38" s="50">
        <f t="shared" si="9"/>
        <v>74.375</v>
      </c>
      <c r="Z38" s="33">
        <v>0</v>
      </c>
      <c r="AA38" s="31">
        <v>0</v>
      </c>
      <c r="AB38" s="50" t="e">
        <f t="shared" si="10"/>
        <v>#DIV/0!</v>
      </c>
      <c r="AC38" s="38">
        <v>0</v>
      </c>
      <c r="AD38" s="50">
        <v>0</v>
      </c>
      <c r="AE38" s="50"/>
      <c r="AF38" s="50"/>
      <c r="AG38" s="50">
        <v>23901.5</v>
      </c>
      <c r="AH38" s="50">
        <v>24987.7</v>
      </c>
      <c r="AI38" s="18"/>
      <c r="AJ38" s="18"/>
      <c r="AK38" s="19"/>
      <c r="AL38" s="50">
        <v>0</v>
      </c>
      <c r="AM38" s="50"/>
      <c r="AN38" s="50"/>
      <c r="AO38" s="50"/>
      <c r="AP38" s="50"/>
      <c r="AQ38" s="31">
        <f t="shared" si="11"/>
        <v>1600</v>
      </c>
      <c r="AR38" s="31">
        <f t="shared" si="11"/>
        <v>1531.799</v>
      </c>
      <c r="AS38" s="50">
        <f t="shared" si="12"/>
        <v>95.7374375</v>
      </c>
      <c r="AT38" s="32">
        <v>1600</v>
      </c>
      <c r="AU38" s="31">
        <v>1531.799</v>
      </c>
      <c r="AV38" s="50"/>
      <c r="AW38" s="31">
        <v>0</v>
      </c>
      <c r="AX38" s="50"/>
      <c r="AY38" s="50">
        <v>0</v>
      </c>
      <c r="AZ38" s="32"/>
      <c r="BA38" s="50">
        <v>0</v>
      </c>
      <c r="BB38" s="50"/>
      <c r="BC38" s="50"/>
      <c r="BD38" s="50"/>
      <c r="BE38" s="50">
        <v>0</v>
      </c>
      <c r="BF38" s="32"/>
      <c r="BG38" s="50">
        <v>0</v>
      </c>
      <c r="BH38" s="32">
        <v>1000</v>
      </c>
      <c r="BI38" s="50">
        <v>416.076</v>
      </c>
      <c r="BJ38" s="50">
        <v>1000</v>
      </c>
      <c r="BK38" s="50">
        <v>386.076</v>
      </c>
      <c r="BL38" s="32"/>
      <c r="BM38" s="50">
        <v>0</v>
      </c>
      <c r="BN38" s="50">
        <v>0</v>
      </c>
      <c r="BO38" s="50">
        <v>0</v>
      </c>
      <c r="BP38" s="50"/>
      <c r="BQ38" s="50"/>
      <c r="BR38" s="50">
        <v>500</v>
      </c>
      <c r="BS38" s="31">
        <v>757.028</v>
      </c>
      <c r="BT38" s="31">
        <v>0</v>
      </c>
      <c r="BU38" s="31">
        <f t="shared" si="13"/>
        <v>36196.5</v>
      </c>
      <c r="BV38" s="31">
        <f t="shared" si="14"/>
        <v>36685.3387</v>
      </c>
      <c r="BW38" s="50"/>
      <c r="BX38" s="50"/>
      <c r="BY38" s="50"/>
      <c r="BZ38" s="50">
        <v>77.5</v>
      </c>
      <c r="CA38" s="50"/>
      <c r="CB38" s="50"/>
      <c r="CC38" s="50"/>
      <c r="CD38" s="50">
        <v>0</v>
      </c>
      <c r="CE38" s="50"/>
      <c r="CF38" s="50"/>
      <c r="CG38" s="50"/>
      <c r="CH38" s="31">
        <v>0</v>
      </c>
      <c r="CI38" s="31"/>
      <c r="CJ38" s="31">
        <f t="shared" si="15"/>
        <v>0</v>
      </c>
      <c r="CK38" s="31">
        <f t="shared" si="16"/>
        <v>77.5</v>
      </c>
      <c r="CL38" s="48"/>
      <c r="CM38" s="47"/>
      <c r="CN38" s="47"/>
      <c r="CO38" s="48"/>
      <c r="CP38" s="47"/>
      <c r="CQ38" s="47"/>
      <c r="CR38" s="48"/>
      <c r="CS38" s="47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</row>
    <row r="39" spans="1:210" ht="18.75" customHeight="1">
      <c r="A39" s="28">
        <v>30</v>
      </c>
      <c r="B39" s="1" t="s">
        <v>82</v>
      </c>
      <c r="C39" s="50">
        <v>36718.1</v>
      </c>
      <c r="D39" s="34">
        <v>0</v>
      </c>
      <c r="E39" s="30">
        <f t="shared" si="0"/>
        <v>123154.70000000001</v>
      </c>
      <c r="F39" s="31">
        <f t="shared" si="0"/>
        <v>131319.37050000002</v>
      </c>
      <c r="G39" s="31">
        <f t="shared" si="1"/>
        <v>106.62960528506018</v>
      </c>
      <c r="H39" s="31">
        <f t="shared" si="2"/>
        <v>39934</v>
      </c>
      <c r="I39" s="31">
        <f t="shared" si="2"/>
        <v>49213.23449999999</v>
      </c>
      <c r="J39" s="31">
        <f t="shared" si="3"/>
        <v>123.23642635348322</v>
      </c>
      <c r="K39" s="31">
        <f t="shared" si="4"/>
        <v>21400</v>
      </c>
      <c r="L39" s="31">
        <f t="shared" si="4"/>
        <v>28203.9415</v>
      </c>
      <c r="M39" s="50">
        <f t="shared" si="5"/>
        <v>131.79411915887852</v>
      </c>
      <c r="N39" s="32">
        <v>2200</v>
      </c>
      <c r="O39" s="31">
        <v>2700.9705</v>
      </c>
      <c r="P39" s="50">
        <f t="shared" si="6"/>
        <v>122.77138636363635</v>
      </c>
      <c r="Q39" s="36">
        <v>2150</v>
      </c>
      <c r="R39" s="31">
        <v>2365.327</v>
      </c>
      <c r="S39" s="50">
        <f t="shared" si="7"/>
        <v>110.0152093023256</v>
      </c>
      <c r="T39" s="32">
        <v>19200</v>
      </c>
      <c r="U39" s="31">
        <v>25502.971</v>
      </c>
      <c r="V39" s="50">
        <f t="shared" si="8"/>
        <v>132.82797395833336</v>
      </c>
      <c r="W39" s="32">
        <v>417</v>
      </c>
      <c r="X39" s="31">
        <v>538</v>
      </c>
      <c r="Y39" s="50">
        <f t="shared" si="9"/>
        <v>129.0167865707434</v>
      </c>
      <c r="Z39" s="33">
        <v>0</v>
      </c>
      <c r="AA39" s="31">
        <v>0</v>
      </c>
      <c r="AB39" s="50" t="e">
        <f t="shared" si="10"/>
        <v>#DIV/0!</v>
      </c>
      <c r="AC39" s="38">
        <v>0</v>
      </c>
      <c r="AD39" s="50">
        <v>0</v>
      </c>
      <c r="AE39" s="50"/>
      <c r="AF39" s="50"/>
      <c r="AG39" s="50">
        <v>79537.1</v>
      </c>
      <c r="AH39" s="50">
        <v>79537.1</v>
      </c>
      <c r="AI39" s="18"/>
      <c r="AJ39" s="18"/>
      <c r="AK39" s="19"/>
      <c r="AL39" s="50">
        <v>0</v>
      </c>
      <c r="AM39" s="50"/>
      <c r="AN39" s="50"/>
      <c r="AO39" s="50"/>
      <c r="AP39" s="50"/>
      <c r="AQ39" s="31">
        <f t="shared" si="11"/>
        <v>8872</v>
      </c>
      <c r="AR39" s="31">
        <f t="shared" si="11"/>
        <v>9361.240000000002</v>
      </c>
      <c r="AS39" s="50">
        <f t="shared" si="12"/>
        <v>105.51442741208297</v>
      </c>
      <c r="AT39" s="32">
        <v>8500</v>
      </c>
      <c r="AU39" s="31">
        <v>9127.79</v>
      </c>
      <c r="AV39" s="50"/>
      <c r="AW39" s="31">
        <v>0</v>
      </c>
      <c r="AX39" s="50"/>
      <c r="AY39" s="50">
        <v>0</v>
      </c>
      <c r="AZ39" s="32">
        <v>372</v>
      </c>
      <c r="BA39" s="50">
        <v>233.45</v>
      </c>
      <c r="BB39" s="50"/>
      <c r="BC39" s="50"/>
      <c r="BD39" s="50"/>
      <c r="BE39" s="50">
        <v>0</v>
      </c>
      <c r="BF39" s="34">
        <v>30</v>
      </c>
      <c r="BG39" s="50">
        <v>38.7</v>
      </c>
      <c r="BH39" s="32">
        <v>5065</v>
      </c>
      <c r="BI39" s="50">
        <v>5022.79</v>
      </c>
      <c r="BJ39" s="50">
        <v>3600</v>
      </c>
      <c r="BK39" s="50">
        <v>3609.07</v>
      </c>
      <c r="BL39" s="32">
        <v>2000</v>
      </c>
      <c r="BM39" s="31">
        <v>0</v>
      </c>
      <c r="BN39" s="50">
        <v>0</v>
      </c>
      <c r="BO39" s="50">
        <v>0</v>
      </c>
      <c r="BP39" s="50"/>
      <c r="BQ39" s="50"/>
      <c r="BR39" s="50">
        <v>0</v>
      </c>
      <c r="BS39" s="31">
        <v>3683.236</v>
      </c>
      <c r="BT39" s="31">
        <v>0</v>
      </c>
      <c r="BU39" s="31">
        <f t="shared" si="13"/>
        <v>119471.1</v>
      </c>
      <c r="BV39" s="31">
        <f t="shared" si="14"/>
        <v>128750.33450000001</v>
      </c>
      <c r="BW39" s="50"/>
      <c r="BX39" s="50"/>
      <c r="BY39" s="50">
        <v>1858.6</v>
      </c>
      <c r="BZ39" s="50">
        <v>2094.036</v>
      </c>
      <c r="CA39" s="50"/>
      <c r="CB39" s="50"/>
      <c r="CC39" s="50">
        <v>1825</v>
      </c>
      <c r="CD39" s="50">
        <v>475</v>
      </c>
      <c r="CE39" s="50"/>
      <c r="CF39" s="50"/>
      <c r="CG39" s="50"/>
      <c r="CH39" s="31">
        <v>0</v>
      </c>
      <c r="CI39" s="31"/>
      <c r="CJ39" s="31">
        <f t="shared" si="15"/>
        <v>3683.6</v>
      </c>
      <c r="CK39" s="31">
        <f t="shared" si="16"/>
        <v>2569.036</v>
      </c>
      <c r="CL39" s="48"/>
      <c r="CM39" s="47"/>
      <c r="CN39" s="47"/>
      <c r="CO39" s="48"/>
      <c r="CP39" s="47"/>
      <c r="CQ39" s="47"/>
      <c r="CR39" s="48"/>
      <c r="CS39" s="47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</row>
    <row r="40" spans="1:210" ht="18.75" customHeight="1">
      <c r="A40" s="28">
        <v>31</v>
      </c>
      <c r="B40" s="1" t="s">
        <v>83</v>
      </c>
      <c r="C40" s="50">
        <v>12504.6</v>
      </c>
      <c r="D40" s="34">
        <v>5530.6</v>
      </c>
      <c r="E40" s="30">
        <f t="shared" si="0"/>
        <v>34884.8</v>
      </c>
      <c r="F40" s="31">
        <f t="shared" si="0"/>
        <v>33919.9186</v>
      </c>
      <c r="G40" s="31">
        <f t="shared" si="1"/>
        <v>97.2340922120809</v>
      </c>
      <c r="H40" s="31">
        <f t="shared" si="2"/>
        <v>9054</v>
      </c>
      <c r="I40" s="31">
        <f t="shared" si="2"/>
        <v>8089.143599999999</v>
      </c>
      <c r="J40" s="31">
        <f t="shared" si="3"/>
        <v>89.34331345261762</v>
      </c>
      <c r="K40" s="31">
        <f t="shared" si="4"/>
        <v>3790</v>
      </c>
      <c r="L40" s="31">
        <f t="shared" si="4"/>
        <v>3430.7746</v>
      </c>
      <c r="M40" s="50">
        <f t="shared" si="5"/>
        <v>90.52175725593669</v>
      </c>
      <c r="N40" s="32">
        <v>120</v>
      </c>
      <c r="O40" s="31">
        <v>110.4906</v>
      </c>
      <c r="P40" s="50">
        <f t="shared" si="6"/>
        <v>92.0755</v>
      </c>
      <c r="Q40" s="36">
        <v>4100</v>
      </c>
      <c r="R40" s="31">
        <v>3816.199</v>
      </c>
      <c r="S40" s="50">
        <f t="shared" si="7"/>
        <v>93.07802439024391</v>
      </c>
      <c r="T40" s="32">
        <v>3670</v>
      </c>
      <c r="U40" s="31">
        <v>3320.284</v>
      </c>
      <c r="V40" s="50">
        <f t="shared" si="8"/>
        <v>90.47095367847412</v>
      </c>
      <c r="W40" s="32">
        <v>84</v>
      </c>
      <c r="X40" s="31">
        <v>81.9</v>
      </c>
      <c r="Y40" s="50">
        <f t="shared" si="9"/>
        <v>97.50000000000001</v>
      </c>
      <c r="Z40" s="33">
        <v>0</v>
      </c>
      <c r="AA40" s="31">
        <v>0</v>
      </c>
      <c r="AB40" s="50" t="e">
        <f t="shared" si="10"/>
        <v>#DIV/0!</v>
      </c>
      <c r="AC40" s="38">
        <v>0</v>
      </c>
      <c r="AD40" s="50">
        <v>0</v>
      </c>
      <c r="AE40" s="50"/>
      <c r="AF40" s="50"/>
      <c r="AG40" s="50">
        <v>25830.8</v>
      </c>
      <c r="AH40" s="50">
        <v>25830.775</v>
      </c>
      <c r="AI40" s="18"/>
      <c r="AJ40" s="18"/>
      <c r="AK40" s="19"/>
      <c r="AL40" s="50">
        <v>0</v>
      </c>
      <c r="AM40" s="50"/>
      <c r="AN40" s="50"/>
      <c r="AO40" s="50"/>
      <c r="AP40" s="50"/>
      <c r="AQ40" s="31">
        <f t="shared" si="11"/>
        <v>300</v>
      </c>
      <c r="AR40" s="31">
        <f t="shared" si="11"/>
        <v>234.82</v>
      </c>
      <c r="AS40" s="50">
        <f t="shared" si="12"/>
        <v>78.27333333333333</v>
      </c>
      <c r="AT40" s="32">
        <v>300</v>
      </c>
      <c r="AU40" s="31">
        <v>234.82</v>
      </c>
      <c r="AV40" s="50"/>
      <c r="AW40" s="31">
        <v>0</v>
      </c>
      <c r="AX40" s="50"/>
      <c r="AY40" s="50">
        <v>0</v>
      </c>
      <c r="AZ40" s="32"/>
      <c r="BA40" s="50">
        <v>0</v>
      </c>
      <c r="BB40" s="50"/>
      <c r="BC40" s="50"/>
      <c r="BD40" s="50"/>
      <c r="BE40" s="50">
        <v>0</v>
      </c>
      <c r="BF40" s="34"/>
      <c r="BG40" s="50">
        <v>0</v>
      </c>
      <c r="BH40" s="32">
        <v>780</v>
      </c>
      <c r="BI40" s="50">
        <v>328.45</v>
      </c>
      <c r="BJ40" s="32">
        <v>780</v>
      </c>
      <c r="BK40" s="50">
        <v>328.45</v>
      </c>
      <c r="BL40" s="32"/>
      <c r="BM40" s="50">
        <v>0</v>
      </c>
      <c r="BN40" s="50">
        <v>0</v>
      </c>
      <c r="BO40" s="50">
        <v>0</v>
      </c>
      <c r="BP40" s="50"/>
      <c r="BQ40" s="50"/>
      <c r="BR40" s="50">
        <v>0</v>
      </c>
      <c r="BS40" s="31">
        <v>197</v>
      </c>
      <c r="BT40" s="31">
        <v>0</v>
      </c>
      <c r="BU40" s="31">
        <f t="shared" si="13"/>
        <v>34884.8</v>
      </c>
      <c r="BV40" s="31">
        <f t="shared" si="14"/>
        <v>33919.9186</v>
      </c>
      <c r="BW40" s="50"/>
      <c r="BX40" s="50"/>
      <c r="BY40" s="50"/>
      <c r="BZ40" s="50">
        <v>0</v>
      </c>
      <c r="CA40" s="50"/>
      <c r="CB40" s="50"/>
      <c r="CC40" s="50"/>
      <c r="CD40" s="50">
        <v>0</v>
      </c>
      <c r="CE40" s="50"/>
      <c r="CF40" s="50"/>
      <c r="CG40" s="50"/>
      <c r="CH40" s="31">
        <v>0</v>
      </c>
      <c r="CI40" s="31"/>
      <c r="CJ40" s="31">
        <f t="shared" si="15"/>
        <v>0</v>
      </c>
      <c r="CK40" s="31">
        <f t="shared" si="16"/>
        <v>0</v>
      </c>
      <c r="CL40" s="48"/>
      <c r="CM40" s="47"/>
      <c r="CN40" s="47"/>
      <c r="CO40" s="48"/>
      <c r="CP40" s="47"/>
      <c r="CQ40" s="47"/>
      <c r="CR40" s="48"/>
      <c r="CS40" s="47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</row>
    <row r="41" spans="1:210" ht="18.75" customHeight="1">
      <c r="A41" s="28">
        <v>32</v>
      </c>
      <c r="B41" s="1" t="s">
        <v>84</v>
      </c>
      <c r="C41" s="50">
        <v>18208.300000000003</v>
      </c>
      <c r="D41" s="34">
        <v>0</v>
      </c>
      <c r="E41" s="30">
        <f t="shared" si="0"/>
        <v>75405.8</v>
      </c>
      <c r="F41" s="31">
        <f t="shared" si="0"/>
        <v>73096.25939999998</v>
      </c>
      <c r="G41" s="31">
        <f t="shared" si="1"/>
        <v>96.93718440756544</v>
      </c>
      <c r="H41" s="31">
        <f t="shared" si="2"/>
        <v>23725.200000000004</v>
      </c>
      <c r="I41" s="31">
        <f t="shared" si="2"/>
        <v>20818.159399999993</v>
      </c>
      <c r="J41" s="31">
        <f t="shared" si="3"/>
        <v>87.74703437694936</v>
      </c>
      <c r="K41" s="31">
        <f t="shared" si="4"/>
        <v>12819.9</v>
      </c>
      <c r="L41" s="31">
        <f t="shared" si="4"/>
        <v>14207.6394</v>
      </c>
      <c r="M41" s="50">
        <f t="shared" si="5"/>
        <v>110.82488474949103</v>
      </c>
      <c r="N41" s="32">
        <v>3319.9</v>
      </c>
      <c r="O41" s="31">
        <v>1765.7594</v>
      </c>
      <c r="P41" s="50">
        <f t="shared" si="6"/>
        <v>53.187126118256565</v>
      </c>
      <c r="Q41" s="36">
        <v>5300</v>
      </c>
      <c r="R41" s="31">
        <v>3258.865</v>
      </c>
      <c r="S41" s="50">
        <f t="shared" si="7"/>
        <v>61.488018867924524</v>
      </c>
      <c r="T41" s="32">
        <v>9500</v>
      </c>
      <c r="U41" s="31">
        <v>12441.88</v>
      </c>
      <c r="V41" s="50">
        <f t="shared" si="8"/>
        <v>130.96715789473683</v>
      </c>
      <c r="W41" s="32">
        <v>609</v>
      </c>
      <c r="X41" s="31">
        <v>830.01</v>
      </c>
      <c r="Y41" s="50">
        <f t="shared" si="9"/>
        <v>136.29064039408865</v>
      </c>
      <c r="Z41" s="33">
        <v>0</v>
      </c>
      <c r="AA41" s="31">
        <v>0</v>
      </c>
      <c r="AB41" s="50" t="e">
        <f t="shared" si="10"/>
        <v>#DIV/0!</v>
      </c>
      <c r="AC41" s="38">
        <v>0</v>
      </c>
      <c r="AD41" s="50">
        <v>0</v>
      </c>
      <c r="AE41" s="50"/>
      <c r="AF41" s="50"/>
      <c r="AG41" s="50">
        <v>41188.2</v>
      </c>
      <c r="AH41" s="50">
        <v>41853.1</v>
      </c>
      <c r="AI41" s="18"/>
      <c r="AJ41" s="18"/>
      <c r="AK41" s="19"/>
      <c r="AL41" s="50">
        <v>0</v>
      </c>
      <c r="AM41" s="50"/>
      <c r="AN41" s="50"/>
      <c r="AO41" s="50"/>
      <c r="AP41" s="50"/>
      <c r="AQ41" s="31">
        <f t="shared" si="11"/>
        <v>306.4</v>
      </c>
      <c r="AR41" s="31">
        <f t="shared" si="11"/>
        <v>122.57499999999999</v>
      </c>
      <c r="AS41" s="50">
        <f t="shared" si="12"/>
        <v>40.0048955613577</v>
      </c>
      <c r="AT41" s="32">
        <v>302.4</v>
      </c>
      <c r="AU41" s="31">
        <v>118.975</v>
      </c>
      <c r="AV41" s="50"/>
      <c r="AW41" s="31">
        <v>0</v>
      </c>
      <c r="AX41" s="50">
        <v>4</v>
      </c>
      <c r="AY41" s="50">
        <v>3.6</v>
      </c>
      <c r="AZ41" s="32"/>
      <c r="BA41" s="50">
        <v>0</v>
      </c>
      <c r="BB41" s="50"/>
      <c r="BC41" s="50"/>
      <c r="BD41" s="50"/>
      <c r="BE41" s="50">
        <v>0</v>
      </c>
      <c r="BF41" s="34"/>
      <c r="BG41" s="50">
        <v>0</v>
      </c>
      <c r="BH41" s="32">
        <v>3323.5</v>
      </c>
      <c r="BI41" s="50">
        <v>867.2</v>
      </c>
      <c r="BJ41" s="50">
        <v>3000</v>
      </c>
      <c r="BK41" s="50">
        <v>534.9</v>
      </c>
      <c r="BL41" s="32">
        <v>1266.4</v>
      </c>
      <c r="BM41" s="50">
        <v>1431.87</v>
      </c>
      <c r="BN41" s="50">
        <v>100</v>
      </c>
      <c r="BO41" s="50">
        <v>100</v>
      </c>
      <c r="BP41" s="50"/>
      <c r="BQ41" s="50"/>
      <c r="BR41" s="50">
        <v>0</v>
      </c>
      <c r="BS41" s="31">
        <v>0</v>
      </c>
      <c r="BT41" s="31">
        <v>0</v>
      </c>
      <c r="BU41" s="31">
        <f t="shared" si="13"/>
        <v>64913.4</v>
      </c>
      <c r="BV41" s="31">
        <f t="shared" si="14"/>
        <v>62671.25939999999</v>
      </c>
      <c r="BW41" s="50"/>
      <c r="BX41" s="50"/>
      <c r="BY41" s="50">
        <v>10492.4</v>
      </c>
      <c r="BZ41" s="50">
        <v>10425</v>
      </c>
      <c r="CA41" s="50"/>
      <c r="CB41" s="50"/>
      <c r="CC41" s="50"/>
      <c r="CD41" s="50">
        <v>0</v>
      </c>
      <c r="CE41" s="50"/>
      <c r="CF41" s="50"/>
      <c r="CG41" s="50"/>
      <c r="CH41" s="31">
        <v>0</v>
      </c>
      <c r="CI41" s="31"/>
      <c r="CJ41" s="31">
        <f t="shared" si="15"/>
        <v>10492.4</v>
      </c>
      <c r="CK41" s="31">
        <f t="shared" si="16"/>
        <v>10425</v>
      </c>
      <c r="CL41" s="48"/>
      <c r="CM41" s="47"/>
      <c r="CN41" s="47"/>
      <c r="CO41" s="48"/>
      <c r="CP41" s="47"/>
      <c r="CQ41" s="47"/>
      <c r="CR41" s="48"/>
      <c r="CS41" s="47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</row>
    <row r="42" spans="1:210" ht="18.75" customHeight="1">
      <c r="A42" s="28">
        <v>33</v>
      </c>
      <c r="B42" s="1" t="s">
        <v>85</v>
      </c>
      <c r="C42" s="50">
        <v>7253.2</v>
      </c>
      <c r="D42" s="34">
        <v>500</v>
      </c>
      <c r="E42" s="30">
        <f aca="true" t="shared" si="17" ref="E42:F73">BU42+CJ42-CG42</f>
        <v>83825.59999999999</v>
      </c>
      <c r="F42" s="31">
        <f t="shared" si="17"/>
        <v>83717.2049</v>
      </c>
      <c r="G42" s="31">
        <f t="shared" si="1"/>
        <v>99.87068974155868</v>
      </c>
      <c r="H42" s="31">
        <f aca="true" t="shared" si="18" ref="H42:I73">N42+Q42+T42+W42+Z42+AC42+AO42+AT42+AV42+AX42+AZ42+BB42+BF42+BH42+BL42+BN42+BR42</f>
        <v>21227.7</v>
      </c>
      <c r="I42" s="31">
        <f t="shared" si="18"/>
        <v>21119.304900000003</v>
      </c>
      <c r="J42" s="31">
        <f t="shared" si="3"/>
        <v>99.48936955016325</v>
      </c>
      <c r="K42" s="31">
        <f aca="true" t="shared" si="19" ref="K42:L73">N42+T42</f>
        <v>13190</v>
      </c>
      <c r="L42" s="31">
        <f t="shared" si="19"/>
        <v>13620.8829</v>
      </c>
      <c r="M42" s="50">
        <f t="shared" si="5"/>
        <v>103.26673919636089</v>
      </c>
      <c r="N42" s="32">
        <v>2190</v>
      </c>
      <c r="O42" s="31">
        <v>1385.7149</v>
      </c>
      <c r="P42" s="50">
        <f t="shared" si="6"/>
        <v>63.27465296803653</v>
      </c>
      <c r="Q42" s="36">
        <v>3910</v>
      </c>
      <c r="R42" s="31">
        <v>3117.05</v>
      </c>
      <c r="S42" s="50">
        <f t="shared" si="7"/>
        <v>79.71994884910487</v>
      </c>
      <c r="T42" s="32">
        <v>11000</v>
      </c>
      <c r="U42" s="31">
        <v>12235.168</v>
      </c>
      <c r="V42" s="50">
        <f t="shared" si="8"/>
        <v>111.22879999999999</v>
      </c>
      <c r="W42" s="32">
        <v>1165</v>
      </c>
      <c r="X42" s="31">
        <v>308.9</v>
      </c>
      <c r="Y42" s="50">
        <f t="shared" si="9"/>
        <v>26.515021459227466</v>
      </c>
      <c r="Z42" s="33">
        <v>0</v>
      </c>
      <c r="AA42" s="31">
        <v>0</v>
      </c>
      <c r="AB42" s="50" t="e">
        <f t="shared" si="10"/>
        <v>#DIV/0!</v>
      </c>
      <c r="AC42" s="38">
        <v>0</v>
      </c>
      <c r="AD42" s="50">
        <v>0</v>
      </c>
      <c r="AE42" s="50"/>
      <c r="AF42" s="50"/>
      <c r="AG42" s="50">
        <v>62597.9</v>
      </c>
      <c r="AH42" s="50">
        <v>62597.9</v>
      </c>
      <c r="AI42" s="18"/>
      <c r="AJ42" s="18"/>
      <c r="AK42" s="19"/>
      <c r="AL42" s="50">
        <v>0</v>
      </c>
      <c r="AM42" s="50"/>
      <c r="AN42" s="50"/>
      <c r="AO42" s="50"/>
      <c r="AP42" s="50"/>
      <c r="AQ42" s="31">
        <f aca="true" t="shared" si="20" ref="AQ42:AR73">AT42+AV42+AX42+AZ42</f>
        <v>32.7</v>
      </c>
      <c r="AR42" s="31">
        <f t="shared" si="20"/>
        <v>15.016</v>
      </c>
      <c r="AS42" s="50">
        <f t="shared" si="12"/>
        <v>45.92048929663608</v>
      </c>
      <c r="AT42" s="32">
        <v>32.7</v>
      </c>
      <c r="AU42" s="31">
        <v>15.016</v>
      </c>
      <c r="AV42" s="50"/>
      <c r="AW42" s="31">
        <v>0</v>
      </c>
      <c r="AX42" s="50"/>
      <c r="AY42" s="50">
        <v>0</v>
      </c>
      <c r="AZ42" s="32"/>
      <c r="BA42" s="50">
        <v>0</v>
      </c>
      <c r="BB42" s="50"/>
      <c r="BC42" s="50"/>
      <c r="BD42" s="50"/>
      <c r="BE42" s="50">
        <v>0</v>
      </c>
      <c r="BF42" s="34"/>
      <c r="BG42" s="50">
        <v>19.9</v>
      </c>
      <c r="BH42" s="32">
        <v>2920</v>
      </c>
      <c r="BI42" s="50">
        <v>1892.275</v>
      </c>
      <c r="BJ42" s="50">
        <v>1920</v>
      </c>
      <c r="BK42" s="50">
        <v>862.875</v>
      </c>
      <c r="BL42" s="32"/>
      <c r="BM42" s="50">
        <v>2145.281</v>
      </c>
      <c r="BN42" s="50">
        <v>10</v>
      </c>
      <c r="BO42" s="50">
        <v>0</v>
      </c>
      <c r="BP42" s="50"/>
      <c r="BQ42" s="50"/>
      <c r="BR42" s="50">
        <v>0</v>
      </c>
      <c r="BS42" s="31">
        <v>0</v>
      </c>
      <c r="BT42" s="31">
        <v>0</v>
      </c>
      <c r="BU42" s="31">
        <f t="shared" si="13"/>
        <v>83825.59999999999</v>
      </c>
      <c r="BV42" s="31">
        <f t="shared" si="14"/>
        <v>83717.2049</v>
      </c>
      <c r="BW42" s="50"/>
      <c r="BX42" s="50"/>
      <c r="BY42" s="50"/>
      <c r="BZ42" s="50">
        <v>0</v>
      </c>
      <c r="CA42" s="50"/>
      <c r="CB42" s="50"/>
      <c r="CC42" s="50"/>
      <c r="CD42" s="50">
        <v>0</v>
      </c>
      <c r="CE42" s="50"/>
      <c r="CF42" s="50"/>
      <c r="CG42" s="50"/>
      <c r="CH42" s="31">
        <v>0</v>
      </c>
      <c r="CI42" s="31"/>
      <c r="CJ42" s="31">
        <f t="shared" si="15"/>
        <v>0</v>
      </c>
      <c r="CK42" s="31">
        <f t="shared" si="16"/>
        <v>0</v>
      </c>
      <c r="CL42" s="48"/>
      <c r="CM42" s="47"/>
      <c r="CN42" s="47"/>
      <c r="CO42" s="48"/>
      <c r="CP42" s="47"/>
      <c r="CQ42" s="47"/>
      <c r="CR42" s="48"/>
      <c r="CS42" s="47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</row>
    <row r="43" spans="1:210" ht="18.75" customHeight="1">
      <c r="A43" s="28">
        <v>34</v>
      </c>
      <c r="B43" s="1" t="s">
        <v>86</v>
      </c>
      <c r="C43" s="50">
        <v>1464.1</v>
      </c>
      <c r="D43" s="34">
        <v>1048.6</v>
      </c>
      <c r="E43" s="30">
        <f t="shared" si="17"/>
        <v>43961.6</v>
      </c>
      <c r="F43" s="31">
        <f t="shared" si="17"/>
        <v>42572.195700000004</v>
      </c>
      <c r="G43" s="31">
        <f t="shared" si="1"/>
        <v>96.83950470410542</v>
      </c>
      <c r="H43" s="31">
        <f t="shared" si="18"/>
        <v>10671</v>
      </c>
      <c r="I43" s="31">
        <f t="shared" si="18"/>
        <v>9103.795699999999</v>
      </c>
      <c r="J43" s="31">
        <f t="shared" si="3"/>
        <v>85.31342610814356</v>
      </c>
      <c r="K43" s="31">
        <f t="shared" si="19"/>
        <v>3700</v>
      </c>
      <c r="L43" s="31">
        <f t="shared" si="19"/>
        <v>4364.5863</v>
      </c>
      <c r="M43" s="50">
        <f t="shared" si="5"/>
        <v>117.96179189189189</v>
      </c>
      <c r="N43" s="32">
        <v>200</v>
      </c>
      <c r="O43" s="31">
        <v>113.3513</v>
      </c>
      <c r="P43" s="50">
        <f t="shared" si="6"/>
        <v>56.67565</v>
      </c>
      <c r="Q43" s="36">
        <v>4500</v>
      </c>
      <c r="R43" s="31">
        <v>3458.006</v>
      </c>
      <c r="S43" s="50">
        <f t="shared" si="7"/>
        <v>76.84457777777777</v>
      </c>
      <c r="T43" s="32">
        <v>3500</v>
      </c>
      <c r="U43" s="31">
        <v>4251.235</v>
      </c>
      <c r="V43" s="50">
        <f t="shared" si="8"/>
        <v>121.46385714285712</v>
      </c>
      <c r="W43" s="32">
        <v>578</v>
      </c>
      <c r="X43" s="31">
        <v>12.5</v>
      </c>
      <c r="Y43" s="50">
        <f t="shared" si="9"/>
        <v>2.162629757785467</v>
      </c>
      <c r="Z43" s="33">
        <v>0</v>
      </c>
      <c r="AA43" s="31">
        <v>0</v>
      </c>
      <c r="AB43" s="50" t="e">
        <f t="shared" si="10"/>
        <v>#DIV/0!</v>
      </c>
      <c r="AC43" s="38">
        <v>0</v>
      </c>
      <c r="AD43" s="50">
        <v>0</v>
      </c>
      <c r="AE43" s="50"/>
      <c r="AF43" s="50"/>
      <c r="AG43" s="50">
        <v>33290.6</v>
      </c>
      <c r="AH43" s="50">
        <v>33468.4</v>
      </c>
      <c r="AI43" s="18"/>
      <c r="AJ43" s="18"/>
      <c r="AK43" s="19"/>
      <c r="AL43" s="50">
        <v>0</v>
      </c>
      <c r="AM43" s="50"/>
      <c r="AN43" s="50"/>
      <c r="AO43" s="50"/>
      <c r="AP43" s="50"/>
      <c r="AQ43" s="31">
        <f t="shared" si="20"/>
        <v>33</v>
      </c>
      <c r="AR43" s="31">
        <f t="shared" si="20"/>
        <v>6.91</v>
      </c>
      <c r="AS43" s="50">
        <f t="shared" si="12"/>
        <v>20.93939393939394</v>
      </c>
      <c r="AT43" s="32">
        <v>33</v>
      </c>
      <c r="AU43" s="31">
        <v>0</v>
      </c>
      <c r="AV43" s="50"/>
      <c r="AW43" s="31">
        <v>6.91</v>
      </c>
      <c r="AX43" s="50"/>
      <c r="AY43" s="50">
        <v>0</v>
      </c>
      <c r="AZ43" s="32"/>
      <c r="BA43" s="50">
        <v>0</v>
      </c>
      <c r="BB43" s="50"/>
      <c r="BC43" s="50"/>
      <c r="BD43" s="50"/>
      <c r="BE43" s="50">
        <v>0</v>
      </c>
      <c r="BF43" s="34"/>
      <c r="BG43" s="50">
        <v>0</v>
      </c>
      <c r="BH43" s="32">
        <v>1060</v>
      </c>
      <c r="BI43" s="50">
        <v>0</v>
      </c>
      <c r="BJ43" s="50">
        <v>1060</v>
      </c>
      <c r="BK43" s="50">
        <v>0</v>
      </c>
      <c r="BL43" s="32">
        <v>800</v>
      </c>
      <c r="BM43" s="31">
        <v>0</v>
      </c>
      <c r="BN43" s="50">
        <v>0</v>
      </c>
      <c r="BO43" s="50">
        <v>0</v>
      </c>
      <c r="BP43" s="50"/>
      <c r="BQ43" s="50"/>
      <c r="BR43" s="50">
        <v>0</v>
      </c>
      <c r="BS43" s="31">
        <v>1261.7934</v>
      </c>
      <c r="BT43" s="31">
        <v>0</v>
      </c>
      <c r="BU43" s="31">
        <f t="shared" si="13"/>
        <v>43961.6</v>
      </c>
      <c r="BV43" s="31">
        <f t="shared" si="14"/>
        <v>42572.195700000004</v>
      </c>
      <c r="BW43" s="50"/>
      <c r="BX43" s="50"/>
      <c r="BY43" s="50"/>
      <c r="BZ43" s="50">
        <v>0</v>
      </c>
      <c r="CA43" s="50"/>
      <c r="CB43" s="50"/>
      <c r="CC43" s="50"/>
      <c r="CD43" s="50">
        <v>0</v>
      </c>
      <c r="CE43" s="50"/>
      <c r="CF43" s="50"/>
      <c r="CG43" s="50"/>
      <c r="CH43" s="31">
        <v>0</v>
      </c>
      <c r="CI43" s="31"/>
      <c r="CJ43" s="31">
        <f t="shared" si="15"/>
        <v>0</v>
      </c>
      <c r="CK43" s="31">
        <f t="shared" si="16"/>
        <v>0</v>
      </c>
      <c r="CL43" s="48"/>
      <c r="CM43" s="47"/>
      <c r="CN43" s="47"/>
      <c r="CO43" s="48"/>
      <c r="CP43" s="47"/>
      <c r="CQ43" s="47"/>
      <c r="CR43" s="48"/>
      <c r="CS43" s="47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</row>
    <row r="44" spans="1:210" ht="18.75" customHeight="1">
      <c r="A44" s="28">
        <v>35</v>
      </c>
      <c r="B44" s="1" t="s">
        <v>87</v>
      </c>
      <c r="C44" s="50">
        <v>0</v>
      </c>
      <c r="D44" s="34">
        <v>0</v>
      </c>
      <c r="E44" s="30">
        <f t="shared" si="17"/>
        <v>29891.3</v>
      </c>
      <c r="F44" s="31">
        <f t="shared" si="17"/>
        <v>29944.5316</v>
      </c>
      <c r="G44" s="31">
        <f t="shared" si="1"/>
        <v>100.17808392408494</v>
      </c>
      <c r="H44" s="31">
        <f t="shared" si="18"/>
        <v>3078</v>
      </c>
      <c r="I44" s="31">
        <f t="shared" si="18"/>
        <v>2318.6616000000004</v>
      </c>
      <c r="J44" s="31">
        <f t="shared" si="3"/>
        <v>75.33013645224173</v>
      </c>
      <c r="K44" s="31">
        <f t="shared" si="19"/>
        <v>2020</v>
      </c>
      <c r="L44" s="31">
        <f t="shared" si="19"/>
        <v>1693.2106</v>
      </c>
      <c r="M44" s="50">
        <f t="shared" si="5"/>
        <v>83.82230693069307</v>
      </c>
      <c r="N44" s="32">
        <v>40</v>
      </c>
      <c r="O44" s="31">
        <v>27.5306</v>
      </c>
      <c r="P44" s="50">
        <f t="shared" si="6"/>
        <v>68.8265</v>
      </c>
      <c r="Q44" s="36">
        <v>579</v>
      </c>
      <c r="R44" s="31">
        <v>584.451</v>
      </c>
      <c r="S44" s="50">
        <f t="shared" si="7"/>
        <v>100.94145077720206</v>
      </c>
      <c r="T44" s="32">
        <v>1980</v>
      </c>
      <c r="U44" s="31">
        <v>1665.68</v>
      </c>
      <c r="V44" s="50">
        <f t="shared" si="8"/>
        <v>84.12525252525252</v>
      </c>
      <c r="W44" s="32">
        <v>24</v>
      </c>
      <c r="X44" s="31">
        <v>0</v>
      </c>
      <c r="Y44" s="50">
        <f t="shared" si="9"/>
        <v>0</v>
      </c>
      <c r="Z44" s="33">
        <v>0</v>
      </c>
      <c r="AA44" s="31">
        <v>0</v>
      </c>
      <c r="AB44" s="50" t="e">
        <f t="shared" si="10"/>
        <v>#DIV/0!</v>
      </c>
      <c r="AC44" s="38">
        <v>0</v>
      </c>
      <c r="AD44" s="50">
        <v>0</v>
      </c>
      <c r="AE44" s="50"/>
      <c r="AF44" s="50"/>
      <c r="AG44" s="50">
        <v>26813.3</v>
      </c>
      <c r="AH44" s="50">
        <v>27625.87</v>
      </c>
      <c r="AI44" s="18"/>
      <c r="AJ44" s="18"/>
      <c r="AK44" s="19"/>
      <c r="AL44" s="50">
        <v>0</v>
      </c>
      <c r="AM44" s="50"/>
      <c r="AN44" s="50"/>
      <c r="AO44" s="50"/>
      <c r="AP44" s="50"/>
      <c r="AQ44" s="31">
        <f t="shared" si="20"/>
        <v>55</v>
      </c>
      <c r="AR44" s="31">
        <f t="shared" si="20"/>
        <v>41</v>
      </c>
      <c r="AS44" s="50">
        <f t="shared" si="12"/>
        <v>74.54545454545455</v>
      </c>
      <c r="AT44" s="32">
        <v>55</v>
      </c>
      <c r="AU44" s="31">
        <v>41</v>
      </c>
      <c r="AV44" s="50"/>
      <c r="AW44" s="31">
        <v>0</v>
      </c>
      <c r="AX44" s="50"/>
      <c r="AY44" s="50">
        <v>0</v>
      </c>
      <c r="AZ44" s="32"/>
      <c r="BA44" s="50">
        <v>0</v>
      </c>
      <c r="BB44" s="50"/>
      <c r="BC44" s="50"/>
      <c r="BD44" s="50"/>
      <c r="BE44" s="50">
        <v>0</v>
      </c>
      <c r="BF44" s="34"/>
      <c r="BG44" s="50">
        <v>0</v>
      </c>
      <c r="BH44" s="32">
        <v>400</v>
      </c>
      <c r="BI44" s="50">
        <v>0</v>
      </c>
      <c r="BJ44" s="50">
        <v>400</v>
      </c>
      <c r="BK44" s="50">
        <v>0</v>
      </c>
      <c r="BL44" s="32"/>
      <c r="BM44" s="50">
        <v>0</v>
      </c>
      <c r="BN44" s="50">
        <v>0</v>
      </c>
      <c r="BO44" s="50">
        <v>0</v>
      </c>
      <c r="BP44" s="50"/>
      <c r="BQ44" s="50"/>
      <c r="BR44" s="50">
        <v>0</v>
      </c>
      <c r="BS44" s="31">
        <v>0</v>
      </c>
      <c r="BT44" s="31">
        <v>0</v>
      </c>
      <c r="BU44" s="31">
        <f t="shared" si="13"/>
        <v>29891.3</v>
      </c>
      <c r="BV44" s="31">
        <f t="shared" si="14"/>
        <v>29944.5316</v>
      </c>
      <c r="BW44" s="50"/>
      <c r="BX44" s="50"/>
      <c r="BY44" s="50"/>
      <c r="BZ44" s="50">
        <v>0</v>
      </c>
      <c r="CA44" s="50"/>
      <c r="CB44" s="50"/>
      <c r="CC44" s="50"/>
      <c r="CD44" s="50">
        <v>0</v>
      </c>
      <c r="CE44" s="50"/>
      <c r="CF44" s="50"/>
      <c r="CG44" s="50"/>
      <c r="CH44" s="31">
        <v>0</v>
      </c>
      <c r="CI44" s="31"/>
      <c r="CJ44" s="31">
        <f t="shared" si="15"/>
        <v>0</v>
      </c>
      <c r="CK44" s="31">
        <f t="shared" si="16"/>
        <v>0</v>
      </c>
      <c r="CL44" s="48"/>
      <c r="CM44" s="47"/>
      <c r="CN44" s="47"/>
      <c r="CO44" s="48"/>
      <c r="CP44" s="47"/>
      <c r="CQ44" s="47"/>
      <c r="CR44" s="48"/>
      <c r="CS44" s="47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</row>
    <row r="45" spans="1:210" ht="18.75" customHeight="1">
      <c r="A45" s="28">
        <v>36</v>
      </c>
      <c r="B45" s="1" t="s">
        <v>88</v>
      </c>
      <c r="C45" s="50">
        <v>71475.70000000001</v>
      </c>
      <c r="D45" s="34">
        <v>0</v>
      </c>
      <c r="E45" s="30">
        <f t="shared" si="17"/>
        <v>83607</v>
      </c>
      <c r="F45" s="31">
        <f t="shared" si="17"/>
        <v>80631.47420000001</v>
      </c>
      <c r="G45" s="31">
        <f t="shared" si="1"/>
        <v>96.44105661009247</v>
      </c>
      <c r="H45" s="31">
        <f t="shared" si="18"/>
        <v>25952.6</v>
      </c>
      <c r="I45" s="31">
        <f t="shared" si="18"/>
        <v>21645.474199999997</v>
      </c>
      <c r="J45" s="31">
        <f t="shared" si="3"/>
        <v>83.40387552692215</v>
      </c>
      <c r="K45" s="31">
        <f t="shared" si="19"/>
        <v>13682.6</v>
      </c>
      <c r="L45" s="31">
        <f t="shared" si="19"/>
        <v>12433.1902</v>
      </c>
      <c r="M45" s="50">
        <f t="shared" si="5"/>
        <v>90.86862292254395</v>
      </c>
      <c r="N45" s="32">
        <v>1412.6</v>
      </c>
      <c r="O45" s="31">
        <v>559.4802</v>
      </c>
      <c r="P45" s="50">
        <f t="shared" si="6"/>
        <v>39.606413705224405</v>
      </c>
      <c r="Q45" s="36">
        <v>8500</v>
      </c>
      <c r="R45" s="31">
        <v>7808.092</v>
      </c>
      <c r="S45" s="50">
        <f t="shared" si="7"/>
        <v>91.85990588235293</v>
      </c>
      <c r="T45" s="32">
        <v>12270</v>
      </c>
      <c r="U45" s="31">
        <v>11873.71</v>
      </c>
      <c r="V45" s="50">
        <f t="shared" si="8"/>
        <v>96.77025264873676</v>
      </c>
      <c r="W45" s="32">
        <v>290</v>
      </c>
      <c r="X45" s="31">
        <v>405</v>
      </c>
      <c r="Y45" s="50">
        <f t="shared" si="9"/>
        <v>139.6551724137931</v>
      </c>
      <c r="Z45" s="33">
        <v>0</v>
      </c>
      <c r="AA45" s="31">
        <v>0</v>
      </c>
      <c r="AB45" s="50" t="e">
        <f t="shared" si="10"/>
        <v>#DIV/0!</v>
      </c>
      <c r="AC45" s="38">
        <v>0</v>
      </c>
      <c r="AD45" s="50">
        <v>0</v>
      </c>
      <c r="AE45" s="50"/>
      <c r="AF45" s="50"/>
      <c r="AG45" s="50">
        <v>57654.4</v>
      </c>
      <c r="AH45" s="50">
        <v>58986</v>
      </c>
      <c r="AI45" s="18"/>
      <c r="AJ45" s="18"/>
      <c r="AK45" s="19"/>
      <c r="AL45" s="50">
        <v>0</v>
      </c>
      <c r="AM45" s="50"/>
      <c r="AN45" s="50"/>
      <c r="AO45" s="50"/>
      <c r="AP45" s="50"/>
      <c r="AQ45" s="31">
        <f t="shared" si="20"/>
        <v>90</v>
      </c>
      <c r="AR45" s="31">
        <f t="shared" si="20"/>
        <v>109.982</v>
      </c>
      <c r="AS45" s="50">
        <f t="shared" si="12"/>
        <v>122.20222222222222</v>
      </c>
      <c r="AT45" s="32">
        <v>90</v>
      </c>
      <c r="AU45" s="31">
        <v>109.982</v>
      </c>
      <c r="AV45" s="50"/>
      <c r="AW45" s="31">
        <v>0</v>
      </c>
      <c r="AX45" s="50"/>
      <c r="AY45" s="50">
        <v>0</v>
      </c>
      <c r="AZ45" s="32"/>
      <c r="BA45" s="50">
        <v>0</v>
      </c>
      <c r="BB45" s="50"/>
      <c r="BC45" s="50"/>
      <c r="BD45" s="50"/>
      <c r="BE45" s="50">
        <v>0</v>
      </c>
      <c r="BF45" s="34"/>
      <c r="BG45" s="50">
        <v>0</v>
      </c>
      <c r="BH45" s="32">
        <v>3390</v>
      </c>
      <c r="BI45" s="50">
        <v>79.8</v>
      </c>
      <c r="BJ45" s="50">
        <v>1790</v>
      </c>
      <c r="BK45" s="50">
        <v>79.8</v>
      </c>
      <c r="BL45" s="32"/>
      <c r="BM45" s="50">
        <v>0</v>
      </c>
      <c r="BN45" s="50">
        <v>0</v>
      </c>
      <c r="BO45" s="50">
        <v>0</v>
      </c>
      <c r="BP45" s="50"/>
      <c r="BQ45" s="50"/>
      <c r="BR45" s="50">
        <v>0</v>
      </c>
      <c r="BS45" s="31">
        <v>809.41</v>
      </c>
      <c r="BT45" s="31">
        <v>0</v>
      </c>
      <c r="BU45" s="31">
        <f t="shared" si="13"/>
        <v>83607</v>
      </c>
      <c r="BV45" s="31">
        <f t="shared" si="14"/>
        <v>80631.47420000001</v>
      </c>
      <c r="BW45" s="50"/>
      <c r="BX45" s="50"/>
      <c r="BY45" s="50"/>
      <c r="BZ45" s="50">
        <v>0</v>
      </c>
      <c r="CA45" s="50"/>
      <c r="CB45" s="50"/>
      <c r="CC45" s="50"/>
      <c r="CD45" s="50">
        <v>0</v>
      </c>
      <c r="CE45" s="50"/>
      <c r="CF45" s="50"/>
      <c r="CG45" s="50"/>
      <c r="CH45" s="31">
        <v>0</v>
      </c>
      <c r="CI45" s="31"/>
      <c r="CJ45" s="31">
        <f t="shared" si="15"/>
        <v>0</v>
      </c>
      <c r="CK45" s="31">
        <f t="shared" si="16"/>
        <v>0</v>
      </c>
      <c r="CL45" s="48"/>
      <c r="CM45" s="47"/>
      <c r="CN45" s="47"/>
      <c r="CO45" s="48"/>
      <c r="CP45" s="47"/>
      <c r="CQ45" s="47"/>
      <c r="CR45" s="48"/>
      <c r="CS45" s="47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</row>
    <row r="46" spans="1:210" ht="18.75" customHeight="1">
      <c r="A46" s="28">
        <v>37</v>
      </c>
      <c r="B46" s="1" t="s">
        <v>89</v>
      </c>
      <c r="C46" s="50">
        <v>18017.8</v>
      </c>
      <c r="D46" s="34">
        <v>0</v>
      </c>
      <c r="E46" s="30">
        <f t="shared" si="17"/>
        <v>51087.8</v>
      </c>
      <c r="F46" s="31">
        <f t="shared" si="17"/>
        <v>57841.844200000014</v>
      </c>
      <c r="G46" s="31">
        <f t="shared" si="1"/>
        <v>113.22046398553081</v>
      </c>
      <c r="H46" s="31">
        <f t="shared" si="18"/>
        <v>16060</v>
      </c>
      <c r="I46" s="31">
        <f t="shared" si="18"/>
        <v>20677.8442</v>
      </c>
      <c r="J46" s="31">
        <f t="shared" si="3"/>
        <v>128.753699875467</v>
      </c>
      <c r="K46" s="31">
        <f t="shared" si="19"/>
        <v>8300</v>
      </c>
      <c r="L46" s="31">
        <f t="shared" si="19"/>
        <v>12009.5612</v>
      </c>
      <c r="M46" s="50">
        <f t="shared" si="5"/>
        <v>144.69350843373493</v>
      </c>
      <c r="N46" s="32">
        <v>1800</v>
      </c>
      <c r="O46" s="31">
        <v>2008.6712</v>
      </c>
      <c r="P46" s="50">
        <f t="shared" si="6"/>
        <v>111.59284444444444</v>
      </c>
      <c r="Q46" s="36">
        <v>5800</v>
      </c>
      <c r="R46" s="31">
        <v>4774.253</v>
      </c>
      <c r="S46" s="50">
        <f t="shared" si="7"/>
        <v>82.31470689655171</v>
      </c>
      <c r="T46" s="32">
        <v>6500</v>
      </c>
      <c r="U46" s="31">
        <v>10000.89</v>
      </c>
      <c r="V46" s="50">
        <f t="shared" si="8"/>
        <v>153.85984615384615</v>
      </c>
      <c r="W46" s="32">
        <v>300</v>
      </c>
      <c r="X46" s="31">
        <v>481</v>
      </c>
      <c r="Y46" s="50">
        <f t="shared" si="9"/>
        <v>160.33333333333331</v>
      </c>
      <c r="Z46" s="33">
        <v>0</v>
      </c>
      <c r="AA46" s="31">
        <v>0</v>
      </c>
      <c r="AB46" s="50" t="e">
        <f t="shared" si="10"/>
        <v>#DIV/0!</v>
      </c>
      <c r="AC46" s="38">
        <v>0</v>
      </c>
      <c r="AD46" s="50">
        <v>0</v>
      </c>
      <c r="AE46" s="50"/>
      <c r="AF46" s="50"/>
      <c r="AG46" s="50">
        <v>28736.5</v>
      </c>
      <c r="AH46" s="50">
        <v>30872.7</v>
      </c>
      <c r="AI46" s="18"/>
      <c r="AJ46" s="18"/>
      <c r="AK46" s="19"/>
      <c r="AL46" s="50">
        <v>0</v>
      </c>
      <c r="AM46" s="50"/>
      <c r="AN46" s="50"/>
      <c r="AO46" s="50"/>
      <c r="AP46" s="50"/>
      <c r="AQ46" s="31">
        <f t="shared" si="20"/>
        <v>370</v>
      </c>
      <c r="AR46" s="31">
        <f t="shared" si="20"/>
        <v>260.97</v>
      </c>
      <c r="AS46" s="50">
        <f t="shared" si="12"/>
        <v>70.53243243243243</v>
      </c>
      <c r="AT46" s="32">
        <v>370</v>
      </c>
      <c r="AU46" s="31">
        <v>249.72</v>
      </c>
      <c r="AV46" s="50"/>
      <c r="AW46" s="31">
        <v>0</v>
      </c>
      <c r="AX46" s="50"/>
      <c r="AY46" s="50">
        <v>0</v>
      </c>
      <c r="AZ46" s="32"/>
      <c r="BA46" s="50">
        <v>11.25</v>
      </c>
      <c r="BB46" s="50"/>
      <c r="BC46" s="50"/>
      <c r="BD46" s="50"/>
      <c r="BE46" s="50">
        <v>0</v>
      </c>
      <c r="BF46" s="34"/>
      <c r="BG46" s="50">
        <v>0</v>
      </c>
      <c r="BH46" s="32">
        <v>1290</v>
      </c>
      <c r="BI46" s="50">
        <v>1756.94</v>
      </c>
      <c r="BJ46" s="50">
        <v>900</v>
      </c>
      <c r="BK46" s="50">
        <v>1366.04</v>
      </c>
      <c r="BL46" s="32"/>
      <c r="BM46" s="50">
        <v>0</v>
      </c>
      <c r="BN46" s="50">
        <v>0</v>
      </c>
      <c r="BO46" s="50">
        <v>0</v>
      </c>
      <c r="BP46" s="50"/>
      <c r="BQ46" s="50"/>
      <c r="BR46" s="50">
        <v>0</v>
      </c>
      <c r="BS46" s="31">
        <v>1395.12</v>
      </c>
      <c r="BT46" s="31">
        <v>0</v>
      </c>
      <c r="BU46" s="31">
        <f t="shared" si="13"/>
        <v>44796.5</v>
      </c>
      <c r="BV46" s="31">
        <f t="shared" si="14"/>
        <v>51550.54420000001</v>
      </c>
      <c r="BW46" s="50"/>
      <c r="BX46" s="50"/>
      <c r="BY46" s="50">
        <v>6291.3</v>
      </c>
      <c r="BZ46" s="50">
        <v>6291.3</v>
      </c>
      <c r="CA46" s="50"/>
      <c r="CB46" s="50"/>
      <c r="CC46" s="50"/>
      <c r="CD46" s="50">
        <v>0</v>
      </c>
      <c r="CE46" s="50"/>
      <c r="CF46" s="50"/>
      <c r="CG46" s="50"/>
      <c r="CH46" s="31">
        <v>0</v>
      </c>
      <c r="CI46" s="31"/>
      <c r="CJ46" s="31">
        <f t="shared" si="15"/>
        <v>6291.3</v>
      </c>
      <c r="CK46" s="31">
        <f t="shared" si="16"/>
        <v>6291.3</v>
      </c>
      <c r="CL46" s="48"/>
      <c r="CM46" s="47"/>
      <c r="CN46" s="47"/>
      <c r="CO46" s="48"/>
      <c r="CP46" s="47"/>
      <c r="CQ46" s="47"/>
      <c r="CR46" s="48"/>
      <c r="CS46" s="47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</row>
    <row r="47" spans="1:179" s="21" customFormat="1" ht="18.75" customHeight="1">
      <c r="A47" s="28">
        <v>38</v>
      </c>
      <c r="B47" s="1" t="s">
        <v>90</v>
      </c>
      <c r="C47" s="50">
        <v>51381.899999999994</v>
      </c>
      <c r="D47" s="34">
        <v>0</v>
      </c>
      <c r="E47" s="30">
        <f t="shared" si="17"/>
        <v>80303.8</v>
      </c>
      <c r="F47" s="31">
        <f t="shared" si="17"/>
        <v>116863.7181</v>
      </c>
      <c r="G47" s="31">
        <f t="shared" si="1"/>
        <v>145.52700880904763</v>
      </c>
      <c r="H47" s="31">
        <f t="shared" si="18"/>
        <v>19913.3</v>
      </c>
      <c r="I47" s="31">
        <f t="shared" si="18"/>
        <v>15981.077099999999</v>
      </c>
      <c r="J47" s="31">
        <f t="shared" si="3"/>
        <v>80.25328348390272</v>
      </c>
      <c r="K47" s="31">
        <f t="shared" si="19"/>
        <v>8532.1</v>
      </c>
      <c r="L47" s="31">
        <f t="shared" si="19"/>
        <v>9679.4827</v>
      </c>
      <c r="M47" s="50">
        <f t="shared" si="5"/>
        <v>113.44783464797648</v>
      </c>
      <c r="N47" s="32">
        <v>532.1</v>
      </c>
      <c r="O47" s="31">
        <v>1470.0008</v>
      </c>
      <c r="P47" s="50">
        <f t="shared" si="6"/>
        <v>276.2640105243375</v>
      </c>
      <c r="Q47" s="36">
        <v>5403.2</v>
      </c>
      <c r="R47" s="31">
        <v>4645.1354</v>
      </c>
      <c r="S47" s="50">
        <f t="shared" si="7"/>
        <v>85.9700806929227</v>
      </c>
      <c r="T47" s="32">
        <v>8000</v>
      </c>
      <c r="U47" s="31">
        <v>8209.4819</v>
      </c>
      <c r="V47" s="50">
        <f t="shared" si="8"/>
        <v>102.61852375000001</v>
      </c>
      <c r="W47" s="32">
        <v>100</v>
      </c>
      <c r="X47" s="31">
        <v>4.9</v>
      </c>
      <c r="Y47" s="50">
        <f t="shared" si="9"/>
        <v>4.9</v>
      </c>
      <c r="Z47" s="33">
        <v>0</v>
      </c>
      <c r="AA47" s="31">
        <v>0</v>
      </c>
      <c r="AB47" s="50" t="e">
        <f t="shared" si="10"/>
        <v>#DIV/0!</v>
      </c>
      <c r="AC47" s="33">
        <v>0</v>
      </c>
      <c r="AD47" s="50">
        <v>0</v>
      </c>
      <c r="AE47" s="50"/>
      <c r="AF47" s="50"/>
      <c r="AG47" s="50">
        <v>60390.5</v>
      </c>
      <c r="AH47" s="50">
        <v>62349.5</v>
      </c>
      <c r="AI47" s="18"/>
      <c r="AJ47" s="18"/>
      <c r="AK47" s="19"/>
      <c r="AL47" s="31">
        <v>0</v>
      </c>
      <c r="AM47" s="50"/>
      <c r="AN47" s="50"/>
      <c r="AO47" s="50"/>
      <c r="AP47" s="50"/>
      <c r="AQ47" s="31">
        <f t="shared" si="20"/>
        <v>954</v>
      </c>
      <c r="AR47" s="31">
        <f t="shared" si="20"/>
        <v>495.74</v>
      </c>
      <c r="AS47" s="50">
        <f t="shared" si="12"/>
        <v>51.9643605870021</v>
      </c>
      <c r="AT47" s="32">
        <v>954</v>
      </c>
      <c r="AU47" s="31">
        <v>0</v>
      </c>
      <c r="AV47" s="50"/>
      <c r="AW47" s="31">
        <v>495.74</v>
      </c>
      <c r="AX47" s="50"/>
      <c r="AY47" s="31">
        <v>0</v>
      </c>
      <c r="AZ47" s="32"/>
      <c r="BA47" s="31">
        <v>0</v>
      </c>
      <c r="BB47" s="50"/>
      <c r="BC47" s="50"/>
      <c r="BD47" s="50"/>
      <c r="BE47" s="31">
        <v>0</v>
      </c>
      <c r="BF47" s="34"/>
      <c r="BG47" s="31">
        <v>0</v>
      </c>
      <c r="BH47" s="32">
        <v>4924</v>
      </c>
      <c r="BI47" s="31">
        <v>226.16</v>
      </c>
      <c r="BJ47" s="50">
        <v>2929</v>
      </c>
      <c r="BK47" s="31">
        <v>218.16</v>
      </c>
      <c r="BL47" s="32"/>
      <c r="BM47" s="31">
        <v>0</v>
      </c>
      <c r="BN47" s="50">
        <v>0</v>
      </c>
      <c r="BO47" s="31">
        <v>0</v>
      </c>
      <c r="BP47" s="50"/>
      <c r="BQ47" s="50"/>
      <c r="BR47" s="50">
        <v>0</v>
      </c>
      <c r="BS47" s="31">
        <v>929.659</v>
      </c>
      <c r="BT47" s="31">
        <v>0</v>
      </c>
      <c r="BU47" s="31">
        <f t="shared" si="13"/>
        <v>80303.8</v>
      </c>
      <c r="BV47" s="31">
        <f t="shared" si="14"/>
        <v>78330.57710000001</v>
      </c>
      <c r="BW47" s="50"/>
      <c r="BX47" s="50"/>
      <c r="BY47" s="50"/>
      <c r="BZ47" s="31">
        <v>38533.141</v>
      </c>
      <c r="CA47" s="50"/>
      <c r="CB47" s="50"/>
      <c r="CC47" s="50"/>
      <c r="CD47" s="31">
        <v>0</v>
      </c>
      <c r="CE47" s="50"/>
      <c r="CF47" s="50"/>
      <c r="CG47" s="50">
        <v>18000</v>
      </c>
      <c r="CH47" s="31">
        <v>16000</v>
      </c>
      <c r="CI47" s="31"/>
      <c r="CJ47" s="31">
        <f t="shared" si="15"/>
        <v>18000</v>
      </c>
      <c r="CK47" s="31">
        <f t="shared" si="16"/>
        <v>54533.141</v>
      </c>
      <c r="CL47" s="48"/>
      <c r="CM47" s="48"/>
      <c r="CN47" s="47"/>
      <c r="CO47" s="48"/>
      <c r="CP47" s="47"/>
      <c r="CQ47" s="47"/>
      <c r="CR47" s="48"/>
      <c r="CS47" s="47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</row>
    <row r="48" spans="1:210" ht="18.75" customHeight="1">
      <c r="A48" s="28">
        <v>39</v>
      </c>
      <c r="B48" s="1" t="s">
        <v>91</v>
      </c>
      <c r="C48" s="50">
        <v>5968.7</v>
      </c>
      <c r="D48" s="34">
        <v>0</v>
      </c>
      <c r="E48" s="30">
        <f t="shared" si="17"/>
        <v>72735.59999999999</v>
      </c>
      <c r="F48" s="31">
        <f t="shared" si="17"/>
        <v>72859.37909999999</v>
      </c>
      <c r="G48" s="31">
        <f t="shared" si="1"/>
        <v>100.17017677725902</v>
      </c>
      <c r="H48" s="31">
        <f t="shared" si="18"/>
        <v>16334.6</v>
      </c>
      <c r="I48" s="31">
        <f t="shared" si="18"/>
        <v>14673.374099999999</v>
      </c>
      <c r="J48" s="31">
        <f t="shared" si="3"/>
        <v>89.8300178761647</v>
      </c>
      <c r="K48" s="31">
        <f t="shared" si="19"/>
        <v>7200</v>
      </c>
      <c r="L48" s="31">
        <f t="shared" si="19"/>
        <v>7537.4481</v>
      </c>
      <c r="M48" s="50">
        <f t="shared" si="5"/>
        <v>104.68677916666667</v>
      </c>
      <c r="N48" s="32">
        <v>1750</v>
      </c>
      <c r="O48" s="31">
        <v>1755.7531</v>
      </c>
      <c r="P48" s="50">
        <f t="shared" si="6"/>
        <v>100.32874857142858</v>
      </c>
      <c r="Q48" s="36">
        <v>2335</v>
      </c>
      <c r="R48" s="31">
        <v>2362.472</v>
      </c>
      <c r="S48" s="50">
        <f t="shared" si="7"/>
        <v>101.17653104925056</v>
      </c>
      <c r="T48" s="32">
        <v>5450</v>
      </c>
      <c r="U48" s="31">
        <v>5781.695</v>
      </c>
      <c r="V48" s="50">
        <f t="shared" si="8"/>
        <v>106.08614678899082</v>
      </c>
      <c r="W48" s="32">
        <v>210</v>
      </c>
      <c r="X48" s="31">
        <v>248.394</v>
      </c>
      <c r="Y48" s="50">
        <f t="shared" si="9"/>
        <v>118.28285714285715</v>
      </c>
      <c r="Z48" s="33">
        <v>0</v>
      </c>
      <c r="AA48" s="31">
        <v>0</v>
      </c>
      <c r="AB48" s="50" t="e">
        <f t="shared" si="10"/>
        <v>#DIV/0!</v>
      </c>
      <c r="AC48" s="38">
        <v>0</v>
      </c>
      <c r="AD48" s="50">
        <v>0</v>
      </c>
      <c r="AE48" s="50"/>
      <c r="AF48" s="50"/>
      <c r="AG48" s="50">
        <v>32401</v>
      </c>
      <c r="AH48" s="50">
        <v>34186.005</v>
      </c>
      <c r="AI48" s="18"/>
      <c r="AJ48" s="18"/>
      <c r="AK48" s="19"/>
      <c r="AL48" s="50">
        <v>0</v>
      </c>
      <c r="AM48" s="50"/>
      <c r="AN48" s="50"/>
      <c r="AO48" s="50"/>
      <c r="AP48" s="50"/>
      <c r="AQ48" s="31">
        <f t="shared" si="20"/>
        <v>490</v>
      </c>
      <c r="AR48" s="31">
        <f t="shared" si="20"/>
        <v>402</v>
      </c>
      <c r="AS48" s="50">
        <f t="shared" si="12"/>
        <v>82.0408163265306</v>
      </c>
      <c r="AT48" s="32">
        <v>190</v>
      </c>
      <c r="AU48" s="31">
        <v>221.5</v>
      </c>
      <c r="AV48" s="50"/>
      <c r="AW48" s="31">
        <v>0</v>
      </c>
      <c r="AX48" s="50"/>
      <c r="AY48" s="50">
        <v>0</v>
      </c>
      <c r="AZ48" s="32">
        <v>300</v>
      </c>
      <c r="BA48" s="50">
        <v>180.5</v>
      </c>
      <c r="BB48" s="50"/>
      <c r="BC48" s="50"/>
      <c r="BD48" s="50"/>
      <c r="BE48" s="50">
        <v>0</v>
      </c>
      <c r="BF48" s="34"/>
      <c r="BG48" s="50">
        <v>0</v>
      </c>
      <c r="BH48" s="32">
        <v>6000</v>
      </c>
      <c r="BI48" s="50">
        <v>4023.46</v>
      </c>
      <c r="BJ48" s="50">
        <v>1200</v>
      </c>
      <c r="BK48" s="50">
        <v>836.9</v>
      </c>
      <c r="BL48" s="32"/>
      <c r="BM48" s="50">
        <v>0</v>
      </c>
      <c r="BN48" s="50">
        <v>0</v>
      </c>
      <c r="BO48" s="50">
        <v>0</v>
      </c>
      <c r="BP48" s="50"/>
      <c r="BQ48" s="50"/>
      <c r="BR48" s="50">
        <v>99.6</v>
      </c>
      <c r="BS48" s="31">
        <v>99.6</v>
      </c>
      <c r="BT48" s="31">
        <v>0</v>
      </c>
      <c r="BU48" s="31">
        <f t="shared" si="13"/>
        <v>48735.6</v>
      </c>
      <c r="BV48" s="31">
        <f t="shared" si="14"/>
        <v>48859.37909999999</v>
      </c>
      <c r="BW48" s="50"/>
      <c r="BX48" s="50"/>
      <c r="BY48" s="50"/>
      <c r="BZ48" s="50">
        <v>0</v>
      </c>
      <c r="CA48" s="50"/>
      <c r="CB48" s="50"/>
      <c r="CC48" s="50">
        <v>24000</v>
      </c>
      <c r="CD48" s="50">
        <v>24000</v>
      </c>
      <c r="CE48" s="50"/>
      <c r="CF48" s="50"/>
      <c r="CG48" s="50">
        <v>11567.6</v>
      </c>
      <c r="CH48" s="31">
        <v>11562.6</v>
      </c>
      <c r="CI48" s="31"/>
      <c r="CJ48" s="31">
        <f t="shared" si="15"/>
        <v>35567.6</v>
      </c>
      <c r="CK48" s="31">
        <f t="shared" si="16"/>
        <v>35562.6</v>
      </c>
      <c r="CL48" s="48"/>
      <c r="CM48" s="47"/>
      <c r="CN48" s="47"/>
      <c r="CO48" s="48"/>
      <c r="CP48" s="47"/>
      <c r="CQ48" s="47"/>
      <c r="CR48" s="48"/>
      <c r="CS48" s="47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</row>
    <row r="49" spans="1:210" ht="18.75" customHeight="1">
      <c r="A49" s="28">
        <v>40</v>
      </c>
      <c r="B49" s="1" t="s">
        <v>92</v>
      </c>
      <c r="C49" s="50">
        <v>3834.2000000000003</v>
      </c>
      <c r="D49" s="34">
        <v>0</v>
      </c>
      <c r="E49" s="30">
        <f t="shared" si="17"/>
        <v>74549.5</v>
      </c>
      <c r="F49" s="31">
        <f t="shared" si="17"/>
        <v>72817.674</v>
      </c>
      <c r="G49" s="31">
        <f t="shared" si="1"/>
        <v>97.67694484872467</v>
      </c>
      <c r="H49" s="31">
        <f t="shared" si="18"/>
        <v>27515.1</v>
      </c>
      <c r="I49" s="31">
        <f t="shared" si="18"/>
        <v>18122.796000000002</v>
      </c>
      <c r="J49" s="31">
        <f t="shared" si="3"/>
        <v>65.86491054003076</v>
      </c>
      <c r="K49" s="31">
        <f t="shared" si="19"/>
        <v>9435</v>
      </c>
      <c r="L49" s="31">
        <f t="shared" si="19"/>
        <v>7760.818</v>
      </c>
      <c r="M49" s="50">
        <f t="shared" si="5"/>
        <v>82.25562268150503</v>
      </c>
      <c r="N49" s="32">
        <v>289</v>
      </c>
      <c r="O49" s="31">
        <v>98.094</v>
      </c>
      <c r="P49" s="50">
        <f t="shared" si="6"/>
        <v>33.942560553633214</v>
      </c>
      <c r="Q49" s="36">
        <v>14985</v>
      </c>
      <c r="R49" s="31">
        <v>9539.252</v>
      </c>
      <c r="S49" s="50">
        <f t="shared" si="7"/>
        <v>63.65867200533868</v>
      </c>
      <c r="T49" s="32">
        <v>9146</v>
      </c>
      <c r="U49" s="31">
        <v>7662.724</v>
      </c>
      <c r="V49" s="50">
        <f t="shared" si="8"/>
        <v>83.7822436037612</v>
      </c>
      <c r="W49" s="32">
        <v>508.5</v>
      </c>
      <c r="X49" s="31">
        <v>130.4</v>
      </c>
      <c r="Y49" s="50">
        <f t="shared" si="9"/>
        <v>25.644051130776795</v>
      </c>
      <c r="Z49" s="33">
        <v>0</v>
      </c>
      <c r="AA49" s="31">
        <v>0</v>
      </c>
      <c r="AB49" s="50" t="e">
        <f t="shared" si="10"/>
        <v>#DIV/0!</v>
      </c>
      <c r="AC49" s="38">
        <v>0</v>
      </c>
      <c r="AD49" s="50">
        <v>0</v>
      </c>
      <c r="AE49" s="50"/>
      <c r="AF49" s="50"/>
      <c r="AG49" s="50">
        <v>47034.4</v>
      </c>
      <c r="AH49" s="50">
        <v>47034.4</v>
      </c>
      <c r="AI49" s="18"/>
      <c r="AJ49" s="18"/>
      <c r="AK49" s="19"/>
      <c r="AL49" s="50">
        <v>0</v>
      </c>
      <c r="AM49" s="50"/>
      <c r="AN49" s="50"/>
      <c r="AO49" s="50"/>
      <c r="AP49" s="50"/>
      <c r="AQ49" s="31">
        <f t="shared" si="20"/>
        <v>120</v>
      </c>
      <c r="AR49" s="31">
        <f t="shared" si="20"/>
        <v>57.062</v>
      </c>
      <c r="AS49" s="50">
        <f t="shared" si="12"/>
        <v>47.55166666666666</v>
      </c>
      <c r="AT49" s="32">
        <v>120</v>
      </c>
      <c r="AU49" s="31">
        <v>57.062</v>
      </c>
      <c r="AV49" s="50"/>
      <c r="AW49" s="31">
        <v>0</v>
      </c>
      <c r="AX49" s="50"/>
      <c r="AY49" s="50">
        <v>0</v>
      </c>
      <c r="AZ49" s="32"/>
      <c r="BA49" s="50">
        <v>0</v>
      </c>
      <c r="BB49" s="50"/>
      <c r="BC49" s="50"/>
      <c r="BD49" s="50"/>
      <c r="BE49" s="50">
        <v>0</v>
      </c>
      <c r="BF49" s="34"/>
      <c r="BG49" s="50">
        <v>0</v>
      </c>
      <c r="BH49" s="32">
        <v>2343.5</v>
      </c>
      <c r="BI49" s="50">
        <v>77.65</v>
      </c>
      <c r="BJ49" s="50">
        <v>2343.5</v>
      </c>
      <c r="BK49" s="50">
        <v>62.85</v>
      </c>
      <c r="BL49" s="32">
        <v>103.1</v>
      </c>
      <c r="BM49" s="50">
        <v>407.814</v>
      </c>
      <c r="BN49" s="50">
        <v>0</v>
      </c>
      <c r="BO49" s="50">
        <v>0</v>
      </c>
      <c r="BP49" s="50"/>
      <c r="BQ49" s="50"/>
      <c r="BR49" s="50">
        <v>20</v>
      </c>
      <c r="BS49" s="31">
        <v>149.8</v>
      </c>
      <c r="BT49" s="31">
        <v>0</v>
      </c>
      <c r="BU49" s="31">
        <f t="shared" si="13"/>
        <v>74549.5</v>
      </c>
      <c r="BV49" s="31">
        <f t="shared" si="14"/>
        <v>65157.196</v>
      </c>
      <c r="BW49" s="50"/>
      <c r="BX49" s="50"/>
      <c r="BY49" s="50"/>
      <c r="BZ49" s="50">
        <v>7660.478</v>
      </c>
      <c r="CA49" s="50"/>
      <c r="CB49" s="50"/>
      <c r="CC49" s="50"/>
      <c r="CD49" s="50">
        <v>0</v>
      </c>
      <c r="CE49" s="50"/>
      <c r="CF49" s="50"/>
      <c r="CG49" s="50">
        <v>4000</v>
      </c>
      <c r="CH49" s="31">
        <v>4000</v>
      </c>
      <c r="CI49" s="31"/>
      <c r="CJ49" s="31">
        <f t="shared" si="15"/>
        <v>4000</v>
      </c>
      <c r="CK49" s="31">
        <f t="shared" si="16"/>
        <v>11660.478</v>
      </c>
      <c r="CL49" s="48"/>
      <c r="CM49" s="47"/>
      <c r="CN49" s="47"/>
      <c r="CO49" s="48"/>
      <c r="CP49" s="47"/>
      <c r="CQ49" s="47"/>
      <c r="CR49" s="48"/>
      <c r="CS49" s="47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</row>
    <row r="50" spans="1:97" s="21" customFormat="1" ht="18.75" customHeight="1">
      <c r="A50" s="28">
        <v>41</v>
      </c>
      <c r="B50" s="1" t="s">
        <v>93</v>
      </c>
      <c r="C50" s="50">
        <v>8763.1</v>
      </c>
      <c r="D50" s="34">
        <v>725</v>
      </c>
      <c r="E50" s="30">
        <f t="shared" si="17"/>
        <v>50465.3</v>
      </c>
      <c r="F50" s="31">
        <f t="shared" si="17"/>
        <v>54716.04</v>
      </c>
      <c r="G50" s="31">
        <f t="shared" si="1"/>
        <v>108.42309468089954</v>
      </c>
      <c r="H50" s="31">
        <f t="shared" si="18"/>
        <v>12558.4</v>
      </c>
      <c r="I50" s="31">
        <f t="shared" si="18"/>
        <v>14486.117999999999</v>
      </c>
      <c r="J50" s="31">
        <f t="shared" si="3"/>
        <v>115.35002866607212</v>
      </c>
      <c r="K50" s="31">
        <f t="shared" si="19"/>
        <v>4675</v>
      </c>
      <c r="L50" s="31">
        <f t="shared" si="19"/>
        <v>9331.323</v>
      </c>
      <c r="M50" s="50">
        <f t="shared" si="5"/>
        <v>199.60049197860963</v>
      </c>
      <c r="N50" s="32">
        <v>475</v>
      </c>
      <c r="O50" s="31">
        <v>193.99</v>
      </c>
      <c r="P50" s="50">
        <f t="shared" si="6"/>
        <v>40.84</v>
      </c>
      <c r="Q50" s="32">
        <v>5000</v>
      </c>
      <c r="R50" s="31">
        <v>4685.995</v>
      </c>
      <c r="S50" s="50">
        <f t="shared" si="7"/>
        <v>93.7199</v>
      </c>
      <c r="T50" s="32">
        <v>4200</v>
      </c>
      <c r="U50" s="31">
        <v>9137.333</v>
      </c>
      <c r="V50" s="50">
        <f t="shared" si="8"/>
        <v>217.55554761904764</v>
      </c>
      <c r="W50" s="32">
        <v>320</v>
      </c>
      <c r="X50" s="31">
        <v>30</v>
      </c>
      <c r="Y50" s="50">
        <f t="shared" si="9"/>
        <v>9.375</v>
      </c>
      <c r="Z50" s="33">
        <v>0</v>
      </c>
      <c r="AA50" s="31">
        <v>0</v>
      </c>
      <c r="AB50" s="50" t="e">
        <f t="shared" si="10"/>
        <v>#DIV/0!</v>
      </c>
      <c r="AC50" s="33">
        <v>0</v>
      </c>
      <c r="AD50" s="50">
        <v>0</v>
      </c>
      <c r="AE50" s="50"/>
      <c r="AF50" s="50"/>
      <c r="AG50" s="50">
        <v>37906.9</v>
      </c>
      <c r="AH50" s="50">
        <v>43584.75</v>
      </c>
      <c r="AI50" s="18"/>
      <c r="AJ50" s="18"/>
      <c r="AK50" s="19"/>
      <c r="AL50" s="50">
        <v>0</v>
      </c>
      <c r="AM50" s="50"/>
      <c r="AN50" s="50"/>
      <c r="AO50" s="50"/>
      <c r="AP50" s="50"/>
      <c r="AQ50" s="31">
        <f t="shared" si="20"/>
        <v>200</v>
      </c>
      <c r="AR50" s="31">
        <f t="shared" si="20"/>
        <v>33.5</v>
      </c>
      <c r="AS50" s="50">
        <f t="shared" si="12"/>
        <v>16.75</v>
      </c>
      <c r="AT50" s="32">
        <v>200</v>
      </c>
      <c r="AU50" s="31">
        <v>33.5</v>
      </c>
      <c r="AV50" s="50"/>
      <c r="AW50" s="31">
        <v>0</v>
      </c>
      <c r="AX50" s="50"/>
      <c r="AY50" s="50">
        <v>0</v>
      </c>
      <c r="AZ50" s="32"/>
      <c r="BA50" s="50">
        <v>0</v>
      </c>
      <c r="BB50" s="50"/>
      <c r="BC50" s="50"/>
      <c r="BD50" s="50"/>
      <c r="BE50" s="50">
        <v>0</v>
      </c>
      <c r="BF50" s="34"/>
      <c r="BG50" s="50">
        <v>0</v>
      </c>
      <c r="BH50" s="32">
        <v>1300</v>
      </c>
      <c r="BI50" s="50">
        <v>405.3</v>
      </c>
      <c r="BJ50" s="50">
        <v>1300</v>
      </c>
      <c r="BK50" s="50">
        <v>405.3</v>
      </c>
      <c r="BL50" s="32">
        <v>863.4</v>
      </c>
      <c r="BM50" s="50">
        <v>0</v>
      </c>
      <c r="BN50" s="50">
        <v>200</v>
      </c>
      <c r="BO50" s="50">
        <v>0</v>
      </c>
      <c r="BP50" s="50"/>
      <c r="BQ50" s="50"/>
      <c r="BR50" s="50">
        <v>0</v>
      </c>
      <c r="BS50" s="31">
        <v>0</v>
      </c>
      <c r="BT50" s="31">
        <v>-3354.828</v>
      </c>
      <c r="BU50" s="31">
        <f t="shared" si="13"/>
        <v>50465.3</v>
      </c>
      <c r="BV50" s="31">
        <f t="shared" si="14"/>
        <v>54716.04</v>
      </c>
      <c r="BW50" s="50"/>
      <c r="BX50" s="50"/>
      <c r="BY50" s="50"/>
      <c r="BZ50" s="50">
        <v>0</v>
      </c>
      <c r="CA50" s="50"/>
      <c r="CB50" s="50"/>
      <c r="CC50" s="50"/>
      <c r="CD50" s="50">
        <v>0</v>
      </c>
      <c r="CE50" s="50"/>
      <c r="CF50" s="50"/>
      <c r="CG50" s="50">
        <v>2970</v>
      </c>
      <c r="CH50" s="50">
        <v>4201</v>
      </c>
      <c r="CI50" s="50">
        <v>0</v>
      </c>
      <c r="CJ50" s="31">
        <f t="shared" si="15"/>
        <v>2970</v>
      </c>
      <c r="CK50" s="31">
        <f t="shared" si="16"/>
        <v>4201</v>
      </c>
      <c r="CM50" s="20"/>
      <c r="CN50" s="20"/>
      <c r="CP50" s="20"/>
      <c r="CQ50" s="20"/>
      <c r="CS50" s="20"/>
    </row>
    <row r="51" spans="1:210" ht="18.75" customHeight="1">
      <c r="A51" s="28">
        <v>42</v>
      </c>
      <c r="B51" s="1" t="s">
        <v>94</v>
      </c>
      <c r="C51" s="50">
        <v>44356.9</v>
      </c>
      <c r="D51" s="34">
        <v>164</v>
      </c>
      <c r="E51" s="30">
        <f t="shared" si="17"/>
        <v>283000</v>
      </c>
      <c r="F51" s="31">
        <f t="shared" si="17"/>
        <v>305187.20100000006</v>
      </c>
      <c r="G51" s="31">
        <f t="shared" si="1"/>
        <v>107.8400003533569</v>
      </c>
      <c r="H51" s="31">
        <f t="shared" si="18"/>
        <v>159341.1</v>
      </c>
      <c r="I51" s="31">
        <f t="shared" si="18"/>
        <v>179327.75199999998</v>
      </c>
      <c r="J51" s="31">
        <f t="shared" si="3"/>
        <v>112.54331242849457</v>
      </c>
      <c r="K51" s="31">
        <f t="shared" si="19"/>
        <v>93000</v>
      </c>
      <c r="L51" s="31">
        <f t="shared" si="19"/>
        <v>98042.2811</v>
      </c>
      <c r="M51" s="50">
        <f t="shared" si="5"/>
        <v>105.42180763440861</v>
      </c>
      <c r="N51" s="32">
        <v>51000</v>
      </c>
      <c r="O51" s="31">
        <v>43131.2311</v>
      </c>
      <c r="P51" s="50">
        <f t="shared" si="6"/>
        <v>84.57104137254902</v>
      </c>
      <c r="Q51" s="36">
        <v>13500</v>
      </c>
      <c r="R51" s="31">
        <v>13440.205</v>
      </c>
      <c r="S51" s="50">
        <f t="shared" si="7"/>
        <v>99.55707407407407</v>
      </c>
      <c r="T51" s="32">
        <v>42000</v>
      </c>
      <c r="U51" s="31">
        <v>54911.05</v>
      </c>
      <c r="V51" s="50">
        <f t="shared" si="8"/>
        <v>130.74059523809524</v>
      </c>
      <c r="W51" s="32">
        <v>9880</v>
      </c>
      <c r="X51" s="31">
        <v>12986.125</v>
      </c>
      <c r="Y51" s="50">
        <f t="shared" si="9"/>
        <v>131.438512145749</v>
      </c>
      <c r="Z51" s="33">
        <v>0</v>
      </c>
      <c r="AA51" s="31">
        <v>0</v>
      </c>
      <c r="AB51" s="50" t="e">
        <f t="shared" si="10"/>
        <v>#DIV/0!</v>
      </c>
      <c r="AC51" s="38">
        <v>0</v>
      </c>
      <c r="AD51" s="50">
        <v>0</v>
      </c>
      <c r="AE51" s="50"/>
      <c r="AF51" s="50"/>
      <c r="AG51" s="50">
        <v>112690.3</v>
      </c>
      <c r="AH51" s="50">
        <v>112690.349</v>
      </c>
      <c r="AI51" s="18"/>
      <c r="AJ51" s="18"/>
      <c r="AK51" s="19">
        <v>10968.6</v>
      </c>
      <c r="AL51" s="50">
        <v>10968.6</v>
      </c>
      <c r="AM51" s="50"/>
      <c r="AN51" s="50"/>
      <c r="AO51" s="50"/>
      <c r="AP51" s="50"/>
      <c r="AQ51" s="31">
        <f t="shared" si="20"/>
        <v>1903</v>
      </c>
      <c r="AR51" s="31">
        <f t="shared" si="20"/>
        <v>2038.887</v>
      </c>
      <c r="AS51" s="50">
        <f t="shared" si="12"/>
        <v>107.1406726221755</v>
      </c>
      <c r="AT51" s="32">
        <v>1300</v>
      </c>
      <c r="AU51" s="31">
        <v>1541.887</v>
      </c>
      <c r="AV51" s="50"/>
      <c r="AW51" s="31">
        <v>0</v>
      </c>
      <c r="AX51" s="50"/>
      <c r="AY51" s="50">
        <v>0</v>
      </c>
      <c r="AZ51" s="32">
        <v>603</v>
      </c>
      <c r="BA51" s="50">
        <v>497</v>
      </c>
      <c r="BB51" s="50"/>
      <c r="BC51" s="50"/>
      <c r="BD51" s="50"/>
      <c r="BE51" s="50">
        <v>0</v>
      </c>
      <c r="BF51" s="34"/>
      <c r="BG51" s="50">
        <v>0</v>
      </c>
      <c r="BH51" s="32">
        <v>24884.1</v>
      </c>
      <c r="BI51" s="50">
        <v>14393.0435</v>
      </c>
      <c r="BJ51" s="50">
        <v>12000</v>
      </c>
      <c r="BK51" s="50">
        <v>9131.0435</v>
      </c>
      <c r="BL51" s="32">
        <v>14124</v>
      </c>
      <c r="BM51" s="50">
        <v>31372.8104</v>
      </c>
      <c r="BN51" s="50">
        <v>1550</v>
      </c>
      <c r="BO51" s="50">
        <v>6149</v>
      </c>
      <c r="BP51" s="50"/>
      <c r="BQ51" s="50"/>
      <c r="BR51" s="50">
        <v>500</v>
      </c>
      <c r="BS51" s="31">
        <v>905.4</v>
      </c>
      <c r="BT51" s="31">
        <v>0</v>
      </c>
      <c r="BU51" s="31">
        <f t="shared" si="13"/>
        <v>283000</v>
      </c>
      <c r="BV51" s="31">
        <f t="shared" si="14"/>
        <v>302986.70100000006</v>
      </c>
      <c r="BW51" s="50"/>
      <c r="BX51" s="50"/>
      <c r="BY51" s="50"/>
      <c r="BZ51" s="50">
        <v>2200.5</v>
      </c>
      <c r="CA51" s="50"/>
      <c r="CB51" s="50"/>
      <c r="CC51" s="50"/>
      <c r="CD51" s="50">
        <v>0</v>
      </c>
      <c r="CE51" s="50"/>
      <c r="CF51" s="50"/>
      <c r="CG51" s="50"/>
      <c r="CH51" s="31">
        <v>0</v>
      </c>
      <c r="CI51" s="31"/>
      <c r="CJ51" s="31">
        <f t="shared" si="15"/>
        <v>0</v>
      </c>
      <c r="CK51" s="31">
        <f t="shared" si="16"/>
        <v>2200.5</v>
      </c>
      <c r="CL51" s="48"/>
      <c r="CM51" s="47"/>
      <c r="CN51" s="47"/>
      <c r="CO51" s="48"/>
      <c r="CP51" s="47"/>
      <c r="CQ51" s="47"/>
      <c r="CR51" s="48"/>
      <c r="CS51" s="47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</row>
    <row r="52" spans="1:210" ht="18.75" customHeight="1">
      <c r="A52" s="28">
        <v>43</v>
      </c>
      <c r="B52" s="1" t="s">
        <v>95</v>
      </c>
      <c r="C52" s="50">
        <v>2000</v>
      </c>
      <c r="D52" s="34">
        <v>0</v>
      </c>
      <c r="E52" s="30">
        <f t="shared" si="17"/>
        <v>9566</v>
      </c>
      <c r="F52" s="31">
        <f t="shared" si="17"/>
        <v>8699.369999999999</v>
      </c>
      <c r="G52" s="31">
        <f t="shared" si="1"/>
        <v>90.94051850303157</v>
      </c>
      <c r="H52" s="31">
        <f t="shared" si="18"/>
        <v>4380.8</v>
      </c>
      <c r="I52" s="31">
        <f t="shared" si="18"/>
        <v>2908.97</v>
      </c>
      <c r="J52" s="31">
        <f t="shared" si="3"/>
        <v>66.40271183345507</v>
      </c>
      <c r="K52" s="31">
        <f t="shared" si="19"/>
        <v>166</v>
      </c>
      <c r="L52" s="31">
        <f t="shared" si="19"/>
        <v>219.02</v>
      </c>
      <c r="M52" s="50">
        <f t="shared" si="5"/>
        <v>131.93975903614458</v>
      </c>
      <c r="N52" s="32">
        <v>0</v>
      </c>
      <c r="O52" s="31">
        <v>0.02</v>
      </c>
      <c r="P52" s="50" t="e">
        <f t="shared" si="6"/>
        <v>#DIV/0!</v>
      </c>
      <c r="Q52" s="36">
        <v>3614.8</v>
      </c>
      <c r="R52" s="31">
        <v>2104.45</v>
      </c>
      <c r="S52" s="50">
        <f t="shared" si="7"/>
        <v>58.21760540002212</v>
      </c>
      <c r="T52" s="32">
        <v>166</v>
      </c>
      <c r="U52" s="31">
        <v>219</v>
      </c>
      <c r="V52" s="50">
        <f t="shared" si="8"/>
        <v>131.9277108433735</v>
      </c>
      <c r="W52" s="32">
        <v>0</v>
      </c>
      <c r="X52" s="31">
        <v>0</v>
      </c>
      <c r="Y52" s="50" t="e">
        <f t="shared" si="9"/>
        <v>#DIV/0!</v>
      </c>
      <c r="Z52" s="33">
        <v>0</v>
      </c>
      <c r="AA52" s="31">
        <v>0</v>
      </c>
      <c r="AB52" s="50" t="e">
        <f t="shared" si="10"/>
        <v>#DIV/0!</v>
      </c>
      <c r="AC52" s="38">
        <v>0</v>
      </c>
      <c r="AD52" s="50">
        <v>0</v>
      </c>
      <c r="AE52" s="50"/>
      <c r="AF52" s="50"/>
      <c r="AG52" s="50">
        <v>5185.2</v>
      </c>
      <c r="AH52" s="50">
        <v>5790.4</v>
      </c>
      <c r="AI52" s="18"/>
      <c r="AJ52" s="18"/>
      <c r="AK52" s="19"/>
      <c r="AL52" s="50">
        <v>0</v>
      </c>
      <c r="AM52" s="50"/>
      <c r="AN52" s="50"/>
      <c r="AO52" s="50"/>
      <c r="AP52" s="50"/>
      <c r="AQ52" s="31">
        <f t="shared" si="20"/>
        <v>600</v>
      </c>
      <c r="AR52" s="31">
        <f t="shared" si="20"/>
        <v>585.5</v>
      </c>
      <c r="AS52" s="50">
        <f t="shared" si="12"/>
        <v>97.58333333333333</v>
      </c>
      <c r="AT52" s="32">
        <v>600</v>
      </c>
      <c r="AU52" s="31">
        <v>585.5</v>
      </c>
      <c r="AV52" s="50"/>
      <c r="AW52" s="31">
        <v>0</v>
      </c>
      <c r="AX52" s="50"/>
      <c r="AY52" s="50">
        <v>0</v>
      </c>
      <c r="AZ52" s="32"/>
      <c r="BA52" s="50">
        <v>0</v>
      </c>
      <c r="BB52" s="50"/>
      <c r="BC52" s="50"/>
      <c r="BD52" s="50"/>
      <c r="BE52" s="50">
        <v>0</v>
      </c>
      <c r="BF52" s="34"/>
      <c r="BG52" s="50">
        <v>0</v>
      </c>
      <c r="BH52" s="32">
        <v>0</v>
      </c>
      <c r="BI52" s="50">
        <v>0</v>
      </c>
      <c r="BJ52" s="50">
        <v>0</v>
      </c>
      <c r="BK52" s="50">
        <v>0</v>
      </c>
      <c r="BL52" s="32"/>
      <c r="BM52" s="50">
        <v>0</v>
      </c>
      <c r="BN52" s="50">
        <v>0</v>
      </c>
      <c r="BO52" s="50">
        <v>0</v>
      </c>
      <c r="BP52" s="50"/>
      <c r="BQ52" s="50"/>
      <c r="BR52" s="50">
        <v>0</v>
      </c>
      <c r="BS52" s="31">
        <v>0</v>
      </c>
      <c r="BT52" s="31">
        <v>0</v>
      </c>
      <c r="BU52" s="31">
        <f t="shared" si="13"/>
        <v>9566</v>
      </c>
      <c r="BV52" s="31">
        <f t="shared" si="14"/>
        <v>8699.369999999999</v>
      </c>
      <c r="BW52" s="50"/>
      <c r="BX52" s="50"/>
      <c r="BY52" s="50"/>
      <c r="BZ52" s="50">
        <v>0</v>
      </c>
      <c r="CA52" s="50"/>
      <c r="CB52" s="50"/>
      <c r="CC52" s="50"/>
      <c r="CD52" s="50">
        <v>0</v>
      </c>
      <c r="CE52" s="50"/>
      <c r="CF52" s="50"/>
      <c r="CG52" s="50"/>
      <c r="CH52" s="31">
        <v>0</v>
      </c>
      <c r="CI52" s="31"/>
      <c r="CJ52" s="31">
        <f t="shared" si="15"/>
        <v>0</v>
      </c>
      <c r="CK52" s="31">
        <f t="shared" si="16"/>
        <v>0</v>
      </c>
      <c r="CL52" s="48"/>
      <c r="CM52" s="47"/>
      <c r="CN52" s="47"/>
      <c r="CO52" s="48"/>
      <c r="CP52" s="47"/>
      <c r="CQ52" s="47"/>
      <c r="CR52" s="48"/>
      <c r="CS52" s="47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</row>
    <row r="53" spans="1:210" ht="18.75" customHeight="1">
      <c r="A53" s="28">
        <v>44</v>
      </c>
      <c r="B53" s="1" t="s">
        <v>0</v>
      </c>
      <c r="C53" s="50">
        <v>161354.90000000002</v>
      </c>
      <c r="D53" s="36">
        <v>0</v>
      </c>
      <c r="E53" s="30">
        <f t="shared" si="17"/>
        <v>1107830.1</v>
      </c>
      <c r="F53" s="31">
        <f t="shared" si="17"/>
        <v>1029674.7174000002</v>
      </c>
      <c r="G53" s="31">
        <f t="shared" si="1"/>
        <v>92.94518332729902</v>
      </c>
      <c r="H53" s="31">
        <f t="shared" si="18"/>
        <v>392371.9</v>
      </c>
      <c r="I53" s="31">
        <f t="shared" si="18"/>
        <v>404299.1656</v>
      </c>
      <c r="J53" s="31">
        <f t="shared" si="3"/>
        <v>103.0397858766135</v>
      </c>
      <c r="K53" s="31">
        <f t="shared" si="19"/>
        <v>206212</v>
      </c>
      <c r="L53" s="31">
        <f t="shared" si="19"/>
        <v>224224.90050000002</v>
      </c>
      <c r="M53" s="50">
        <f t="shared" si="5"/>
        <v>108.73513689794969</v>
      </c>
      <c r="N53" s="32">
        <v>54212</v>
      </c>
      <c r="O53" s="31">
        <v>48787.6735</v>
      </c>
      <c r="P53" s="50">
        <f t="shared" si="6"/>
        <v>89.99423282668043</v>
      </c>
      <c r="Q53" s="32">
        <v>21880</v>
      </c>
      <c r="R53" s="31">
        <v>17459.9618</v>
      </c>
      <c r="S53" s="50">
        <f t="shared" si="7"/>
        <v>79.79872851919562</v>
      </c>
      <c r="T53" s="32">
        <v>152000</v>
      </c>
      <c r="U53" s="31">
        <v>175437.227</v>
      </c>
      <c r="V53" s="50">
        <f t="shared" si="8"/>
        <v>115.41922828947368</v>
      </c>
      <c r="W53" s="32">
        <v>25196.199999999997</v>
      </c>
      <c r="X53" s="31">
        <v>24878.5293</v>
      </c>
      <c r="Y53" s="50">
        <f t="shared" si="9"/>
        <v>98.73921186528128</v>
      </c>
      <c r="Z53" s="33">
        <v>16000</v>
      </c>
      <c r="AA53" s="31">
        <v>15709.6</v>
      </c>
      <c r="AB53" s="50">
        <f t="shared" si="10"/>
        <v>98.185</v>
      </c>
      <c r="AC53" s="38">
        <v>0</v>
      </c>
      <c r="AD53" s="50">
        <v>0</v>
      </c>
      <c r="AE53" s="50"/>
      <c r="AF53" s="50"/>
      <c r="AG53" s="50">
        <v>605290.8</v>
      </c>
      <c r="AH53" s="50">
        <v>605290.8</v>
      </c>
      <c r="AI53" s="18"/>
      <c r="AJ53" s="18"/>
      <c r="AK53" s="18">
        <v>5467.4</v>
      </c>
      <c r="AL53" s="50">
        <v>5467.4</v>
      </c>
      <c r="AM53" s="50"/>
      <c r="AN53" s="50"/>
      <c r="AO53" s="50"/>
      <c r="AP53" s="50"/>
      <c r="AQ53" s="31">
        <f t="shared" si="20"/>
        <v>32069.4</v>
      </c>
      <c r="AR53" s="31">
        <f t="shared" si="20"/>
        <v>33067.897000000004</v>
      </c>
      <c r="AS53" s="50">
        <f t="shared" si="12"/>
        <v>103.11355061211</v>
      </c>
      <c r="AT53" s="32">
        <v>28606.7</v>
      </c>
      <c r="AU53" s="31">
        <v>29700.347</v>
      </c>
      <c r="AV53" s="50"/>
      <c r="AW53" s="31">
        <v>0</v>
      </c>
      <c r="AX53" s="50"/>
      <c r="AY53" s="50">
        <v>0</v>
      </c>
      <c r="AZ53" s="32">
        <v>3462.7</v>
      </c>
      <c r="BA53" s="50">
        <v>3367.55</v>
      </c>
      <c r="BB53" s="50"/>
      <c r="BC53" s="50"/>
      <c r="BD53" s="50">
        <v>7473.3</v>
      </c>
      <c r="BE53" s="50">
        <v>7341.42</v>
      </c>
      <c r="BF53" s="34">
        <v>6493.5</v>
      </c>
      <c r="BG53" s="50">
        <v>6355.463</v>
      </c>
      <c r="BH53" s="32">
        <v>69330.8</v>
      </c>
      <c r="BI53" s="50">
        <v>64456.238</v>
      </c>
      <c r="BJ53" s="50">
        <v>42417.2</v>
      </c>
      <c r="BK53" s="50">
        <v>37934.72</v>
      </c>
      <c r="BL53" s="32">
        <v>8700</v>
      </c>
      <c r="BM53" s="50">
        <v>11531.046</v>
      </c>
      <c r="BN53" s="50">
        <v>4000</v>
      </c>
      <c r="BO53" s="50">
        <v>4340</v>
      </c>
      <c r="BP53" s="50"/>
      <c r="BQ53" s="50"/>
      <c r="BR53" s="50">
        <v>2490</v>
      </c>
      <c r="BS53" s="31">
        <v>2275.53</v>
      </c>
      <c r="BT53" s="31">
        <v>0</v>
      </c>
      <c r="BU53" s="31">
        <f t="shared" si="13"/>
        <v>1010603.4</v>
      </c>
      <c r="BV53" s="31">
        <f t="shared" si="14"/>
        <v>1022398.7856000002</v>
      </c>
      <c r="BW53" s="50"/>
      <c r="BX53" s="50"/>
      <c r="BY53" s="50">
        <v>97226.7</v>
      </c>
      <c r="BZ53" s="50">
        <v>0</v>
      </c>
      <c r="CA53" s="50"/>
      <c r="CB53" s="50"/>
      <c r="CC53" s="50"/>
      <c r="CD53" s="50">
        <v>7275.9318</v>
      </c>
      <c r="CE53" s="50"/>
      <c r="CF53" s="50"/>
      <c r="CG53" s="50"/>
      <c r="CH53" s="31">
        <v>0</v>
      </c>
      <c r="CI53" s="31"/>
      <c r="CJ53" s="31">
        <f t="shared" si="15"/>
        <v>97226.7</v>
      </c>
      <c r="CK53" s="31">
        <f t="shared" si="16"/>
        <v>7275.9318</v>
      </c>
      <c r="CL53" s="48"/>
      <c r="CM53" s="47"/>
      <c r="CN53" s="47"/>
      <c r="CO53" s="48"/>
      <c r="CP53" s="47"/>
      <c r="CQ53" s="47"/>
      <c r="CR53" s="48"/>
      <c r="CS53" s="47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</row>
    <row r="54" spans="1:210" ht="18.75" customHeight="1">
      <c r="A54" s="28">
        <v>45</v>
      </c>
      <c r="B54" s="1" t="s">
        <v>1</v>
      </c>
      <c r="C54" s="50">
        <v>43632.2</v>
      </c>
      <c r="D54" s="36">
        <v>7205.6</v>
      </c>
      <c r="E54" s="30">
        <f t="shared" si="17"/>
        <v>350448.69999999995</v>
      </c>
      <c r="F54" s="31">
        <f t="shared" si="17"/>
        <v>339601.00629999995</v>
      </c>
      <c r="G54" s="31">
        <f t="shared" si="1"/>
        <v>96.90462721077293</v>
      </c>
      <c r="H54" s="31">
        <f t="shared" si="18"/>
        <v>95651</v>
      </c>
      <c r="I54" s="31">
        <f t="shared" si="18"/>
        <v>93996.49130000001</v>
      </c>
      <c r="J54" s="31">
        <f t="shared" si="3"/>
        <v>98.27026513052661</v>
      </c>
      <c r="K54" s="31">
        <f t="shared" si="19"/>
        <v>44208.1</v>
      </c>
      <c r="L54" s="31">
        <f t="shared" si="19"/>
        <v>54946.876800000005</v>
      </c>
      <c r="M54" s="50">
        <f t="shared" si="5"/>
        <v>124.29142351740971</v>
      </c>
      <c r="N54" s="32">
        <v>6708.1</v>
      </c>
      <c r="O54" s="31">
        <v>5057.9158</v>
      </c>
      <c r="P54" s="50">
        <f t="shared" si="6"/>
        <v>75.40012522174683</v>
      </c>
      <c r="Q54" s="36">
        <v>1506.9</v>
      </c>
      <c r="R54" s="31">
        <v>1869.5732</v>
      </c>
      <c r="S54" s="50">
        <f t="shared" si="7"/>
        <v>124.06750282035968</v>
      </c>
      <c r="T54" s="32">
        <v>37500</v>
      </c>
      <c r="U54" s="31">
        <v>49888.961</v>
      </c>
      <c r="V54" s="50">
        <f t="shared" si="8"/>
        <v>133.03722933333336</v>
      </c>
      <c r="W54" s="32">
        <v>6866</v>
      </c>
      <c r="X54" s="31">
        <v>4200.5</v>
      </c>
      <c r="Y54" s="50">
        <f t="shared" si="9"/>
        <v>61.17826973492571</v>
      </c>
      <c r="Z54" s="33">
        <v>0</v>
      </c>
      <c r="AA54" s="31">
        <v>0</v>
      </c>
      <c r="AB54" s="50" t="e">
        <f t="shared" si="10"/>
        <v>#DIV/0!</v>
      </c>
      <c r="AC54" s="38">
        <v>0</v>
      </c>
      <c r="AD54" s="50">
        <v>0</v>
      </c>
      <c r="AE54" s="50"/>
      <c r="AF54" s="50"/>
      <c r="AG54" s="50">
        <v>232932.1</v>
      </c>
      <c r="AH54" s="50">
        <v>232932.1</v>
      </c>
      <c r="AI54" s="18"/>
      <c r="AJ54" s="18"/>
      <c r="AK54" s="19">
        <v>3033.8</v>
      </c>
      <c r="AL54" s="50">
        <v>3033.8</v>
      </c>
      <c r="AM54" s="50"/>
      <c r="AN54" s="50"/>
      <c r="AO54" s="50"/>
      <c r="AP54" s="50"/>
      <c r="AQ54" s="31">
        <f t="shared" si="20"/>
        <v>11200</v>
      </c>
      <c r="AR54" s="31">
        <f t="shared" si="20"/>
        <v>9210.8664</v>
      </c>
      <c r="AS54" s="50">
        <f t="shared" si="12"/>
        <v>82.23987857142858</v>
      </c>
      <c r="AT54" s="32">
        <v>1500</v>
      </c>
      <c r="AU54" s="31">
        <v>1097.8664</v>
      </c>
      <c r="AV54" s="50"/>
      <c r="AW54" s="31">
        <v>0</v>
      </c>
      <c r="AX54" s="50"/>
      <c r="AY54" s="50">
        <v>0</v>
      </c>
      <c r="AZ54" s="32">
        <v>9700</v>
      </c>
      <c r="BA54" s="50">
        <v>8113</v>
      </c>
      <c r="BB54" s="50"/>
      <c r="BC54" s="50"/>
      <c r="BD54" s="50"/>
      <c r="BE54" s="50">
        <v>0</v>
      </c>
      <c r="BF54" s="34">
        <v>2200</v>
      </c>
      <c r="BG54" s="50">
        <v>356</v>
      </c>
      <c r="BH54" s="32">
        <v>26850</v>
      </c>
      <c r="BI54" s="50">
        <v>21289.6666</v>
      </c>
      <c r="BJ54" s="50">
        <v>23000</v>
      </c>
      <c r="BK54" s="50">
        <v>17163.394</v>
      </c>
      <c r="BL54" s="32">
        <v>2000</v>
      </c>
      <c r="BM54" s="50">
        <v>1264.538</v>
      </c>
      <c r="BN54" s="50">
        <v>100</v>
      </c>
      <c r="BO54" s="50">
        <v>0</v>
      </c>
      <c r="BP54" s="50"/>
      <c r="BQ54" s="50"/>
      <c r="BR54" s="50">
        <v>720</v>
      </c>
      <c r="BS54" s="31">
        <v>858.4703</v>
      </c>
      <c r="BT54" s="31">
        <v>0</v>
      </c>
      <c r="BU54" s="31">
        <f t="shared" si="13"/>
        <v>331616.89999999997</v>
      </c>
      <c r="BV54" s="31">
        <f t="shared" si="14"/>
        <v>329962.39129999996</v>
      </c>
      <c r="BW54" s="50"/>
      <c r="BX54" s="50"/>
      <c r="BY54" s="50">
        <v>18831.8</v>
      </c>
      <c r="BZ54" s="50">
        <v>9638.615</v>
      </c>
      <c r="CA54" s="50"/>
      <c r="CB54" s="50"/>
      <c r="CC54" s="50"/>
      <c r="CD54" s="50">
        <v>0</v>
      </c>
      <c r="CE54" s="50"/>
      <c r="CF54" s="50"/>
      <c r="CG54" s="50"/>
      <c r="CH54" s="31">
        <v>0</v>
      </c>
      <c r="CI54" s="31"/>
      <c r="CJ54" s="31">
        <f t="shared" si="15"/>
        <v>18831.8</v>
      </c>
      <c r="CK54" s="31">
        <f t="shared" si="16"/>
        <v>9638.615</v>
      </c>
      <c r="CL54" s="48"/>
      <c r="CM54" s="47"/>
      <c r="CN54" s="47"/>
      <c r="CO54" s="48"/>
      <c r="CP54" s="47"/>
      <c r="CQ54" s="47"/>
      <c r="CR54" s="48"/>
      <c r="CS54" s="47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</row>
    <row r="55" spans="1:210" ht="18.75" customHeight="1">
      <c r="A55" s="28">
        <v>46</v>
      </c>
      <c r="B55" s="1" t="s">
        <v>2</v>
      </c>
      <c r="C55" s="50">
        <v>770</v>
      </c>
      <c r="D55" s="36">
        <v>1395.9</v>
      </c>
      <c r="E55" s="30">
        <f t="shared" si="17"/>
        <v>34268.1</v>
      </c>
      <c r="F55" s="31">
        <f t="shared" si="17"/>
        <v>23400.4483</v>
      </c>
      <c r="G55" s="31">
        <f t="shared" si="1"/>
        <v>68.28638967436187</v>
      </c>
      <c r="H55" s="31">
        <f t="shared" si="18"/>
        <v>17056.6</v>
      </c>
      <c r="I55" s="31">
        <f t="shared" si="18"/>
        <v>6188.948300000001</v>
      </c>
      <c r="J55" s="31">
        <f t="shared" si="3"/>
        <v>36.284771290878616</v>
      </c>
      <c r="K55" s="31">
        <f t="shared" si="19"/>
        <v>5995.6</v>
      </c>
      <c r="L55" s="31">
        <f t="shared" si="19"/>
        <v>4108.4763</v>
      </c>
      <c r="M55" s="50">
        <f t="shared" si="5"/>
        <v>68.52485656147842</v>
      </c>
      <c r="N55" s="32">
        <v>80</v>
      </c>
      <c r="O55" s="31">
        <v>74.0763</v>
      </c>
      <c r="P55" s="50">
        <f t="shared" si="6"/>
        <v>92.595375</v>
      </c>
      <c r="Q55" s="36">
        <v>8551.5</v>
      </c>
      <c r="R55" s="31">
        <v>2028.072</v>
      </c>
      <c r="S55" s="50">
        <f t="shared" si="7"/>
        <v>23.71597965269251</v>
      </c>
      <c r="T55" s="32">
        <v>5915.6</v>
      </c>
      <c r="U55" s="31">
        <v>4034.4</v>
      </c>
      <c r="V55" s="50">
        <f t="shared" si="8"/>
        <v>68.19933734532422</v>
      </c>
      <c r="W55" s="32">
        <v>35</v>
      </c>
      <c r="X55" s="31">
        <v>19.6</v>
      </c>
      <c r="Y55" s="50">
        <f t="shared" si="9"/>
        <v>56.00000000000001</v>
      </c>
      <c r="Z55" s="33">
        <v>0</v>
      </c>
      <c r="AA55" s="31">
        <v>0</v>
      </c>
      <c r="AB55" s="50" t="e">
        <f t="shared" si="10"/>
        <v>#DIV/0!</v>
      </c>
      <c r="AC55" s="38">
        <v>0</v>
      </c>
      <c r="AD55" s="50">
        <v>0</v>
      </c>
      <c r="AE55" s="50"/>
      <c r="AF55" s="50"/>
      <c r="AG55" s="50">
        <v>17211.5</v>
      </c>
      <c r="AH55" s="50">
        <v>17211.5</v>
      </c>
      <c r="AI55" s="18"/>
      <c r="AJ55" s="18"/>
      <c r="AK55" s="19"/>
      <c r="AL55" s="50">
        <v>0</v>
      </c>
      <c r="AM55" s="50"/>
      <c r="AN55" s="50"/>
      <c r="AO55" s="50"/>
      <c r="AP55" s="50"/>
      <c r="AQ55" s="31">
        <f t="shared" si="20"/>
        <v>94.5</v>
      </c>
      <c r="AR55" s="31">
        <f t="shared" si="20"/>
        <v>32.8</v>
      </c>
      <c r="AS55" s="50">
        <f t="shared" si="12"/>
        <v>34.70899470899471</v>
      </c>
      <c r="AT55" s="32">
        <v>94.5</v>
      </c>
      <c r="AU55" s="31">
        <v>32.8</v>
      </c>
      <c r="AV55" s="50"/>
      <c r="AW55" s="31">
        <v>0</v>
      </c>
      <c r="AX55" s="50"/>
      <c r="AY55" s="50">
        <v>0</v>
      </c>
      <c r="AZ55" s="32"/>
      <c r="BA55" s="50">
        <v>0</v>
      </c>
      <c r="BB55" s="50"/>
      <c r="BC55" s="50"/>
      <c r="BD55" s="50"/>
      <c r="BE55" s="50">
        <v>0</v>
      </c>
      <c r="BF55" s="34">
        <v>2380</v>
      </c>
      <c r="BG55" s="50">
        <v>0</v>
      </c>
      <c r="BH55" s="32">
        <v>0</v>
      </c>
      <c r="BI55" s="50">
        <v>0</v>
      </c>
      <c r="BJ55" s="50">
        <v>0</v>
      </c>
      <c r="BK55" s="50">
        <v>0</v>
      </c>
      <c r="BL55" s="32"/>
      <c r="BM55" s="50">
        <v>0</v>
      </c>
      <c r="BN55" s="50">
        <v>0</v>
      </c>
      <c r="BO55" s="50">
        <v>0</v>
      </c>
      <c r="BP55" s="50"/>
      <c r="BQ55" s="50"/>
      <c r="BR55" s="50">
        <v>0</v>
      </c>
      <c r="BS55" s="31">
        <v>0</v>
      </c>
      <c r="BT55" s="31">
        <v>0</v>
      </c>
      <c r="BU55" s="31">
        <f t="shared" si="13"/>
        <v>34268.1</v>
      </c>
      <c r="BV55" s="31">
        <f t="shared" si="14"/>
        <v>23400.4483</v>
      </c>
      <c r="BW55" s="50"/>
      <c r="BX55" s="50"/>
      <c r="BY55" s="50"/>
      <c r="BZ55" s="50">
        <v>0</v>
      </c>
      <c r="CA55" s="50"/>
      <c r="CB55" s="50"/>
      <c r="CC55" s="50"/>
      <c r="CD55" s="50">
        <v>0</v>
      </c>
      <c r="CE55" s="50"/>
      <c r="CF55" s="50"/>
      <c r="CG55" s="50">
        <v>2030</v>
      </c>
      <c r="CH55" s="31">
        <v>106.599</v>
      </c>
      <c r="CI55" s="31"/>
      <c r="CJ55" s="31">
        <f t="shared" si="15"/>
        <v>2030</v>
      </c>
      <c r="CK55" s="31">
        <f t="shared" si="16"/>
        <v>106.599</v>
      </c>
      <c r="CL55" s="48"/>
      <c r="CM55" s="47"/>
      <c r="CN55" s="47"/>
      <c r="CO55" s="48"/>
      <c r="CP55" s="47"/>
      <c r="CQ55" s="47"/>
      <c r="CR55" s="48"/>
      <c r="CS55" s="47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</row>
    <row r="56" spans="1:210" ht="18.75" customHeight="1">
      <c r="A56" s="28">
        <v>47</v>
      </c>
      <c r="B56" s="1" t="s">
        <v>3</v>
      </c>
      <c r="C56" s="50">
        <v>7347.9</v>
      </c>
      <c r="D56" s="36">
        <v>414</v>
      </c>
      <c r="E56" s="30">
        <f t="shared" si="17"/>
        <v>47092.200000000004</v>
      </c>
      <c r="F56" s="31">
        <f t="shared" si="17"/>
        <v>47199.5045</v>
      </c>
      <c r="G56" s="31">
        <f t="shared" si="1"/>
        <v>100.22786045247408</v>
      </c>
      <c r="H56" s="31">
        <f t="shared" si="18"/>
        <v>14015.4</v>
      </c>
      <c r="I56" s="31">
        <f t="shared" si="18"/>
        <v>12379.7045</v>
      </c>
      <c r="J56" s="31">
        <f t="shared" si="3"/>
        <v>88.32929848595117</v>
      </c>
      <c r="K56" s="31">
        <f t="shared" si="19"/>
        <v>6355.4</v>
      </c>
      <c r="L56" s="31">
        <f t="shared" si="19"/>
        <v>6111.9045</v>
      </c>
      <c r="M56" s="50">
        <f t="shared" si="5"/>
        <v>96.16868332441703</v>
      </c>
      <c r="N56" s="32">
        <v>42.7</v>
      </c>
      <c r="O56" s="31">
        <v>0.4045</v>
      </c>
      <c r="P56" s="50">
        <f t="shared" si="6"/>
        <v>0.9473067915690867</v>
      </c>
      <c r="Q56" s="36">
        <v>6000</v>
      </c>
      <c r="R56" s="31">
        <v>4693.3</v>
      </c>
      <c r="S56" s="50">
        <f t="shared" si="7"/>
        <v>78.22166666666666</v>
      </c>
      <c r="T56" s="32">
        <v>6312.7</v>
      </c>
      <c r="U56" s="31">
        <v>6111.5</v>
      </c>
      <c r="V56" s="50">
        <f t="shared" si="8"/>
        <v>96.81277424873667</v>
      </c>
      <c r="W56" s="32">
        <v>260</v>
      </c>
      <c r="X56" s="31">
        <v>225</v>
      </c>
      <c r="Y56" s="50">
        <f t="shared" si="9"/>
        <v>86.53846153846155</v>
      </c>
      <c r="Z56" s="33">
        <v>0</v>
      </c>
      <c r="AA56" s="31">
        <v>0</v>
      </c>
      <c r="AB56" s="50" t="e">
        <f t="shared" si="10"/>
        <v>#DIV/0!</v>
      </c>
      <c r="AC56" s="38">
        <v>0</v>
      </c>
      <c r="AD56" s="50">
        <v>0</v>
      </c>
      <c r="AE56" s="50"/>
      <c r="AF56" s="50"/>
      <c r="AG56" s="50">
        <v>33076.8</v>
      </c>
      <c r="AH56" s="50">
        <v>34819.8</v>
      </c>
      <c r="AI56" s="18"/>
      <c r="AJ56" s="18"/>
      <c r="AK56" s="19"/>
      <c r="AL56" s="50">
        <v>0</v>
      </c>
      <c r="AM56" s="50"/>
      <c r="AN56" s="50"/>
      <c r="AO56" s="50"/>
      <c r="AP56" s="50"/>
      <c r="AQ56" s="31">
        <f t="shared" si="20"/>
        <v>752</v>
      </c>
      <c r="AR56" s="31">
        <f t="shared" si="20"/>
        <v>752</v>
      </c>
      <c r="AS56" s="50">
        <f t="shared" si="12"/>
        <v>100</v>
      </c>
      <c r="AT56" s="32">
        <v>392</v>
      </c>
      <c r="AU56" s="31">
        <v>360</v>
      </c>
      <c r="AV56" s="50"/>
      <c r="AW56" s="31">
        <v>392</v>
      </c>
      <c r="AX56" s="50"/>
      <c r="AY56" s="50">
        <v>0</v>
      </c>
      <c r="AZ56" s="32">
        <v>360</v>
      </c>
      <c r="BA56" s="31">
        <v>0</v>
      </c>
      <c r="BB56" s="50"/>
      <c r="BC56" s="50"/>
      <c r="BD56" s="50"/>
      <c r="BE56" s="50">
        <v>0</v>
      </c>
      <c r="BF56" s="34"/>
      <c r="BG56" s="50">
        <v>0</v>
      </c>
      <c r="BH56" s="32">
        <v>598</v>
      </c>
      <c r="BI56" s="50">
        <v>597.5</v>
      </c>
      <c r="BJ56" s="50">
        <v>0</v>
      </c>
      <c r="BK56" s="50">
        <v>9</v>
      </c>
      <c r="BL56" s="32"/>
      <c r="BM56" s="50">
        <v>0</v>
      </c>
      <c r="BN56" s="50">
        <v>50</v>
      </c>
      <c r="BO56" s="50">
        <v>0</v>
      </c>
      <c r="BP56" s="50"/>
      <c r="BQ56" s="50"/>
      <c r="BR56" s="50">
        <v>0</v>
      </c>
      <c r="BS56" s="31">
        <v>0</v>
      </c>
      <c r="BT56" s="31">
        <v>0</v>
      </c>
      <c r="BU56" s="31">
        <f t="shared" si="13"/>
        <v>47092.200000000004</v>
      </c>
      <c r="BV56" s="31">
        <f t="shared" si="14"/>
        <v>47199.5045</v>
      </c>
      <c r="BW56" s="50"/>
      <c r="BX56" s="50"/>
      <c r="BY56" s="50"/>
      <c r="BZ56" s="50">
        <v>0</v>
      </c>
      <c r="CA56" s="50"/>
      <c r="CB56" s="50"/>
      <c r="CC56" s="50"/>
      <c r="CD56" s="50">
        <v>0</v>
      </c>
      <c r="CE56" s="50"/>
      <c r="CF56" s="50"/>
      <c r="CG56" s="50">
        <v>648</v>
      </c>
      <c r="CH56" s="31">
        <v>648</v>
      </c>
      <c r="CI56" s="31"/>
      <c r="CJ56" s="31">
        <f t="shared" si="15"/>
        <v>648</v>
      </c>
      <c r="CK56" s="31">
        <f t="shared" si="16"/>
        <v>648</v>
      </c>
      <c r="CL56" s="48"/>
      <c r="CM56" s="47"/>
      <c r="CN56" s="47"/>
      <c r="CO56" s="48"/>
      <c r="CP56" s="47"/>
      <c r="CQ56" s="47"/>
      <c r="CR56" s="48"/>
      <c r="CS56" s="47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</row>
    <row r="57" spans="1:210" ht="18.75" customHeight="1">
      <c r="A57" s="28">
        <v>48</v>
      </c>
      <c r="B57" s="1" t="s">
        <v>4</v>
      </c>
      <c r="C57" s="50">
        <v>6551.4</v>
      </c>
      <c r="D57" s="36">
        <v>0</v>
      </c>
      <c r="E57" s="30">
        <f t="shared" si="17"/>
        <v>64298.600000000006</v>
      </c>
      <c r="F57" s="31">
        <f t="shared" si="17"/>
        <v>62368.2709</v>
      </c>
      <c r="G57" s="31">
        <f t="shared" si="1"/>
        <v>96.99786760520446</v>
      </c>
      <c r="H57" s="31">
        <f t="shared" si="18"/>
        <v>14532.100000000002</v>
      </c>
      <c r="I57" s="31">
        <f t="shared" si="18"/>
        <v>12601.7709</v>
      </c>
      <c r="J57" s="31">
        <f t="shared" si="3"/>
        <v>86.71679179196397</v>
      </c>
      <c r="K57" s="31">
        <f t="shared" si="19"/>
        <v>4330.400000000001</v>
      </c>
      <c r="L57" s="31">
        <f t="shared" si="19"/>
        <v>3978.2807</v>
      </c>
      <c r="M57" s="50">
        <f t="shared" si="5"/>
        <v>91.86866571217438</v>
      </c>
      <c r="N57" s="32">
        <v>136.6</v>
      </c>
      <c r="O57" s="31">
        <v>103.9177</v>
      </c>
      <c r="P57" s="50">
        <f t="shared" si="6"/>
        <v>76.07445095168374</v>
      </c>
      <c r="Q57" s="36">
        <v>6700</v>
      </c>
      <c r="R57" s="31">
        <v>5225.6902</v>
      </c>
      <c r="S57" s="50">
        <f t="shared" si="7"/>
        <v>77.99537611940298</v>
      </c>
      <c r="T57" s="32">
        <v>4193.8</v>
      </c>
      <c r="U57" s="31">
        <v>3874.363</v>
      </c>
      <c r="V57" s="50">
        <f t="shared" si="8"/>
        <v>92.38311316705612</v>
      </c>
      <c r="W57" s="32">
        <v>326</v>
      </c>
      <c r="X57" s="31">
        <v>331.5</v>
      </c>
      <c r="Y57" s="50">
        <f t="shared" si="9"/>
        <v>101.68711656441718</v>
      </c>
      <c r="Z57" s="37">
        <v>0</v>
      </c>
      <c r="AA57" s="31">
        <v>0</v>
      </c>
      <c r="AB57" s="50">
        <f>AA57/AG57*100</f>
        <v>0</v>
      </c>
      <c r="AC57" s="38">
        <v>0</v>
      </c>
      <c r="AD57" s="50">
        <v>0</v>
      </c>
      <c r="AE57" s="50"/>
      <c r="AF57" s="50"/>
      <c r="AG57" s="50">
        <v>30519.100000000002</v>
      </c>
      <c r="AH57" s="50">
        <v>30519.1</v>
      </c>
      <c r="AI57" s="18"/>
      <c r="AJ57" s="18"/>
      <c r="AK57" s="19"/>
      <c r="AL57" s="50">
        <v>0</v>
      </c>
      <c r="AM57" s="50"/>
      <c r="AN57" s="50"/>
      <c r="AO57" s="50"/>
      <c r="AP57" s="50"/>
      <c r="AQ57" s="31">
        <f t="shared" si="20"/>
        <v>400.7</v>
      </c>
      <c r="AR57" s="31">
        <f t="shared" si="20"/>
        <v>402.6</v>
      </c>
      <c r="AS57" s="50">
        <f t="shared" si="12"/>
        <v>100.47417020214627</v>
      </c>
      <c r="AT57" s="32">
        <v>400.7</v>
      </c>
      <c r="AU57" s="31">
        <v>402.6</v>
      </c>
      <c r="AV57" s="50"/>
      <c r="AW57" s="31">
        <v>0</v>
      </c>
      <c r="AX57" s="50"/>
      <c r="AY57" s="50">
        <v>0</v>
      </c>
      <c r="AZ57" s="32"/>
      <c r="BA57" s="50">
        <v>0</v>
      </c>
      <c r="BB57" s="50"/>
      <c r="BC57" s="50"/>
      <c r="BD57" s="50"/>
      <c r="BE57" s="50">
        <v>0</v>
      </c>
      <c r="BF57" s="34"/>
      <c r="BG57" s="50">
        <v>0</v>
      </c>
      <c r="BH57" s="32">
        <v>2775</v>
      </c>
      <c r="BI57" s="50">
        <v>2663.7</v>
      </c>
      <c r="BJ57" s="50">
        <v>975</v>
      </c>
      <c r="BK57" s="50">
        <v>0</v>
      </c>
      <c r="BL57" s="32"/>
      <c r="BM57" s="50">
        <v>0</v>
      </c>
      <c r="BN57" s="50">
        <v>0</v>
      </c>
      <c r="BO57" s="50">
        <v>0</v>
      </c>
      <c r="BP57" s="50"/>
      <c r="BQ57" s="50"/>
      <c r="BR57" s="50">
        <v>0</v>
      </c>
      <c r="BS57" s="31">
        <v>0</v>
      </c>
      <c r="BT57" s="31">
        <v>0</v>
      </c>
      <c r="BU57" s="31">
        <f t="shared" si="13"/>
        <v>45051.2</v>
      </c>
      <c r="BV57" s="31">
        <f t="shared" si="14"/>
        <v>43120.870899999994</v>
      </c>
      <c r="BW57" s="50"/>
      <c r="BX57" s="50"/>
      <c r="BY57" s="50">
        <v>19247.4</v>
      </c>
      <c r="BZ57" s="50">
        <v>19247.4</v>
      </c>
      <c r="CA57" s="50"/>
      <c r="CB57" s="50"/>
      <c r="CC57" s="50"/>
      <c r="CD57" s="50">
        <v>0</v>
      </c>
      <c r="CE57" s="50"/>
      <c r="CF57" s="50"/>
      <c r="CG57" s="50">
        <v>3000</v>
      </c>
      <c r="CH57" s="31">
        <v>2999.2</v>
      </c>
      <c r="CI57" s="31"/>
      <c r="CJ57" s="31">
        <f t="shared" si="15"/>
        <v>22247.4</v>
      </c>
      <c r="CK57" s="31">
        <f t="shared" si="16"/>
        <v>22246.600000000002</v>
      </c>
      <c r="CL57" s="48"/>
      <c r="CM57" s="47"/>
      <c r="CN57" s="47"/>
      <c r="CO57" s="48"/>
      <c r="CP57" s="47"/>
      <c r="CQ57" s="47"/>
      <c r="CR57" s="48"/>
      <c r="CS57" s="47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</row>
    <row r="58" spans="1:210" ht="18.75" customHeight="1">
      <c r="A58" s="28">
        <v>49</v>
      </c>
      <c r="B58" s="1" t="s">
        <v>5</v>
      </c>
      <c r="C58" s="50">
        <v>0.4</v>
      </c>
      <c r="D58" s="36">
        <v>1950</v>
      </c>
      <c r="E58" s="30">
        <f t="shared" si="17"/>
        <v>46570.4</v>
      </c>
      <c r="F58" s="31">
        <f t="shared" si="17"/>
        <v>45427.6328</v>
      </c>
      <c r="G58" s="31">
        <f t="shared" si="1"/>
        <v>97.54615120333946</v>
      </c>
      <c r="H58" s="31">
        <f t="shared" si="18"/>
        <v>15006.199999999999</v>
      </c>
      <c r="I58" s="31">
        <f t="shared" si="18"/>
        <v>13655.432800000002</v>
      </c>
      <c r="J58" s="31">
        <f t="shared" si="3"/>
        <v>90.99860590955741</v>
      </c>
      <c r="K58" s="31">
        <f t="shared" si="19"/>
        <v>3774.8</v>
      </c>
      <c r="L58" s="31">
        <f t="shared" si="19"/>
        <v>5642.1688</v>
      </c>
      <c r="M58" s="50">
        <f t="shared" si="5"/>
        <v>149.46934407120906</v>
      </c>
      <c r="N58" s="32">
        <v>150</v>
      </c>
      <c r="O58" s="31">
        <v>92.6688</v>
      </c>
      <c r="P58" s="50">
        <f t="shared" si="6"/>
        <v>61.7792</v>
      </c>
      <c r="Q58" s="36">
        <v>9001</v>
      </c>
      <c r="R58" s="31">
        <v>6776.864</v>
      </c>
      <c r="S58" s="50">
        <f t="shared" si="7"/>
        <v>75.29012331963115</v>
      </c>
      <c r="T58" s="32">
        <v>3624.8</v>
      </c>
      <c r="U58" s="31">
        <v>5549.5</v>
      </c>
      <c r="V58" s="50">
        <f t="shared" si="8"/>
        <v>153.0981019642463</v>
      </c>
      <c r="W58" s="32">
        <v>100</v>
      </c>
      <c r="X58" s="31">
        <v>67.6</v>
      </c>
      <c r="Y58" s="50">
        <f t="shared" si="9"/>
        <v>67.6</v>
      </c>
      <c r="Z58" s="33">
        <v>0</v>
      </c>
      <c r="AA58" s="31">
        <v>0</v>
      </c>
      <c r="AB58" s="50" t="e">
        <f aca="true" t="shared" si="21" ref="AB58:AB107">AA58/Z58*100</f>
        <v>#DIV/0!</v>
      </c>
      <c r="AC58" s="38">
        <v>0</v>
      </c>
      <c r="AD58" s="50">
        <v>0</v>
      </c>
      <c r="AE58" s="50"/>
      <c r="AF58" s="50"/>
      <c r="AG58" s="50">
        <v>31564.2</v>
      </c>
      <c r="AH58" s="50">
        <v>31772.2</v>
      </c>
      <c r="AI58" s="18"/>
      <c r="AJ58" s="18"/>
      <c r="AK58" s="19"/>
      <c r="AL58" s="50">
        <v>0</v>
      </c>
      <c r="AM58" s="50"/>
      <c r="AN58" s="50"/>
      <c r="AO58" s="50"/>
      <c r="AP58" s="50"/>
      <c r="AQ58" s="31">
        <f t="shared" si="20"/>
        <v>300</v>
      </c>
      <c r="AR58" s="31">
        <f t="shared" si="20"/>
        <v>255.6</v>
      </c>
      <c r="AS58" s="50">
        <f t="shared" si="12"/>
        <v>85.2</v>
      </c>
      <c r="AT58" s="32">
        <v>300</v>
      </c>
      <c r="AU58" s="31">
        <v>255.6</v>
      </c>
      <c r="AV58" s="50"/>
      <c r="AW58" s="31">
        <v>0</v>
      </c>
      <c r="AX58" s="50"/>
      <c r="AY58" s="50">
        <v>0</v>
      </c>
      <c r="AZ58" s="32"/>
      <c r="BA58" s="50">
        <v>0</v>
      </c>
      <c r="BB58" s="50"/>
      <c r="BC58" s="50"/>
      <c r="BD58" s="50"/>
      <c r="BE58" s="50">
        <v>0</v>
      </c>
      <c r="BF58" s="34">
        <v>300</v>
      </c>
      <c r="BG58" s="50">
        <v>415</v>
      </c>
      <c r="BH58" s="32">
        <v>1030.4</v>
      </c>
      <c r="BI58" s="50">
        <v>0</v>
      </c>
      <c r="BJ58" s="50">
        <v>1030.4</v>
      </c>
      <c r="BK58" s="50">
        <v>0</v>
      </c>
      <c r="BL58" s="32">
        <v>500</v>
      </c>
      <c r="BM58" s="50">
        <v>498.2</v>
      </c>
      <c r="BN58" s="50">
        <v>0</v>
      </c>
      <c r="BO58" s="50">
        <v>0</v>
      </c>
      <c r="BP58" s="50"/>
      <c r="BQ58" s="50"/>
      <c r="BR58" s="50">
        <v>0</v>
      </c>
      <c r="BS58" s="31">
        <v>0</v>
      </c>
      <c r="BT58" s="31">
        <v>0</v>
      </c>
      <c r="BU58" s="31">
        <f t="shared" si="13"/>
        <v>46570.4</v>
      </c>
      <c r="BV58" s="31">
        <f t="shared" si="14"/>
        <v>45427.6328</v>
      </c>
      <c r="BW58" s="50"/>
      <c r="BX58" s="50"/>
      <c r="BY58" s="50"/>
      <c r="BZ58" s="50">
        <v>0</v>
      </c>
      <c r="CA58" s="50"/>
      <c r="CB58" s="50"/>
      <c r="CC58" s="50"/>
      <c r="CD58" s="50">
        <v>0</v>
      </c>
      <c r="CE58" s="50"/>
      <c r="CF58" s="50"/>
      <c r="CG58" s="50">
        <v>6000</v>
      </c>
      <c r="CH58" s="31">
        <v>5962.378</v>
      </c>
      <c r="CI58" s="31"/>
      <c r="CJ58" s="31">
        <f t="shared" si="15"/>
        <v>6000</v>
      </c>
      <c r="CK58" s="31">
        <f t="shared" si="16"/>
        <v>5962.378</v>
      </c>
      <c r="CL58" s="48"/>
      <c r="CM58" s="47"/>
      <c r="CN58" s="47"/>
      <c r="CO58" s="48"/>
      <c r="CP58" s="47"/>
      <c r="CQ58" s="47"/>
      <c r="CR58" s="48"/>
      <c r="CS58" s="47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</row>
    <row r="59" spans="1:210" ht="18.75" customHeight="1">
      <c r="A59" s="28">
        <v>50</v>
      </c>
      <c r="B59" s="1" t="s">
        <v>6</v>
      </c>
      <c r="C59" s="50">
        <v>13427.1</v>
      </c>
      <c r="D59" s="36">
        <v>0</v>
      </c>
      <c r="E59" s="30">
        <f t="shared" si="17"/>
        <v>76089.59999999999</v>
      </c>
      <c r="F59" s="31">
        <f t="shared" si="17"/>
        <v>77526.4124</v>
      </c>
      <c r="G59" s="31">
        <f t="shared" si="1"/>
        <v>101.88831640592146</v>
      </c>
      <c r="H59" s="31">
        <f t="shared" si="18"/>
        <v>18874</v>
      </c>
      <c r="I59" s="31">
        <f t="shared" si="18"/>
        <v>21768.0524</v>
      </c>
      <c r="J59" s="31">
        <f t="shared" si="3"/>
        <v>115.33354032001695</v>
      </c>
      <c r="K59" s="31">
        <f t="shared" si="19"/>
        <v>6700</v>
      </c>
      <c r="L59" s="31">
        <f t="shared" si="19"/>
        <v>7984.3754</v>
      </c>
      <c r="M59" s="50">
        <f t="shared" si="5"/>
        <v>119.16978208955224</v>
      </c>
      <c r="N59" s="32">
        <v>700</v>
      </c>
      <c r="O59" s="31">
        <v>315.8094</v>
      </c>
      <c r="P59" s="50">
        <f t="shared" si="6"/>
        <v>45.115628571428566</v>
      </c>
      <c r="Q59" s="36">
        <v>7000</v>
      </c>
      <c r="R59" s="31">
        <v>7232.141</v>
      </c>
      <c r="S59" s="50">
        <f t="shared" si="7"/>
        <v>103.31630000000001</v>
      </c>
      <c r="T59" s="32">
        <v>6000</v>
      </c>
      <c r="U59" s="31">
        <v>7668.566</v>
      </c>
      <c r="V59" s="50">
        <f t="shared" si="8"/>
        <v>127.80943333333332</v>
      </c>
      <c r="W59" s="32">
        <v>174</v>
      </c>
      <c r="X59" s="31">
        <v>584.614</v>
      </c>
      <c r="Y59" s="50">
        <f t="shared" si="9"/>
        <v>335.9850574712644</v>
      </c>
      <c r="Z59" s="33">
        <v>0</v>
      </c>
      <c r="AA59" s="31">
        <v>0</v>
      </c>
      <c r="AB59" s="50" t="e">
        <f t="shared" si="21"/>
        <v>#DIV/0!</v>
      </c>
      <c r="AC59" s="38">
        <v>0</v>
      </c>
      <c r="AD59" s="50">
        <v>0</v>
      </c>
      <c r="AE59" s="50"/>
      <c r="AF59" s="50"/>
      <c r="AG59" s="50">
        <v>40015.6</v>
      </c>
      <c r="AH59" s="50">
        <v>41663.06</v>
      </c>
      <c r="AI59" s="18"/>
      <c r="AJ59" s="18"/>
      <c r="AK59" s="19"/>
      <c r="AL59" s="50">
        <v>0</v>
      </c>
      <c r="AM59" s="50"/>
      <c r="AN59" s="50"/>
      <c r="AO59" s="50"/>
      <c r="AP59" s="50"/>
      <c r="AQ59" s="31">
        <f t="shared" si="20"/>
        <v>3500</v>
      </c>
      <c r="AR59" s="31">
        <f t="shared" si="20"/>
        <v>4605.643</v>
      </c>
      <c r="AS59" s="50">
        <f t="shared" si="12"/>
        <v>131.5898</v>
      </c>
      <c r="AT59" s="32">
        <v>3000</v>
      </c>
      <c r="AU59" s="31">
        <v>3895.643</v>
      </c>
      <c r="AV59" s="50"/>
      <c r="AW59" s="31">
        <v>0</v>
      </c>
      <c r="AX59" s="50"/>
      <c r="AY59" s="50">
        <v>0</v>
      </c>
      <c r="AZ59" s="32">
        <v>500</v>
      </c>
      <c r="BA59" s="50">
        <v>710</v>
      </c>
      <c r="BB59" s="50"/>
      <c r="BC59" s="50"/>
      <c r="BD59" s="50"/>
      <c r="BE59" s="50">
        <v>0</v>
      </c>
      <c r="BF59" s="34">
        <v>700</v>
      </c>
      <c r="BG59" s="50">
        <v>736.273</v>
      </c>
      <c r="BH59" s="32">
        <v>800</v>
      </c>
      <c r="BI59" s="50">
        <v>625.006</v>
      </c>
      <c r="BJ59" s="50">
        <v>650</v>
      </c>
      <c r="BK59" s="50">
        <v>610.606</v>
      </c>
      <c r="BL59" s="32"/>
      <c r="BM59" s="50">
        <v>0</v>
      </c>
      <c r="BN59" s="50">
        <v>0</v>
      </c>
      <c r="BO59" s="50">
        <v>0</v>
      </c>
      <c r="BP59" s="50"/>
      <c r="BQ59" s="50"/>
      <c r="BR59" s="50">
        <v>0</v>
      </c>
      <c r="BS59" s="31">
        <v>0</v>
      </c>
      <c r="BT59" s="31">
        <v>0</v>
      </c>
      <c r="BU59" s="31">
        <f t="shared" si="13"/>
        <v>58889.6</v>
      </c>
      <c r="BV59" s="31">
        <f t="shared" si="14"/>
        <v>63431.112400000005</v>
      </c>
      <c r="BW59" s="50"/>
      <c r="BX59" s="50"/>
      <c r="BY59" s="50">
        <v>17200</v>
      </c>
      <c r="BZ59" s="50">
        <v>14095.3</v>
      </c>
      <c r="CA59" s="50"/>
      <c r="CB59" s="50"/>
      <c r="CC59" s="50"/>
      <c r="CD59" s="50">
        <v>0</v>
      </c>
      <c r="CE59" s="50"/>
      <c r="CF59" s="50"/>
      <c r="CG59" s="50">
        <v>8139.6</v>
      </c>
      <c r="CH59" s="31">
        <v>8000</v>
      </c>
      <c r="CI59" s="31"/>
      <c r="CJ59" s="31">
        <f t="shared" si="15"/>
        <v>25339.6</v>
      </c>
      <c r="CK59" s="31">
        <f t="shared" si="16"/>
        <v>22095.3</v>
      </c>
      <c r="CL59" s="48"/>
      <c r="CM59" s="47"/>
      <c r="CN59" s="47"/>
      <c r="CO59" s="48"/>
      <c r="CP59" s="47"/>
      <c r="CQ59" s="47"/>
      <c r="CR59" s="48"/>
      <c r="CS59" s="47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</row>
    <row r="60" spans="1:210" ht="18.75" customHeight="1">
      <c r="A60" s="28">
        <v>51</v>
      </c>
      <c r="B60" s="1" t="s">
        <v>7</v>
      </c>
      <c r="C60" s="50">
        <v>412.40000000000003</v>
      </c>
      <c r="D60" s="36">
        <v>0</v>
      </c>
      <c r="E60" s="30">
        <f t="shared" si="17"/>
        <v>93873.1</v>
      </c>
      <c r="F60" s="31">
        <f t="shared" si="17"/>
        <v>93549.5695</v>
      </c>
      <c r="G60" s="31">
        <f t="shared" si="1"/>
        <v>99.65535334403572</v>
      </c>
      <c r="H60" s="31">
        <f t="shared" si="18"/>
        <v>20470</v>
      </c>
      <c r="I60" s="31">
        <f t="shared" si="18"/>
        <v>16965.4045</v>
      </c>
      <c r="J60" s="31">
        <f t="shared" si="3"/>
        <v>82.87935759648266</v>
      </c>
      <c r="K60" s="31">
        <f t="shared" si="19"/>
        <v>8520</v>
      </c>
      <c r="L60" s="31">
        <f t="shared" si="19"/>
        <v>10482.4225</v>
      </c>
      <c r="M60" s="50">
        <f t="shared" si="5"/>
        <v>123.0331279342723</v>
      </c>
      <c r="N60" s="32">
        <v>1020</v>
      </c>
      <c r="O60" s="31">
        <v>603.8911</v>
      </c>
      <c r="P60" s="50">
        <f t="shared" si="6"/>
        <v>59.20500980392157</v>
      </c>
      <c r="Q60" s="36">
        <v>7280</v>
      </c>
      <c r="R60" s="31">
        <v>2548.342</v>
      </c>
      <c r="S60" s="50">
        <f t="shared" si="7"/>
        <v>35.0046978021978</v>
      </c>
      <c r="T60" s="32">
        <v>7500</v>
      </c>
      <c r="U60" s="31">
        <v>9878.5314</v>
      </c>
      <c r="V60" s="50">
        <f t="shared" si="8"/>
        <v>131.713752</v>
      </c>
      <c r="W60" s="32">
        <v>70</v>
      </c>
      <c r="X60" s="31">
        <v>80.85</v>
      </c>
      <c r="Y60" s="50">
        <f t="shared" si="9"/>
        <v>115.5</v>
      </c>
      <c r="Z60" s="33">
        <v>0</v>
      </c>
      <c r="AA60" s="31">
        <v>0</v>
      </c>
      <c r="AB60" s="50" t="e">
        <f t="shared" si="21"/>
        <v>#DIV/0!</v>
      </c>
      <c r="AC60" s="38">
        <v>0</v>
      </c>
      <c r="AD60" s="50">
        <v>0</v>
      </c>
      <c r="AE60" s="50"/>
      <c r="AF60" s="50"/>
      <c r="AG60" s="50">
        <v>69437.1</v>
      </c>
      <c r="AH60" s="50">
        <v>69630.125</v>
      </c>
      <c r="AI60" s="18"/>
      <c r="AJ60" s="18"/>
      <c r="AK60" s="19">
        <v>3966</v>
      </c>
      <c r="AL60" s="50">
        <v>3967.3</v>
      </c>
      <c r="AM60" s="50"/>
      <c r="AN60" s="50"/>
      <c r="AO60" s="50"/>
      <c r="AP60" s="50"/>
      <c r="AQ60" s="31">
        <f t="shared" si="20"/>
        <v>2040</v>
      </c>
      <c r="AR60" s="31">
        <f t="shared" si="20"/>
        <v>2076</v>
      </c>
      <c r="AS60" s="50">
        <f t="shared" si="12"/>
        <v>101.76470588235293</v>
      </c>
      <c r="AT60" s="32">
        <v>1380</v>
      </c>
      <c r="AU60" s="31">
        <v>1416</v>
      </c>
      <c r="AV60" s="50"/>
      <c r="AW60" s="31">
        <v>0</v>
      </c>
      <c r="AX60" s="50"/>
      <c r="AY60" s="50">
        <v>0</v>
      </c>
      <c r="AZ60" s="32">
        <v>660</v>
      </c>
      <c r="BA60" s="50">
        <v>660</v>
      </c>
      <c r="BB60" s="50"/>
      <c r="BC60" s="50"/>
      <c r="BD60" s="50"/>
      <c r="BE60" s="50">
        <v>0</v>
      </c>
      <c r="BF60" s="34"/>
      <c r="BG60" s="50">
        <v>0</v>
      </c>
      <c r="BH60" s="32">
        <v>2560</v>
      </c>
      <c r="BI60" s="50">
        <v>1777.79</v>
      </c>
      <c r="BJ60" s="50">
        <v>220</v>
      </c>
      <c r="BK60" s="50">
        <v>0</v>
      </c>
      <c r="BL60" s="32"/>
      <c r="BM60" s="50">
        <v>0</v>
      </c>
      <c r="BN60" s="50">
        <v>0</v>
      </c>
      <c r="BO60" s="50">
        <v>0</v>
      </c>
      <c r="BP60" s="50"/>
      <c r="BQ60" s="50"/>
      <c r="BR60" s="50">
        <v>0</v>
      </c>
      <c r="BS60" s="31">
        <v>0</v>
      </c>
      <c r="BT60" s="31">
        <v>0</v>
      </c>
      <c r="BU60" s="31">
        <f t="shared" si="13"/>
        <v>93873.1</v>
      </c>
      <c r="BV60" s="31">
        <f t="shared" si="14"/>
        <v>90562.82949999999</v>
      </c>
      <c r="BW60" s="50"/>
      <c r="BX60" s="50"/>
      <c r="BY60" s="50"/>
      <c r="BZ60" s="50">
        <v>2986.74</v>
      </c>
      <c r="CA60" s="50"/>
      <c r="CB60" s="50"/>
      <c r="CC60" s="50"/>
      <c r="CD60" s="50">
        <v>0</v>
      </c>
      <c r="CE60" s="50"/>
      <c r="CF60" s="50"/>
      <c r="CG60" s="50">
        <v>6447.6</v>
      </c>
      <c r="CH60" s="31">
        <v>2000</v>
      </c>
      <c r="CI60" s="31"/>
      <c r="CJ60" s="31">
        <f t="shared" si="15"/>
        <v>6447.6</v>
      </c>
      <c r="CK60" s="31">
        <f t="shared" si="16"/>
        <v>4986.74</v>
      </c>
      <c r="CL60" s="48"/>
      <c r="CM60" s="47"/>
      <c r="CN60" s="47"/>
      <c r="CO60" s="48"/>
      <c r="CP60" s="47"/>
      <c r="CQ60" s="47"/>
      <c r="CR60" s="48"/>
      <c r="CS60" s="47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</row>
    <row r="61" spans="1:210" ht="18.75" customHeight="1">
      <c r="A61" s="28">
        <v>52</v>
      </c>
      <c r="B61" s="1" t="s">
        <v>8</v>
      </c>
      <c r="C61" s="50">
        <v>8432.7</v>
      </c>
      <c r="D61" s="36">
        <v>0</v>
      </c>
      <c r="E61" s="30">
        <f t="shared" si="17"/>
        <v>34702</v>
      </c>
      <c r="F61" s="31">
        <f t="shared" si="17"/>
        <v>35240.1244</v>
      </c>
      <c r="G61" s="31">
        <f t="shared" si="1"/>
        <v>101.55070140049564</v>
      </c>
      <c r="H61" s="31">
        <f t="shared" si="18"/>
        <v>7737.5</v>
      </c>
      <c r="I61" s="31">
        <f t="shared" si="18"/>
        <v>7687.7244</v>
      </c>
      <c r="J61" s="31">
        <f t="shared" si="3"/>
        <v>99.35669660743133</v>
      </c>
      <c r="K61" s="31">
        <f t="shared" si="19"/>
        <v>2294.5</v>
      </c>
      <c r="L61" s="31">
        <f t="shared" si="19"/>
        <v>3191.5744</v>
      </c>
      <c r="M61" s="50">
        <f t="shared" si="5"/>
        <v>139.09672695576378</v>
      </c>
      <c r="N61" s="32">
        <v>50</v>
      </c>
      <c r="O61" s="31">
        <v>79.5744</v>
      </c>
      <c r="P61" s="50">
        <f t="shared" si="6"/>
        <v>159.1488</v>
      </c>
      <c r="Q61" s="36">
        <v>3463</v>
      </c>
      <c r="R61" s="31">
        <v>3351.15</v>
      </c>
      <c r="S61" s="50">
        <f t="shared" si="7"/>
        <v>96.77014149581288</v>
      </c>
      <c r="T61" s="32">
        <v>2244.5</v>
      </c>
      <c r="U61" s="31">
        <v>3112</v>
      </c>
      <c r="V61" s="50">
        <f t="shared" si="8"/>
        <v>138.65003341501446</v>
      </c>
      <c r="W61" s="32">
        <v>125</v>
      </c>
      <c r="X61" s="31">
        <v>120</v>
      </c>
      <c r="Y61" s="50">
        <f t="shared" si="9"/>
        <v>96</v>
      </c>
      <c r="Z61" s="33">
        <v>0</v>
      </c>
      <c r="AA61" s="31">
        <v>0</v>
      </c>
      <c r="AB61" s="50" t="e">
        <f t="shared" si="21"/>
        <v>#DIV/0!</v>
      </c>
      <c r="AC61" s="38">
        <v>0</v>
      </c>
      <c r="AD61" s="50">
        <v>0</v>
      </c>
      <c r="AE61" s="50"/>
      <c r="AF61" s="50"/>
      <c r="AG61" s="50">
        <v>26964.5</v>
      </c>
      <c r="AH61" s="50">
        <v>27552.4</v>
      </c>
      <c r="AI61" s="18"/>
      <c r="AJ61" s="18"/>
      <c r="AK61" s="19"/>
      <c r="AL61" s="50">
        <v>0</v>
      </c>
      <c r="AM61" s="50"/>
      <c r="AN61" s="50"/>
      <c r="AO61" s="50"/>
      <c r="AP61" s="50"/>
      <c r="AQ61" s="31">
        <f t="shared" si="20"/>
        <v>800</v>
      </c>
      <c r="AR61" s="31">
        <f t="shared" si="20"/>
        <v>788</v>
      </c>
      <c r="AS61" s="50">
        <f t="shared" si="12"/>
        <v>98.5</v>
      </c>
      <c r="AT61" s="32">
        <v>800</v>
      </c>
      <c r="AU61" s="31">
        <v>0</v>
      </c>
      <c r="AV61" s="50"/>
      <c r="AW61" s="31">
        <v>788</v>
      </c>
      <c r="AX61" s="50"/>
      <c r="AY61" s="50">
        <v>0</v>
      </c>
      <c r="AZ61" s="32"/>
      <c r="BA61" s="50">
        <v>0</v>
      </c>
      <c r="BB61" s="50"/>
      <c r="BC61" s="50"/>
      <c r="BD61" s="50"/>
      <c r="BE61" s="50">
        <v>0</v>
      </c>
      <c r="BF61" s="34">
        <v>500</v>
      </c>
      <c r="BG61" s="50">
        <v>225</v>
      </c>
      <c r="BH61" s="32">
        <v>550</v>
      </c>
      <c r="BI61" s="50">
        <v>12</v>
      </c>
      <c r="BJ61" s="50">
        <v>550</v>
      </c>
      <c r="BK61" s="50">
        <v>12</v>
      </c>
      <c r="BL61" s="32"/>
      <c r="BM61" s="50">
        <v>0</v>
      </c>
      <c r="BN61" s="50">
        <v>5</v>
      </c>
      <c r="BO61" s="50">
        <v>0</v>
      </c>
      <c r="BP61" s="50"/>
      <c r="BQ61" s="50"/>
      <c r="BR61" s="50">
        <v>0</v>
      </c>
      <c r="BS61" s="31">
        <v>0</v>
      </c>
      <c r="BT61" s="31">
        <v>0</v>
      </c>
      <c r="BU61" s="31">
        <f t="shared" si="13"/>
        <v>34702</v>
      </c>
      <c r="BV61" s="31">
        <f t="shared" si="14"/>
        <v>35240.1244</v>
      </c>
      <c r="BW61" s="50"/>
      <c r="BX61" s="50"/>
      <c r="BY61" s="50"/>
      <c r="BZ61" s="50">
        <v>0</v>
      </c>
      <c r="CA61" s="50"/>
      <c r="CB61" s="50"/>
      <c r="CC61" s="50"/>
      <c r="CD61" s="50">
        <v>0</v>
      </c>
      <c r="CE61" s="50"/>
      <c r="CF61" s="50"/>
      <c r="CG61" s="50">
        <v>2882</v>
      </c>
      <c r="CH61" s="31">
        <v>0</v>
      </c>
      <c r="CI61" s="31"/>
      <c r="CJ61" s="31">
        <f t="shared" si="15"/>
        <v>2882</v>
      </c>
      <c r="CK61" s="31">
        <f t="shared" si="16"/>
        <v>0</v>
      </c>
      <c r="CL61" s="48"/>
      <c r="CM61" s="47"/>
      <c r="CN61" s="47"/>
      <c r="CO61" s="48"/>
      <c r="CP61" s="47"/>
      <c r="CQ61" s="47"/>
      <c r="CR61" s="48"/>
      <c r="CS61" s="47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</row>
    <row r="62" spans="1:210" ht="18.75" customHeight="1">
      <c r="A62" s="28">
        <v>53</v>
      </c>
      <c r="B62" s="1" t="s">
        <v>9</v>
      </c>
      <c r="C62" s="50">
        <v>8811.1</v>
      </c>
      <c r="D62" s="36">
        <v>0</v>
      </c>
      <c r="E62" s="30">
        <f t="shared" si="17"/>
        <v>76401.3</v>
      </c>
      <c r="F62" s="31">
        <f t="shared" si="17"/>
        <v>78469.85840000001</v>
      </c>
      <c r="G62" s="31">
        <f t="shared" si="1"/>
        <v>102.7074911029001</v>
      </c>
      <c r="H62" s="31">
        <f t="shared" si="18"/>
        <v>12200.800000000001</v>
      </c>
      <c r="I62" s="31">
        <f t="shared" si="18"/>
        <v>14269.358400000001</v>
      </c>
      <c r="J62" s="31">
        <f t="shared" si="3"/>
        <v>116.95428496492033</v>
      </c>
      <c r="K62" s="31">
        <f t="shared" si="19"/>
        <v>6930</v>
      </c>
      <c r="L62" s="31">
        <f t="shared" si="19"/>
        <v>7983.395600000001</v>
      </c>
      <c r="M62" s="50">
        <f t="shared" si="5"/>
        <v>115.20051370851372</v>
      </c>
      <c r="N62" s="32">
        <v>130</v>
      </c>
      <c r="O62" s="31">
        <v>319.2956</v>
      </c>
      <c r="P62" s="50">
        <f t="shared" si="6"/>
        <v>245.612</v>
      </c>
      <c r="Q62" s="36">
        <v>3400</v>
      </c>
      <c r="R62" s="31">
        <v>4199.7088</v>
      </c>
      <c r="S62" s="50">
        <f t="shared" si="7"/>
        <v>123.52084705882353</v>
      </c>
      <c r="T62" s="32">
        <v>6800</v>
      </c>
      <c r="U62" s="31">
        <v>7664.1</v>
      </c>
      <c r="V62" s="50">
        <f t="shared" si="8"/>
        <v>112.70735294117648</v>
      </c>
      <c r="W62" s="32">
        <v>180</v>
      </c>
      <c r="X62" s="31">
        <v>87.2</v>
      </c>
      <c r="Y62" s="50">
        <f t="shared" si="9"/>
        <v>48.44444444444444</v>
      </c>
      <c r="Z62" s="33">
        <v>0</v>
      </c>
      <c r="AA62" s="31">
        <v>0</v>
      </c>
      <c r="AB62" s="50" t="e">
        <f t="shared" si="21"/>
        <v>#DIV/0!</v>
      </c>
      <c r="AC62" s="38">
        <v>0</v>
      </c>
      <c r="AD62" s="50">
        <v>0</v>
      </c>
      <c r="AE62" s="50"/>
      <c r="AF62" s="50"/>
      <c r="AG62" s="50">
        <v>52652.5</v>
      </c>
      <c r="AH62" s="50">
        <v>52652.5</v>
      </c>
      <c r="AI62" s="18"/>
      <c r="AJ62" s="18"/>
      <c r="AK62" s="19">
        <v>1633.6</v>
      </c>
      <c r="AL62" s="50">
        <v>1633.6</v>
      </c>
      <c r="AM62" s="50"/>
      <c r="AN62" s="50"/>
      <c r="AO62" s="50"/>
      <c r="AP62" s="50"/>
      <c r="AQ62" s="31">
        <f t="shared" si="20"/>
        <v>390.8</v>
      </c>
      <c r="AR62" s="31">
        <f t="shared" si="20"/>
        <v>438.8</v>
      </c>
      <c r="AS62" s="50">
        <f t="shared" si="12"/>
        <v>112.28249744114636</v>
      </c>
      <c r="AT62" s="32">
        <v>69.2</v>
      </c>
      <c r="AU62" s="31">
        <v>65</v>
      </c>
      <c r="AV62" s="50"/>
      <c r="AW62" s="31">
        <v>0</v>
      </c>
      <c r="AX62" s="50">
        <v>321.6</v>
      </c>
      <c r="AY62" s="50">
        <v>373.8</v>
      </c>
      <c r="AZ62" s="32"/>
      <c r="BA62" s="50">
        <v>0</v>
      </c>
      <c r="BB62" s="50"/>
      <c r="BC62" s="50"/>
      <c r="BD62" s="50"/>
      <c r="BE62" s="50">
        <v>0</v>
      </c>
      <c r="BF62" s="34">
        <v>700</v>
      </c>
      <c r="BG62" s="50">
        <v>845.2</v>
      </c>
      <c r="BH62" s="32">
        <v>600</v>
      </c>
      <c r="BI62" s="50">
        <v>715.054</v>
      </c>
      <c r="BJ62" s="50">
        <v>300</v>
      </c>
      <c r="BK62" s="50">
        <v>14.454</v>
      </c>
      <c r="BL62" s="32"/>
      <c r="BM62" s="50">
        <v>0</v>
      </c>
      <c r="BN62" s="50">
        <v>0</v>
      </c>
      <c r="BO62" s="50">
        <v>0</v>
      </c>
      <c r="BP62" s="50"/>
      <c r="BQ62" s="50"/>
      <c r="BR62" s="50">
        <v>0</v>
      </c>
      <c r="BS62" s="31">
        <v>0</v>
      </c>
      <c r="BT62" s="31">
        <v>0</v>
      </c>
      <c r="BU62" s="31">
        <f t="shared" si="13"/>
        <v>66486.9</v>
      </c>
      <c r="BV62" s="31">
        <f t="shared" si="14"/>
        <v>68555.4584</v>
      </c>
      <c r="BW62" s="50"/>
      <c r="BX62" s="50"/>
      <c r="BY62" s="50">
        <v>9914.4</v>
      </c>
      <c r="BZ62" s="50">
        <v>9914.4</v>
      </c>
      <c r="CA62" s="50"/>
      <c r="CB62" s="50"/>
      <c r="CC62" s="50"/>
      <c r="CD62" s="50">
        <v>0</v>
      </c>
      <c r="CE62" s="50"/>
      <c r="CF62" s="50"/>
      <c r="CG62" s="50">
        <v>4283.7</v>
      </c>
      <c r="CH62" s="31">
        <v>2064.84</v>
      </c>
      <c r="CI62" s="31"/>
      <c r="CJ62" s="31">
        <f t="shared" si="15"/>
        <v>14198.099999999999</v>
      </c>
      <c r="CK62" s="31">
        <f t="shared" si="16"/>
        <v>11979.24</v>
      </c>
      <c r="CL62" s="48"/>
      <c r="CM62" s="47"/>
      <c r="CN62" s="47"/>
      <c r="CO62" s="48"/>
      <c r="CP62" s="47"/>
      <c r="CQ62" s="47"/>
      <c r="CR62" s="48"/>
      <c r="CS62" s="47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</row>
    <row r="63" spans="1:210" ht="18.75" customHeight="1">
      <c r="A63" s="28">
        <v>54</v>
      </c>
      <c r="B63" s="1" t="s">
        <v>10</v>
      </c>
      <c r="C63" s="50">
        <v>9328.8</v>
      </c>
      <c r="D63" s="36">
        <v>0</v>
      </c>
      <c r="E63" s="30">
        <f t="shared" si="17"/>
        <v>94986.8</v>
      </c>
      <c r="F63" s="31">
        <f t="shared" si="17"/>
        <v>84843.9744</v>
      </c>
      <c r="G63" s="31">
        <f t="shared" si="1"/>
        <v>89.32185777392228</v>
      </c>
      <c r="H63" s="31">
        <f t="shared" si="18"/>
        <v>28904.6</v>
      </c>
      <c r="I63" s="31">
        <f t="shared" si="18"/>
        <v>15290.774400000002</v>
      </c>
      <c r="J63" s="31">
        <f t="shared" si="3"/>
        <v>52.90083377732265</v>
      </c>
      <c r="K63" s="31">
        <f t="shared" si="19"/>
        <v>12896</v>
      </c>
      <c r="L63" s="31">
        <f t="shared" si="19"/>
        <v>9250.5351</v>
      </c>
      <c r="M63" s="50">
        <f t="shared" si="5"/>
        <v>71.73181684243175</v>
      </c>
      <c r="N63" s="32">
        <v>1178.8</v>
      </c>
      <c r="O63" s="31">
        <v>155.4921</v>
      </c>
      <c r="P63" s="50">
        <f t="shared" si="6"/>
        <v>13.190710892432984</v>
      </c>
      <c r="Q63" s="36">
        <v>13390.6</v>
      </c>
      <c r="R63" s="31">
        <v>5803.5033</v>
      </c>
      <c r="S63" s="50">
        <f t="shared" si="7"/>
        <v>43.340128896390006</v>
      </c>
      <c r="T63" s="32">
        <v>11717.2</v>
      </c>
      <c r="U63" s="31">
        <v>9095.043</v>
      </c>
      <c r="V63" s="50">
        <f t="shared" si="8"/>
        <v>77.62130031065442</v>
      </c>
      <c r="W63" s="32">
        <v>320</v>
      </c>
      <c r="X63" s="31">
        <v>62.5</v>
      </c>
      <c r="Y63" s="50">
        <f t="shared" si="9"/>
        <v>19.53125</v>
      </c>
      <c r="Z63" s="33">
        <v>0</v>
      </c>
      <c r="AA63" s="31">
        <v>0</v>
      </c>
      <c r="AB63" s="50" t="e">
        <f t="shared" si="21"/>
        <v>#DIV/0!</v>
      </c>
      <c r="AC63" s="38">
        <v>0</v>
      </c>
      <c r="AD63" s="50">
        <v>0</v>
      </c>
      <c r="AE63" s="50"/>
      <c r="AF63" s="50"/>
      <c r="AG63" s="50">
        <v>58095.4</v>
      </c>
      <c r="AH63" s="50">
        <v>61566.4</v>
      </c>
      <c r="AI63" s="18"/>
      <c r="AJ63" s="18"/>
      <c r="AK63" s="19"/>
      <c r="AL63" s="50">
        <v>0</v>
      </c>
      <c r="AM63" s="50"/>
      <c r="AN63" s="50"/>
      <c r="AO63" s="50"/>
      <c r="AP63" s="50"/>
      <c r="AQ63" s="31">
        <f t="shared" si="20"/>
        <v>898</v>
      </c>
      <c r="AR63" s="31">
        <f t="shared" si="20"/>
        <v>136.736</v>
      </c>
      <c r="AS63" s="50">
        <f t="shared" si="12"/>
        <v>15.22672605790646</v>
      </c>
      <c r="AT63" s="32">
        <v>898</v>
      </c>
      <c r="AU63" s="31">
        <v>136.736</v>
      </c>
      <c r="AV63" s="50"/>
      <c r="AW63" s="31">
        <v>0</v>
      </c>
      <c r="AX63" s="50"/>
      <c r="AY63" s="50">
        <v>0</v>
      </c>
      <c r="AZ63" s="32"/>
      <c r="BA63" s="50">
        <v>0</v>
      </c>
      <c r="BB63" s="50"/>
      <c r="BC63" s="50"/>
      <c r="BD63" s="50"/>
      <c r="BE63" s="50">
        <v>0</v>
      </c>
      <c r="BF63" s="34">
        <v>800</v>
      </c>
      <c r="BG63" s="50">
        <v>0</v>
      </c>
      <c r="BH63" s="32">
        <v>600</v>
      </c>
      <c r="BI63" s="50">
        <v>37.5</v>
      </c>
      <c r="BJ63" s="50">
        <v>600</v>
      </c>
      <c r="BK63" s="50">
        <v>12</v>
      </c>
      <c r="BL63" s="32"/>
      <c r="BM63" s="50">
        <v>0</v>
      </c>
      <c r="BN63" s="50">
        <v>0</v>
      </c>
      <c r="BO63" s="50">
        <v>0</v>
      </c>
      <c r="BP63" s="50"/>
      <c r="BQ63" s="50"/>
      <c r="BR63" s="50">
        <v>0</v>
      </c>
      <c r="BS63" s="31">
        <v>0</v>
      </c>
      <c r="BT63" s="31">
        <v>0</v>
      </c>
      <c r="BU63" s="31">
        <f t="shared" si="13"/>
        <v>87000</v>
      </c>
      <c r="BV63" s="31">
        <f t="shared" si="14"/>
        <v>76857.1744</v>
      </c>
      <c r="BW63" s="50"/>
      <c r="BX63" s="50"/>
      <c r="BY63" s="50">
        <v>7986.8</v>
      </c>
      <c r="BZ63" s="50">
        <v>7986.8</v>
      </c>
      <c r="CA63" s="50"/>
      <c r="CB63" s="50"/>
      <c r="CC63" s="50"/>
      <c r="CD63" s="50">
        <v>0</v>
      </c>
      <c r="CE63" s="50"/>
      <c r="CF63" s="50"/>
      <c r="CG63" s="50">
        <v>16503</v>
      </c>
      <c r="CH63" s="31">
        <v>16487.4595</v>
      </c>
      <c r="CI63" s="31"/>
      <c r="CJ63" s="31">
        <f t="shared" si="15"/>
        <v>24489.8</v>
      </c>
      <c r="CK63" s="31">
        <f t="shared" si="16"/>
        <v>24474.2595</v>
      </c>
      <c r="CL63" s="48"/>
      <c r="CM63" s="47"/>
      <c r="CN63" s="47"/>
      <c r="CO63" s="48"/>
      <c r="CP63" s="47"/>
      <c r="CQ63" s="47"/>
      <c r="CR63" s="48"/>
      <c r="CS63" s="47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</row>
    <row r="64" spans="1:210" ht="18.75" customHeight="1">
      <c r="A64" s="28">
        <v>55</v>
      </c>
      <c r="B64" s="1" t="s">
        <v>11</v>
      </c>
      <c r="C64" s="50">
        <v>328.2</v>
      </c>
      <c r="D64" s="36">
        <v>243.1</v>
      </c>
      <c r="E64" s="30">
        <f t="shared" si="17"/>
        <v>15162</v>
      </c>
      <c r="F64" s="31">
        <f t="shared" si="17"/>
        <v>13707.140899999999</v>
      </c>
      <c r="G64" s="31">
        <f t="shared" si="1"/>
        <v>90.4045699775755</v>
      </c>
      <c r="H64" s="31">
        <f t="shared" si="18"/>
        <v>7626.1</v>
      </c>
      <c r="I64" s="31">
        <f t="shared" si="18"/>
        <v>6171.240899999999</v>
      </c>
      <c r="J64" s="31">
        <f t="shared" si="3"/>
        <v>80.92263280051401</v>
      </c>
      <c r="K64" s="31">
        <f t="shared" si="19"/>
        <v>2259.1</v>
      </c>
      <c r="L64" s="31">
        <f t="shared" si="19"/>
        <v>2744.3166</v>
      </c>
      <c r="M64" s="50">
        <f t="shared" si="5"/>
        <v>121.4783143729804</v>
      </c>
      <c r="N64" s="32">
        <v>19.1</v>
      </c>
      <c r="O64" s="31">
        <v>0.313</v>
      </c>
      <c r="P64" s="50">
        <f t="shared" si="6"/>
        <v>1.6387434554973819</v>
      </c>
      <c r="Q64" s="36">
        <v>4550</v>
      </c>
      <c r="R64" s="31">
        <v>2548.1503</v>
      </c>
      <c r="S64" s="50">
        <f t="shared" si="7"/>
        <v>56.00330329670329</v>
      </c>
      <c r="T64" s="32">
        <v>2240</v>
      </c>
      <c r="U64" s="31">
        <v>2744.0036</v>
      </c>
      <c r="V64" s="50">
        <f t="shared" si="8"/>
        <v>122.50016071428571</v>
      </c>
      <c r="W64" s="32">
        <v>0</v>
      </c>
      <c r="X64" s="31">
        <v>116</v>
      </c>
      <c r="Y64" s="50" t="e">
        <f t="shared" si="9"/>
        <v>#DIV/0!</v>
      </c>
      <c r="Z64" s="33">
        <v>0</v>
      </c>
      <c r="AA64" s="31">
        <v>0</v>
      </c>
      <c r="AB64" s="50" t="e">
        <f t="shared" si="21"/>
        <v>#DIV/0!</v>
      </c>
      <c r="AC64" s="38">
        <v>0</v>
      </c>
      <c r="AD64" s="50">
        <v>0</v>
      </c>
      <c r="AE64" s="50"/>
      <c r="AF64" s="50"/>
      <c r="AG64" s="50">
        <v>7535.9</v>
      </c>
      <c r="AH64" s="50">
        <v>7535.9</v>
      </c>
      <c r="AI64" s="18"/>
      <c r="AJ64" s="18"/>
      <c r="AK64" s="19"/>
      <c r="AL64" s="50">
        <v>0</v>
      </c>
      <c r="AM64" s="50"/>
      <c r="AN64" s="50"/>
      <c r="AO64" s="50"/>
      <c r="AP64" s="50"/>
      <c r="AQ64" s="31">
        <f t="shared" si="20"/>
        <v>300</v>
      </c>
      <c r="AR64" s="31">
        <f t="shared" si="20"/>
        <v>59.824</v>
      </c>
      <c r="AS64" s="50">
        <f t="shared" si="12"/>
        <v>19.941333333333333</v>
      </c>
      <c r="AT64" s="32">
        <v>300</v>
      </c>
      <c r="AU64" s="31">
        <v>59.824</v>
      </c>
      <c r="AV64" s="50"/>
      <c r="AW64" s="31">
        <v>0</v>
      </c>
      <c r="AX64" s="50"/>
      <c r="AY64" s="50">
        <v>0</v>
      </c>
      <c r="AZ64" s="32"/>
      <c r="BA64" s="50">
        <v>0</v>
      </c>
      <c r="BB64" s="50"/>
      <c r="BC64" s="50"/>
      <c r="BD64" s="50"/>
      <c r="BE64" s="50">
        <v>0</v>
      </c>
      <c r="BF64" s="34"/>
      <c r="BG64" s="50">
        <v>5.9</v>
      </c>
      <c r="BH64" s="32">
        <v>517</v>
      </c>
      <c r="BI64" s="50">
        <v>697.05</v>
      </c>
      <c r="BJ64" s="50">
        <v>0</v>
      </c>
      <c r="BK64" s="50">
        <v>0</v>
      </c>
      <c r="BL64" s="32"/>
      <c r="BM64" s="50">
        <v>0</v>
      </c>
      <c r="BN64" s="50">
        <v>0</v>
      </c>
      <c r="BO64" s="50">
        <v>0</v>
      </c>
      <c r="BP64" s="50"/>
      <c r="BQ64" s="50"/>
      <c r="BR64" s="50">
        <v>0</v>
      </c>
      <c r="BS64" s="31">
        <v>0</v>
      </c>
      <c r="BT64" s="31">
        <v>0</v>
      </c>
      <c r="BU64" s="31">
        <f t="shared" si="13"/>
        <v>15162</v>
      </c>
      <c r="BV64" s="31">
        <f t="shared" si="14"/>
        <v>13707.140899999999</v>
      </c>
      <c r="BW64" s="50"/>
      <c r="BX64" s="50"/>
      <c r="BY64" s="50"/>
      <c r="BZ64" s="50">
        <v>0</v>
      </c>
      <c r="CA64" s="50"/>
      <c r="CB64" s="50"/>
      <c r="CC64" s="50"/>
      <c r="CD64" s="50">
        <v>0</v>
      </c>
      <c r="CE64" s="50"/>
      <c r="CF64" s="50"/>
      <c r="CG64" s="50"/>
      <c r="CH64" s="31">
        <v>0</v>
      </c>
      <c r="CI64" s="31"/>
      <c r="CJ64" s="31">
        <f t="shared" si="15"/>
        <v>0</v>
      </c>
      <c r="CK64" s="31">
        <f t="shared" si="16"/>
        <v>0</v>
      </c>
      <c r="CL64" s="48"/>
      <c r="CM64" s="47"/>
      <c r="CN64" s="47"/>
      <c r="CO64" s="48"/>
      <c r="CP64" s="47"/>
      <c r="CQ64" s="47"/>
      <c r="CR64" s="48"/>
      <c r="CS64" s="47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</row>
    <row r="65" spans="1:210" ht="18.75" customHeight="1">
      <c r="A65" s="28">
        <v>56</v>
      </c>
      <c r="B65" s="1" t="s">
        <v>12</v>
      </c>
      <c r="C65" s="50">
        <v>5700.7</v>
      </c>
      <c r="D65" s="36">
        <v>4395</v>
      </c>
      <c r="E65" s="30">
        <f t="shared" si="17"/>
        <v>60413.8</v>
      </c>
      <c r="F65" s="31">
        <f t="shared" si="17"/>
        <v>54164.446899999995</v>
      </c>
      <c r="G65" s="31">
        <f t="shared" si="1"/>
        <v>89.65575232811045</v>
      </c>
      <c r="H65" s="31">
        <f t="shared" si="18"/>
        <v>23761.899999999998</v>
      </c>
      <c r="I65" s="31">
        <f t="shared" si="18"/>
        <v>17512.546899999998</v>
      </c>
      <c r="J65" s="31">
        <f t="shared" si="3"/>
        <v>73.7001119439102</v>
      </c>
      <c r="K65" s="31">
        <f t="shared" si="19"/>
        <v>8617.1</v>
      </c>
      <c r="L65" s="31">
        <f t="shared" si="19"/>
        <v>8086.0875</v>
      </c>
      <c r="M65" s="50">
        <f t="shared" si="5"/>
        <v>93.8376890137053</v>
      </c>
      <c r="N65" s="32">
        <v>151.2</v>
      </c>
      <c r="O65" s="31">
        <v>0.3821</v>
      </c>
      <c r="P65" s="50">
        <f t="shared" si="6"/>
        <v>0.2527116402116402</v>
      </c>
      <c r="Q65" s="36">
        <v>11519</v>
      </c>
      <c r="R65" s="31">
        <v>6137.8794</v>
      </c>
      <c r="S65" s="50">
        <f t="shared" si="7"/>
        <v>53.28482854414446</v>
      </c>
      <c r="T65" s="32">
        <v>8465.9</v>
      </c>
      <c r="U65" s="31">
        <v>8085.7054</v>
      </c>
      <c r="V65" s="50">
        <f t="shared" si="8"/>
        <v>95.50910594266409</v>
      </c>
      <c r="W65" s="32">
        <v>100</v>
      </c>
      <c r="X65" s="31">
        <v>119.6</v>
      </c>
      <c r="Y65" s="50">
        <f t="shared" si="9"/>
        <v>119.6</v>
      </c>
      <c r="Z65" s="33">
        <v>0</v>
      </c>
      <c r="AA65" s="31">
        <v>0</v>
      </c>
      <c r="AB65" s="50" t="e">
        <f t="shared" si="21"/>
        <v>#DIV/0!</v>
      </c>
      <c r="AC65" s="38">
        <v>0</v>
      </c>
      <c r="AD65" s="50">
        <v>0</v>
      </c>
      <c r="AE65" s="50"/>
      <c r="AF65" s="50"/>
      <c r="AG65" s="50">
        <v>36651.9</v>
      </c>
      <c r="AH65" s="50">
        <v>36651.9</v>
      </c>
      <c r="AI65" s="18"/>
      <c r="AJ65" s="18"/>
      <c r="AK65" s="19"/>
      <c r="AL65" s="50">
        <v>0</v>
      </c>
      <c r="AM65" s="50"/>
      <c r="AN65" s="50"/>
      <c r="AO65" s="50"/>
      <c r="AP65" s="50"/>
      <c r="AQ65" s="31">
        <f t="shared" si="20"/>
        <v>2965.8</v>
      </c>
      <c r="AR65" s="31">
        <f t="shared" si="20"/>
        <v>2888.18</v>
      </c>
      <c r="AS65" s="50">
        <f t="shared" si="12"/>
        <v>97.38283093937554</v>
      </c>
      <c r="AT65" s="32">
        <v>2476</v>
      </c>
      <c r="AU65" s="31">
        <v>2888.18</v>
      </c>
      <c r="AV65" s="50"/>
      <c r="AW65" s="31">
        <v>0</v>
      </c>
      <c r="AX65" s="50"/>
      <c r="AY65" s="50">
        <v>0</v>
      </c>
      <c r="AZ65" s="32">
        <v>489.8</v>
      </c>
      <c r="BA65" s="50">
        <v>0</v>
      </c>
      <c r="BB65" s="50"/>
      <c r="BC65" s="50"/>
      <c r="BD65" s="50"/>
      <c r="BE65" s="50">
        <v>0</v>
      </c>
      <c r="BF65" s="34">
        <v>500</v>
      </c>
      <c r="BG65" s="50">
        <v>14.7</v>
      </c>
      <c r="BH65" s="32">
        <v>60</v>
      </c>
      <c r="BI65" s="50">
        <v>266.1</v>
      </c>
      <c r="BJ65" s="50">
        <v>60</v>
      </c>
      <c r="BK65" s="50">
        <v>8.9</v>
      </c>
      <c r="BL65" s="32"/>
      <c r="BM65" s="50">
        <v>0</v>
      </c>
      <c r="BN65" s="50">
        <v>0</v>
      </c>
      <c r="BO65" s="50">
        <v>0</v>
      </c>
      <c r="BP65" s="50"/>
      <c r="BQ65" s="50"/>
      <c r="BR65" s="50">
        <v>0</v>
      </c>
      <c r="BS65" s="31">
        <v>0</v>
      </c>
      <c r="BT65" s="31">
        <v>0</v>
      </c>
      <c r="BU65" s="31">
        <f t="shared" si="13"/>
        <v>60413.8</v>
      </c>
      <c r="BV65" s="31">
        <f t="shared" si="14"/>
        <v>54164.446899999995</v>
      </c>
      <c r="BW65" s="50"/>
      <c r="BX65" s="50"/>
      <c r="BY65" s="50"/>
      <c r="BZ65" s="50">
        <v>0</v>
      </c>
      <c r="CA65" s="50"/>
      <c r="CB65" s="50"/>
      <c r="CC65" s="50"/>
      <c r="CD65" s="50">
        <v>0</v>
      </c>
      <c r="CE65" s="50"/>
      <c r="CF65" s="50"/>
      <c r="CG65" s="50"/>
      <c r="CH65" s="31">
        <v>0</v>
      </c>
      <c r="CI65" s="31"/>
      <c r="CJ65" s="31">
        <f t="shared" si="15"/>
        <v>0</v>
      </c>
      <c r="CK65" s="31">
        <f t="shared" si="16"/>
        <v>0</v>
      </c>
      <c r="CL65" s="48"/>
      <c r="CM65" s="47"/>
      <c r="CN65" s="47"/>
      <c r="CO65" s="48"/>
      <c r="CP65" s="47"/>
      <c r="CQ65" s="47"/>
      <c r="CR65" s="48"/>
      <c r="CS65" s="47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</row>
    <row r="66" spans="1:210" ht="18.75" customHeight="1">
      <c r="A66" s="28">
        <v>57</v>
      </c>
      <c r="B66" s="1" t="s">
        <v>13</v>
      </c>
      <c r="C66" s="50">
        <v>0</v>
      </c>
      <c r="D66" s="34">
        <v>0</v>
      </c>
      <c r="E66" s="30">
        <f t="shared" si="17"/>
        <v>53576</v>
      </c>
      <c r="F66" s="31">
        <f t="shared" si="17"/>
        <v>47309.574799999995</v>
      </c>
      <c r="G66" s="31">
        <f t="shared" si="1"/>
        <v>88.30367104673734</v>
      </c>
      <c r="H66" s="31">
        <f t="shared" si="18"/>
        <v>15800</v>
      </c>
      <c r="I66" s="31">
        <f t="shared" si="18"/>
        <v>8416.4748</v>
      </c>
      <c r="J66" s="31">
        <f t="shared" si="3"/>
        <v>53.26882784810126</v>
      </c>
      <c r="K66" s="31">
        <f t="shared" si="19"/>
        <v>3600</v>
      </c>
      <c r="L66" s="31">
        <f t="shared" si="19"/>
        <v>3452.4258</v>
      </c>
      <c r="M66" s="50">
        <f t="shared" si="5"/>
        <v>95.90071666666667</v>
      </c>
      <c r="N66" s="38">
        <v>600</v>
      </c>
      <c r="O66" s="31">
        <v>337.7968</v>
      </c>
      <c r="P66" s="50">
        <f t="shared" si="6"/>
        <v>56.29946666666667</v>
      </c>
      <c r="Q66" s="36">
        <v>5400</v>
      </c>
      <c r="R66" s="31">
        <v>2560.839</v>
      </c>
      <c r="S66" s="50">
        <f t="shared" si="7"/>
        <v>47.42294444444444</v>
      </c>
      <c r="T66" s="32">
        <v>3000</v>
      </c>
      <c r="U66" s="31">
        <v>3114.629</v>
      </c>
      <c r="V66" s="50">
        <f t="shared" si="8"/>
        <v>103.82096666666666</v>
      </c>
      <c r="W66" s="32">
        <v>100</v>
      </c>
      <c r="X66" s="31">
        <v>42</v>
      </c>
      <c r="Y66" s="50">
        <f t="shared" si="9"/>
        <v>42</v>
      </c>
      <c r="Z66" s="33">
        <v>0</v>
      </c>
      <c r="AA66" s="31">
        <v>0</v>
      </c>
      <c r="AB66" s="50" t="e">
        <f t="shared" si="21"/>
        <v>#DIV/0!</v>
      </c>
      <c r="AC66" s="38">
        <v>0</v>
      </c>
      <c r="AD66" s="50">
        <v>0</v>
      </c>
      <c r="AE66" s="50"/>
      <c r="AF66" s="50"/>
      <c r="AG66" s="50">
        <v>37776</v>
      </c>
      <c r="AH66" s="50">
        <v>38893.1</v>
      </c>
      <c r="AI66" s="18"/>
      <c r="AJ66" s="18"/>
      <c r="AK66" s="19"/>
      <c r="AL66" s="50">
        <v>0</v>
      </c>
      <c r="AM66" s="50"/>
      <c r="AN66" s="50"/>
      <c r="AO66" s="50"/>
      <c r="AP66" s="50"/>
      <c r="AQ66" s="31">
        <f t="shared" si="20"/>
        <v>2400</v>
      </c>
      <c r="AR66" s="31">
        <f t="shared" si="20"/>
        <v>473.01</v>
      </c>
      <c r="AS66" s="50">
        <f t="shared" si="12"/>
        <v>19.70875</v>
      </c>
      <c r="AT66" s="32">
        <v>2400</v>
      </c>
      <c r="AU66" s="31">
        <v>473.01</v>
      </c>
      <c r="AV66" s="50"/>
      <c r="AW66" s="31">
        <v>0</v>
      </c>
      <c r="AX66" s="50"/>
      <c r="AY66" s="50">
        <v>0</v>
      </c>
      <c r="AZ66" s="32"/>
      <c r="BA66" s="50">
        <v>0</v>
      </c>
      <c r="BB66" s="50"/>
      <c r="BC66" s="50"/>
      <c r="BD66" s="50"/>
      <c r="BE66" s="50">
        <v>0</v>
      </c>
      <c r="BF66" s="34"/>
      <c r="BG66" s="50">
        <v>0</v>
      </c>
      <c r="BH66" s="32">
        <v>1300</v>
      </c>
      <c r="BI66" s="50">
        <v>0</v>
      </c>
      <c r="BJ66" s="50">
        <v>300</v>
      </c>
      <c r="BK66" s="50">
        <v>0</v>
      </c>
      <c r="BL66" s="32"/>
      <c r="BM66" s="50">
        <v>0</v>
      </c>
      <c r="BN66" s="50">
        <v>0</v>
      </c>
      <c r="BO66" s="50">
        <v>0</v>
      </c>
      <c r="BP66" s="50"/>
      <c r="BQ66" s="50"/>
      <c r="BR66" s="50">
        <v>3000</v>
      </c>
      <c r="BS66" s="31">
        <v>1888.2</v>
      </c>
      <c r="BT66" s="31">
        <v>0</v>
      </c>
      <c r="BU66" s="31">
        <f t="shared" si="13"/>
        <v>53576</v>
      </c>
      <c r="BV66" s="31">
        <f t="shared" si="14"/>
        <v>47309.574799999995</v>
      </c>
      <c r="BW66" s="50"/>
      <c r="BX66" s="50"/>
      <c r="BY66" s="50"/>
      <c r="BZ66" s="50">
        <v>0</v>
      </c>
      <c r="CA66" s="50"/>
      <c r="CB66" s="50"/>
      <c r="CC66" s="50"/>
      <c r="CD66" s="50">
        <v>0</v>
      </c>
      <c r="CE66" s="50"/>
      <c r="CF66" s="50"/>
      <c r="CG66" s="50"/>
      <c r="CH66" s="31">
        <v>0</v>
      </c>
      <c r="CI66" s="31"/>
      <c r="CJ66" s="31">
        <f t="shared" si="15"/>
        <v>0</v>
      </c>
      <c r="CK66" s="31">
        <f t="shared" si="16"/>
        <v>0</v>
      </c>
      <c r="CL66" s="48"/>
      <c r="CM66" s="47"/>
      <c r="CN66" s="47"/>
      <c r="CO66" s="48"/>
      <c r="CP66" s="47"/>
      <c r="CQ66" s="47"/>
      <c r="CR66" s="48"/>
      <c r="CS66" s="47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</row>
    <row r="67" spans="1:210" ht="18.75" customHeight="1">
      <c r="A67" s="28">
        <v>58</v>
      </c>
      <c r="B67" s="1" t="s">
        <v>14</v>
      </c>
      <c r="C67" s="50">
        <v>31062.5</v>
      </c>
      <c r="D67" s="36">
        <v>0</v>
      </c>
      <c r="E67" s="30">
        <f t="shared" si="17"/>
        <v>50632.4</v>
      </c>
      <c r="F67" s="31">
        <f t="shared" si="17"/>
        <v>48822.0051</v>
      </c>
      <c r="G67" s="31">
        <f t="shared" si="1"/>
        <v>96.42443395928298</v>
      </c>
      <c r="H67" s="31">
        <f t="shared" si="18"/>
        <v>12417</v>
      </c>
      <c r="I67" s="31">
        <f t="shared" si="18"/>
        <v>10579.6051</v>
      </c>
      <c r="J67" s="31">
        <f t="shared" si="3"/>
        <v>85.20258597084643</v>
      </c>
      <c r="K67" s="31">
        <f t="shared" si="19"/>
        <v>2540</v>
      </c>
      <c r="L67" s="31">
        <f t="shared" si="19"/>
        <v>3011.7191</v>
      </c>
      <c r="M67" s="50">
        <f t="shared" si="5"/>
        <v>118.57161811023622</v>
      </c>
      <c r="N67" s="32">
        <v>140</v>
      </c>
      <c r="O67" s="31">
        <v>0.7191</v>
      </c>
      <c r="P67" s="50">
        <f t="shared" si="6"/>
        <v>0.5136428571428572</v>
      </c>
      <c r="Q67" s="36">
        <v>7490</v>
      </c>
      <c r="R67" s="31">
        <v>6069.886</v>
      </c>
      <c r="S67" s="50">
        <f t="shared" si="7"/>
        <v>81.03986648865154</v>
      </c>
      <c r="T67" s="32">
        <v>2400</v>
      </c>
      <c r="U67" s="31">
        <v>3011</v>
      </c>
      <c r="V67" s="50">
        <f t="shared" si="8"/>
        <v>125.45833333333334</v>
      </c>
      <c r="W67" s="32">
        <v>90</v>
      </c>
      <c r="X67" s="31">
        <v>0</v>
      </c>
      <c r="Y67" s="50">
        <f t="shared" si="9"/>
        <v>0</v>
      </c>
      <c r="Z67" s="33">
        <v>0</v>
      </c>
      <c r="AA67" s="31">
        <v>0</v>
      </c>
      <c r="AB67" s="50" t="e">
        <f t="shared" si="21"/>
        <v>#DIV/0!</v>
      </c>
      <c r="AC67" s="38">
        <v>0</v>
      </c>
      <c r="AD67" s="50">
        <v>0</v>
      </c>
      <c r="AE67" s="50"/>
      <c r="AF67" s="50"/>
      <c r="AG67" s="50">
        <v>38215.4</v>
      </c>
      <c r="AH67" s="50">
        <v>38242.4</v>
      </c>
      <c r="AI67" s="18"/>
      <c r="AJ67" s="18"/>
      <c r="AK67" s="19"/>
      <c r="AL67" s="50">
        <v>0</v>
      </c>
      <c r="AM67" s="50"/>
      <c r="AN67" s="50"/>
      <c r="AO67" s="50"/>
      <c r="AP67" s="50"/>
      <c r="AQ67" s="31">
        <f t="shared" si="20"/>
        <v>150</v>
      </c>
      <c r="AR67" s="31">
        <f t="shared" si="20"/>
        <v>150</v>
      </c>
      <c r="AS67" s="50">
        <f t="shared" si="12"/>
        <v>100</v>
      </c>
      <c r="AT67" s="32">
        <v>150</v>
      </c>
      <c r="AU67" s="31">
        <v>150</v>
      </c>
      <c r="AV67" s="50"/>
      <c r="AW67" s="31">
        <v>0</v>
      </c>
      <c r="AX67" s="50"/>
      <c r="AY67" s="50">
        <v>0</v>
      </c>
      <c r="AZ67" s="32"/>
      <c r="BA67" s="50">
        <v>0</v>
      </c>
      <c r="BB67" s="50"/>
      <c r="BC67" s="50"/>
      <c r="BD67" s="50"/>
      <c r="BE67" s="50">
        <v>0</v>
      </c>
      <c r="BF67" s="34">
        <v>2050</v>
      </c>
      <c r="BG67" s="50">
        <v>1333</v>
      </c>
      <c r="BH67" s="32">
        <v>97</v>
      </c>
      <c r="BI67" s="50">
        <v>0</v>
      </c>
      <c r="BJ67" s="50">
        <v>97</v>
      </c>
      <c r="BK67" s="50">
        <v>0</v>
      </c>
      <c r="BL67" s="32"/>
      <c r="BM67" s="50">
        <v>0</v>
      </c>
      <c r="BN67" s="50">
        <v>0</v>
      </c>
      <c r="BO67" s="50">
        <v>0</v>
      </c>
      <c r="BP67" s="50"/>
      <c r="BQ67" s="50"/>
      <c r="BR67" s="50">
        <v>0</v>
      </c>
      <c r="BS67" s="31">
        <v>15</v>
      </c>
      <c r="BT67" s="31">
        <v>0</v>
      </c>
      <c r="BU67" s="31">
        <f t="shared" si="13"/>
        <v>50632.4</v>
      </c>
      <c r="BV67" s="31">
        <f t="shared" si="14"/>
        <v>48822.0051</v>
      </c>
      <c r="BW67" s="50"/>
      <c r="BX67" s="50"/>
      <c r="BY67" s="50"/>
      <c r="BZ67" s="50">
        <v>0</v>
      </c>
      <c r="CA67" s="50"/>
      <c r="CB67" s="50"/>
      <c r="CC67" s="50"/>
      <c r="CD67" s="50">
        <v>0</v>
      </c>
      <c r="CE67" s="50"/>
      <c r="CF67" s="50"/>
      <c r="CG67" s="50"/>
      <c r="CH67" s="31">
        <v>0</v>
      </c>
      <c r="CI67" s="31"/>
      <c r="CJ67" s="31">
        <f t="shared" si="15"/>
        <v>0</v>
      </c>
      <c r="CK67" s="31">
        <f t="shared" si="16"/>
        <v>0</v>
      </c>
      <c r="CL67" s="48"/>
      <c r="CM67" s="47"/>
      <c r="CN67" s="47"/>
      <c r="CO67" s="48"/>
      <c r="CP67" s="47"/>
      <c r="CQ67" s="47"/>
      <c r="CR67" s="48"/>
      <c r="CS67" s="47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</row>
    <row r="68" spans="1:210" ht="18.75" customHeight="1">
      <c r="A68" s="28">
        <v>59</v>
      </c>
      <c r="B68" s="1" t="s">
        <v>15</v>
      </c>
      <c r="C68" s="50">
        <v>6355.8</v>
      </c>
      <c r="D68" s="36">
        <v>0</v>
      </c>
      <c r="E68" s="30">
        <f t="shared" si="17"/>
        <v>30210.9</v>
      </c>
      <c r="F68" s="31">
        <f t="shared" si="17"/>
        <v>26737.8555</v>
      </c>
      <c r="G68" s="31">
        <f t="shared" si="1"/>
        <v>88.50400186687585</v>
      </c>
      <c r="H68" s="31">
        <f t="shared" si="18"/>
        <v>9554</v>
      </c>
      <c r="I68" s="31">
        <f t="shared" si="18"/>
        <v>5826.4555</v>
      </c>
      <c r="J68" s="31">
        <f t="shared" si="3"/>
        <v>60.98446200544275</v>
      </c>
      <c r="K68" s="31">
        <f t="shared" si="19"/>
        <v>1800</v>
      </c>
      <c r="L68" s="31">
        <f t="shared" si="19"/>
        <v>2965.9779999999996</v>
      </c>
      <c r="M68" s="50">
        <f t="shared" si="5"/>
        <v>164.77655555555552</v>
      </c>
      <c r="N68" s="32">
        <v>200</v>
      </c>
      <c r="O68" s="31">
        <v>170.278</v>
      </c>
      <c r="P68" s="50">
        <f t="shared" si="6"/>
        <v>85.139</v>
      </c>
      <c r="Q68" s="36">
        <v>5300</v>
      </c>
      <c r="R68" s="31">
        <v>1992.8775</v>
      </c>
      <c r="S68" s="50">
        <f t="shared" si="7"/>
        <v>37.60146226415094</v>
      </c>
      <c r="T68" s="32">
        <v>1600</v>
      </c>
      <c r="U68" s="31">
        <v>2795.7</v>
      </c>
      <c r="V68" s="50">
        <f t="shared" si="8"/>
        <v>174.73125</v>
      </c>
      <c r="W68" s="32">
        <v>224</v>
      </c>
      <c r="X68" s="31">
        <v>99.8</v>
      </c>
      <c r="Y68" s="50">
        <f t="shared" si="9"/>
        <v>44.55357142857142</v>
      </c>
      <c r="Z68" s="33">
        <v>0</v>
      </c>
      <c r="AA68" s="31">
        <v>0</v>
      </c>
      <c r="AB68" s="50" t="e">
        <f t="shared" si="21"/>
        <v>#DIV/0!</v>
      </c>
      <c r="AC68" s="38">
        <v>0</v>
      </c>
      <c r="AD68" s="50">
        <v>0</v>
      </c>
      <c r="AE68" s="50"/>
      <c r="AF68" s="50"/>
      <c r="AG68" s="50">
        <v>20656.9</v>
      </c>
      <c r="AH68" s="50">
        <v>20911.4</v>
      </c>
      <c r="AI68" s="18"/>
      <c r="AJ68" s="18"/>
      <c r="AK68" s="19"/>
      <c r="AL68" s="50">
        <v>0</v>
      </c>
      <c r="AM68" s="50"/>
      <c r="AN68" s="50"/>
      <c r="AO68" s="50"/>
      <c r="AP68" s="50"/>
      <c r="AQ68" s="31">
        <f t="shared" si="20"/>
        <v>1030</v>
      </c>
      <c r="AR68" s="31">
        <f t="shared" si="20"/>
        <v>592.3</v>
      </c>
      <c r="AS68" s="50">
        <f t="shared" si="12"/>
        <v>57.50485436893204</v>
      </c>
      <c r="AT68" s="32">
        <v>1000</v>
      </c>
      <c r="AU68" s="31">
        <v>502.3</v>
      </c>
      <c r="AV68" s="50"/>
      <c r="AW68" s="31">
        <v>0</v>
      </c>
      <c r="AX68" s="50"/>
      <c r="AY68" s="50">
        <v>0</v>
      </c>
      <c r="AZ68" s="32">
        <v>30</v>
      </c>
      <c r="BA68" s="50">
        <v>90</v>
      </c>
      <c r="BB68" s="50"/>
      <c r="BC68" s="50"/>
      <c r="BD68" s="50"/>
      <c r="BE68" s="50">
        <v>0</v>
      </c>
      <c r="BF68" s="34">
        <v>700</v>
      </c>
      <c r="BG68" s="50">
        <v>0</v>
      </c>
      <c r="BH68" s="32">
        <v>500</v>
      </c>
      <c r="BI68" s="50">
        <v>175.5</v>
      </c>
      <c r="BJ68" s="50">
        <v>500</v>
      </c>
      <c r="BK68" s="50">
        <v>45.7</v>
      </c>
      <c r="BL68" s="32"/>
      <c r="BM68" s="50">
        <v>0</v>
      </c>
      <c r="BN68" s="50">
        <v>0</v>
      </c>
      <c r="BO68" s="50">
        <v>0</v>
      </c>
      <c r="BP68" s="50"/>
      <c r="BQ68" s="50"/>
      <c r="BR68" s="50">
        <v>0</v>
      </c>
      <c r="BS68" s="31">
        <v>0</v>
      </c>
      <c r="BT68" s="31">
        <v>0</v>
      </c>
      <c r="BU68" s="31">
        <f t="shared" si="13"/>
        <v>30210.9</v>
      </c>
      <c r="BV68" s="31">
        <f t="shared" si="14"/>
        <v>26737.8555</v>
      </c>
      <c r="BW68" s="50"/>
      <c r="BX68" s="50"/>
      <c r="BY68" s="50"/>
      <c r="BZ68" s="50">
        <v>0</v>
      </c>
      <c r="CA68" s="50"/>
      <c r="CB68" s="50"/>
      <c r="CC68" s="50"/>
      <c r="CD68" s="50">
        <v>0</v>
      </c>
      <c r="CE68" s="50"/>
      <c r="CF68" s="50"/>
      <c r="CG68" s="50"/>
      <c r="CH68" s="31">
        <v>0</v>
      </c>
      <c r="CI68" s="31"/>
      <c r="CJ68" s="31">
        <f t="shared" si="15"/>
        <v>0</v>
      </c>
      <c r="CK68" s="31">
        <f t="shared" si="16"/>
        <v>0</v>
      </c>
      <c r="CL68" s="48"/>
      <c r="CM68" s="47"/>
      <c r="CN68" s="47"/>
      <c r="CO68" s="48"/>
      <c r="CP68" s="47"/>
      <c r="CQ68" s="47"/>
      <c r="CR68" s="48"/>
      <c r="CS68" s="47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</row>
    <row r="69" spans="1:210" ht="18.75" customHeight="1">
      <c r="A69" s="28">
        <v>60</v>
      </c>
      <c r="B69" s="1" t="s">
        <v>16</v>
      </c>
      <c r="C69" s="50">
        <v>37004.200000000004</v>
      </c>
      <c r="D69" s="36">
        <v>0</v>
      </c>
      <c r="E69" s="30">
        <f t="shared" si="17"/>
        <v>61700</v>
      </c>
      <c r="F69" s="31">
        <f t="shared" si="17"/>
        <v>62901.48210000001</v>
      </c>
      <c r="G69" s="31">
        <f t="shared" si="1"/>
        <v>101.94729675850893</v>
      </c>
      <c r="H69" s="31">
        <f t="shared" si="18"/>
        <v>10020</v>
      </c>
      <c r="I69" s="31">
        <f t="shared" si="18"/>
        <v>10690.682099999998</v>
      </c>
      <c r="J69" s="31">
        <f t="shared" si="3"/>
        <v>106.69343413173651</v>
      </c>
      <c r="K69" s="31">
        <f t="shared" si="19"/>
        <v>2850</v>
      </c>
      <c r="L69" s="31">
        <f t="shared" si="19"/>
        <v>3830.0490999999997</v>
      </c>
      <c r="M69" s="50">
        <f t="shared" si="5"/>
        <v>134.38768771929824</v>
      </c>
      <c r="N69" s="32">
        <v>50</v>
      </c>
      <c r="O69" s="31">
        <v>129.3491</v>
      </c>
      <c r="P69" s="50">
        <f t="shared" si="6"/>
        <v>258.6982</v>
      </c>
      <c r="Q69" s="36">
        <v>4500</v>
      </c>
      <c r="R69" s="31">
        <v>3515.452</v>
      </c>
      <c r="S69" s="50">
        <f t="shared" si="7"/>
        <v>78.12115555555556</v>
      </c>
      <c r="T69" s="32">
        <v>2800</v>
      </c>
      <c r="U69" s="31">
        <v>3700.7</v>
      </c>
      <c r="V69" s="50">
        <f t="shared" si="8"/>
        <v>132.16785714285712</v>
      </c>
      <c r="W69" s="32">
        <v>170</v>
      </c>
      <c r="X69" s="31">
        <v>386.754</v>
      </c>
      <c r="Y69" s="50">
        <f t="shared" si="9"/>
        <v>227.50235294117647</v>
      </c>
      <c r="Z69" s="33">
        <v>0</v>
      </c>
      <c r="AA69" s="31">
        <v>0</v>
      </c>
      <c r="AB69" s="50" t="e">
        <f t="shared" si="21"/>
        <v>#DIV/0!</v>
      </c>
      <c r="AC69" s="38">
        <v>0</v>
      </c>
      <c r="AD69" s="50">
        <v>0</v>
      </c>
      <c r="AE69" s="50"/>
      <c r="AF69" s="50"/>
      <c r="AG69" s="50">
        <v>51680</v>
      </c>
      <c r="AH69" s="50">
        <v>52210.8</v>
      </c>
      <c r="AI69" s="18"/>
      <c r="AJ69" s="18"/>
      <c r="AK69" s="19"/>
      <c r="AL69" s="50">
        <v>0</v>
      </c>
      <c r="AM69" s="50"/>
      <c r="AN69" s="50"/>
      <c r="AO69" s="50"/>
      <c r="AP69" s="50"/>
      <c r="AQ69" s="31">
        <f t="shared" si="20"/>
        <v>1100</v>
      </c>
      <c r="AR69" s="31">
        <f t="shared" si="20"/>
        <v>856.827</v>
      </c>
      <c r="AS69" s="50">
        <f t="shared" si="12"/>
        <v>77.89336363636363</v>
      </c>
      <c r="AT69" s="32">
        <v>1100</v>
      </c>
      <c r="AU69" s="31">
        <v>856.827</v>
      </c>
      <c r="AV69" s="50"/>
      <c r="AW69" s="31">
        <v>0</v>
      </c>
      <c r="AX69" s="50"/>
      <c r="AY69" s="50">
        <v>0</v>
      </c>
      <c r="AZ69" s="32"/>
      <c r="BA69" s="50">
        <v>0</v>
      </c>
      <c r="BB69" s="50"/>
      <c r="BC69" s="50"/>
      <c r="BD69" s="50"/>
      <c r="BE69" s="50">
        <v>0</v>
      </c>
      <c r="BF69" s="34"/>
      <c r="BG69" s="50">
        <v>0</v>
      </c>
      <c r="BH69" s="32">
        <v>1400</v>
      </c>
      <c r="BI69" s="50">
        <v>806.3</v>
      </c>
      <c r="BJ69" s="50">
        <v>400</v>
      </c>
      <c r="BK69" s="50">
        <v>0</v>
      </c>
      <c r="BL69" s="32"/>
      <c r="BM69" s="50">
        <v>793</v>
      </c>
      <c r="BN69" s="50">
        <v>0</v>
      </c>
      <c r="BO69" s="50">
        <v>0</v>
      </c>
      <c r="BP69" s="50"/>
      <c r="BQ69" s="50"/>
      <c r="BR69" s="50">
        <v>0</v>
      </c>
      <c r="BS69" s="31">
        <v>502.3</v>
      </c>
      <c r="BT69" s="31">
        <v>0</v>
      </c>
      <c r="BU69" s="31">
        <f t="shared" si="13"/>
        <v>61700</v>
      </c>
      <c r="BV69" s="31">
        <f t="shared" si="14"/>
        <v>62901.48210000001</v>
      </c>
      <c r="BW69" s="50"/>
      <c r="BX69" s="50"/>
      <c r="BY69" s="50"/>
      <c r="BZ69" s="50">
        <v>0</v>
      </c>
      <c r="CA69" s="50"/>
      <c r="CB69" s="50"/>
      <c r="CC69" s="50"/>
      <c r="CD69" s="50">
        <v>0</v>
      </c>
      <c r="CE69" s="50"/>
      <c r="CF69" s="50"/>
      <c r="CG69" s="50"/>
      <c r="CH69" s="31">
        <v>0</v>
      </c>
      <c r="CI69" s="31"/>
      <c r="CJ69" s="31">
        <f t="shared" si="15"/>
        <v>0</v>
      </c>
      <c r="CK69" s="31">
        <f t="shared" si="16"/>
        <v>0</v>
      </c>
      <c r="CL69" s="48"/>
      <c r="CM69" s="47"/>
      <c r="CN69" s="47"/>
      <c r="CO69" s="48"/>
      <c r="CP69" s="47"/>
      <c r="CQ69" s="47"/>
      <c r="CR69" s="48"/>
      <c r="CS69" s="47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</row>
    <row r="70" spans="1:210" ht="18.75" customHeight="1">
      <c r="A70" s="28">
        <v>61</v>
      </c>
      <c r="B70" s="1" t="s">
        <v>17</v>
      </c>
      <c r="C70" s="50">
        <v>3122.1</v>
      </c>
      <c r="D70" s="36">
        <v>0</v>
      </c>
      <c r="E70" s="30">
        <f t="shared" si="17"/>
        <v>43770</v>
      </c>
      <c r="F70" s="31">
        <f t="shared" si="17"/>
        <v>40275.8838</v>
      </c>
      <c r="G70" s="31">
        <f t="shared" si="1"/>
        <v>92.01709801233723</v>
      </c>
      <c r="H70" s="31">
        <f t="shared" si="18"/>
        <v>21901.2</v>
      </c>
      <c r="I70" s="31">
        <f t="shared" si="18"/>
        <v>17473.383800000003</v>
      </c>
      <c r="J70" s="31">
        <f t="shared" si="3"/>
        <v>79.78276898069512</v>
      </c>
      <c r="K70" s="31">
        <f t="shared" si="19"/>
        <v>4800</v>
      </c>
      <c r="L70" s="31">
        <f t="shared" si="19"/>
        <v>6046.9122</v>
      </c>
      <c r="M70" s="50">
        <f t="shared" si="5"/>
        <v>125.9773375</v>
      </c>
      <c r="N70" s="32">
        <v>500</v>
      </c>
      <c r="O70" s="31">
        <v>482.7122</v>
      </c>
      <c r="P70" s="50">
        <f t="shared" si="6"/>
        <v>96.54244</v>
      </c>
      <c r="Q70" s="36">
        <v>11101.2</v>
      </c>
      <c r="R70" s="31">
        <v>6807.7996</v>
      </c>
      <c r="S70" s="50">
        <f t="shared" si="7"/>
        <v>61.32489820920261</v>
      </c>
      <c r="T70" s="32">
        <v>4300</v>
      </c>
      <c r="U70" s="31">
        <v>5564.2</v>
      </c>
      <c r="V70" s="50">
        <f t="shared" si="8"/>
        <v>129.4</v>
      </c>
      <c r="W70" s="32">
        <v>100</v>
      </c>
      <c r="X70" s="31">
        <v>0</v>
      </c>
      <c r="Y70" s="50">
        <f t="shared" si="9"/>
        <v>0</v>
      </c>
      <c r="Z70" s="33">
        <v>0</v>
      </c>
      <c r="AA70" s="31">
        <v>0</v>
      </c>
      <c r="AB70" s="50" t="e">
        <f t="shared" si="21"/>
        <v>#DIV/0!</v>
      </c>
      <c r="AC70" s="38">
        <v>0</v>
      </c>
      <c r="AD70" s="50">
        <v>0</v>
      </c>
      <c r="AE70" s="50"/>
      <c r="AF70" s="50"/>
      <c r="AG70" s="50">
        <v>21868.8</v>
      </c>
      <c r="AH70" s="50">
        <v>22802.5</v>
      </c>
      <c r="AI70" s="18"/>
      <c r="AJ70" s="18"/>
      <c r="AK70" s="19"/>
      <c r="AL70" s="50">
        <v>0</v>
      </c>
      <c r="AM70" s="50"/>
      <c r="AN70" s="50"/>
      <c r="AO70" s="50"/>
      <c r="AP70" s="50"/>
      <c r="AQ70" s="31">
        <f t="shared" si="20"/>
        <v>2800</v>
      </c>
      <c r="AR70" s="31">
        <f t="shared" si="20"/>
        <v>2404.04</v>
      </c>
      <c r="AS70" s="50">
        <f t="shared" si="12"/>
        <v>85.85857142857142</v>
      </c>
      <c r="AT70" s="32">
        <v>2800</v>
      </c>
      <c r="AU70" s="31">
        <v>0</v>
      </c>
      <c r="AV70" s="50"/>
      <c r="AW70" s="31">
        <v>2404.04</v>
      </c>
      <c r="AX70" s="50"/>
      <c r="AY70" s="50">
        <v>0</v>
      </c>
      <c r="AZ70" s="32"/>
      <c r="BA70" s="50">
        <v>0</v>
      </c>
      <c r="BB70" s="50"/>
      <c r="BC70" s="50"/>
      <c r="BD70" s="50"/>
      <c r="BE70" s="50">
        <v>0</v>
      </c>
      <c r="BF70" s="34"/>
      <c r="BG70" s="50">
        <v>0</v>
      </c>
      <c r="BH70" s="32">
        <v>3100</v>
      </c>
      <c r="BI70" s="50">
        <v>1602.2</v>
      </c>
      <c r="BJ70" s="50">
        <v>1500</v>
      </c>
      <c r="BK70" s="50">
        <v>399.5</v>
      </c>
      <c r="BL70" s="32"/>
      <c r="BM70" s="50">
        <v>612.432</v>
      </c>
      <c r="BN70" s="50">
        <v>0</v>
      </c>
      <c r="BO70" s="50">
        <v>0</v>
      </c>
      <c r="BP70" s="50"/>
      <c r="BQ70" s="50"/>
      <c r="BR70" s="50">
        <v>0</v>
      </c>
      <c r="BS70" s="31">
        <v>0</v>
      </c>
      <c r="BT70" s="31">
        <v>0</v>
      </c>
      <c r="BU70" s="31">
        <f t="shared" si="13"/>
        <v>43770</v>
      </c>
      <c r="BV70" s="31">
        <f t="shared" si="14"/>
        <v>40275.8838</v>
      </c>
      <c r="BW70" s="50"/>
      <c r="BX70" s="50"/>
      <c r="BY70" s="50"/>
      <c r="BZ70" s="50">
        <v>0</v>
      </c>
      <c r="CA70" s="50"/>
      <c r="CB70" s="50"/>
      <c r="CC70" s="50"/>
      <c r="CD70" s="50">
        <v>0</v>
      </c>
      <c r="CE70" s="50"/>
      <c r="CF70" s="50"/>
      <c r="CG70" s="50"/>
      <c r="CH70" s="31">
        <v>0</v>
      </c>
      <c r="CI70" s="31"/>
      <c r="CJ70" s="31">
        <f t="shared" si="15"/>
        <v>0</v>
      </c>
      <c r="CK70" s="31">
        <f t="shared" si="16"/>
        <v>0</v>
      </c>
      <c r="CL70" s="48"/>
      <c r="CM70" s="47"/>
      <c r="CN70" s="47"/>
      <c r="CO70" s="48"/>
      <c r="CP70" s="47"/>
      <c r="CQ70" s="47"/>
      <c r="CR70" s="48"/>
      <c r="CS70" s="47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</row>
    <row r="71" spans="1:210" ht="18.75" customHeight="1">
      <c r="A71" s="28">
        <v>62</v>
      </c>
      <c r="B71" s="1" t="s">
        <v>18</v>
      </c>
      <c r="C71" s="50">
        <v>0</v>
      </c>
      <c r="D71" s="36">
        <v>2624.7</v>
      </c>
      <c r="E71" s="30">
        <f t="shared" si="17"/>
        <v>55291.5</v>
      </c>
      <c r="F71" s="31">
        <f t="shared" si="17"/>
        <v>50197.837100000004</v>
      </c>
      <c r="G71" s="31">
        <f t="shared" si="1"/>
        <v>90.78762033947353</v>
      </c>
      <c r="H71" s="31">
        <f t="shared" si="18"/>
        <v>19563</v>
      </c>
      <c r="I71" s="31">
        <f t="shared" si="18"/>
        <v>13526.7371</v>
      </c>
      <c r="J71" s="31">
        <f t="shared" si="3"/>
        <v>69.14449266472423</v>
      </c>
      <c r="K71" s="31">
        <f t="shared" si="19"/>
        <v>8020</v>
      </c>
      <c r="L71" s="31">
        <f t="shared" si="19"/>
        <v>7576.313099999999</v>
      </c>
      <c r="M71" s="50">
        <f t="shared" si="5"/>
        <v>94.46774438902742</v>
      </c>
      <c r="N71" s="32">
        <v>20</v>
      </c>
      <c r="O71" s="31">
        <v>27.8911</v>
      </c>
      <c r="P71" s="50">
        <f t="shared" si="6"/>
        <v>139.4555</v>
      </c>
      <c r="Q71" s="36">
        <v>10500</v>
      </c>
      <c r="R71" s="31">
        <v>5454.826</v>
      </c>
      <c r="S71" s="50">
        <f t="shared" si="7"/>
        <v>51.950723809523815</v>
      </c>
      <c r="T71" s="32">
        <v>8000</v>
      </c>
      <c r="U71" s="31">
        <v>7548.422</v>
      </c>
      <c r="V71" s="50">
        <f t="shared" si="8"/>
        <v>94.35527499999999</v>
      </c>
      <c r="W71" s="32">
        <v>250</v>
      </c>
      <c r="X71" s="31">
        <v>287.76</v>
      </c>
      <c r="Y71" s="50">
        <f t="shared" si="9"/>
        <v>115.10400000000001</v>
      </c>
      <c r="Z71" s="33">
        <v>0</v>
      </c>
      <c r="AA71" s="31">
        <v>0</v>
      </c>
      <c r="AB71" s="50" t="e">
        <f t="shared" si="21"/>
        <v>#DIV/0!</v>
      </c>
      <c r="AC71" s="38">
        <v>0</v>
      </c>
      <c r="AD71" s="50">
        <v>0</v>
      </c>
      <c r="AE71" s="50"/>
      <c r="AF71" s="50"/>
      <c r="AG71" s="50">
        <v>35728.5</v>
      </c>
      <c r="AH71" s="50">
        <v>36671.1</v>
      </c>
      <c r="AI71" s="18"/>
      <c r="AJ71" s="18"/>
      <c r="AK71" s="19"/>
      <c r="AL71" s="50">
        <v>0</v>
      </c>
      <c r="AM71" s="50"/>
      <c r="AN71" s="50"/>
      <c r="AO71" s="50"/>
      <c r="AP71" s="50"/>
      <c r="AQ71" s="31">
        <f t="shared" si="20"/>
        <v>593</v>
      </c>
      <c r="AR71" s="31">
        <f t="shared" si="20"/>
        <v>189.838</v>
      </c>
      <c r="AS71" s="50">
        <f t="shared" si="12"/>
        <v>32.01315345699831</v>
      </c>
      <c r="AT71" s="32">
        <v>593</v>
      </c>
      <c r="AU71" s="31">
        <v>189.838</v>
      </c>
      <c r="AV71" s="50"/>
      <c r="AW71" s="31">
        <v>0</v>
      </c>
      <c r="AX71" s="50"/>
      <c r="AY71" s="50">
        <v>0</v>
      </c>
      <c r="AZ71" s="32"/>
      <c r="BA71" s="50">
        <v>0</v>
      </c>
      <c r="BB71" s="50"/>
      <c r="BC71" s="50"/>
      <c r="BD71" s="50"/>
      <c r="BE71" s="50">
        <v>0</v>
      </c>
      <c r="BF71" s="34"/>
      <c r="BG71" s="50">
        <v>0</v>
      </c>
      <c r="BH71" s="32">
        <v>200</v>
      </c>
      <c r="BI71" s="50">
        <v>18</v>
      </c>
      <c r="BJ71" s="50">
        <v>200</v>
      </c>
      <c r="BK71" s="50">
        <v>0</v>
      </c>
      <c r="BL71" s="32"/>
      <c r="BM71" s="50">
        <v>0</v>
      </c>
      <c r="BN71" s="50">
        <v>0</v>
      </c>
      <c r="BO71" s="50">
        <v>0</v>
      </c>
      <c r="BP71" s="50"/>
      <c r="BQ71" s="50"/>
      <c r="BR71" s="50">
        <v>0</v>
      </c>
      <c r="BS71" s="31">
        <v>0</v>
      </c>
      <c r="BT71" s="31">
        <v>0</v>
      </c>
      <c r="BU71" s="31">
        <f t="shared" si="13"/>
        <v>55291.5</v>
      </c>
      <c r="BV71" s="31">
        <f t="shared" si="14"/>
        <v>50197.837100000004</v>
      </c>
      <c r="BW71" s="50"/>
      <c r="BX71" s="50"/>
      <c r="BY71" s="50"/>
      <c r="BZ71" s="50">
        <v>0</v>
      </c>
      <c r="CA71" s="50"/>
      <c r="CB71" s="50"/>
      <c r="CC71" s="50"/>
      <c r="CD71" s="50">
        <v>0</v>
      </c>
      <c r="CE71" s="50"/>
      <c r="CF71" s="50"/>
      <c r="CG71" s="50">
        <v>4600</v>
      </c>
      <c r="CH71" s="31">
        <v>1223.2</v>
      </c>
      <c r="CI71" s="31"/>
      <c r="CJ71" s="31">
        <f t="shared" si="15"/>
        <v>4600</v>
      </c>
      <c r="CK71" s="31">
        <f t="shared" si="16"/>
        <v>1223.2</v>
      </c>
      <c r="CL71" s="48"/>
      <c r="CM71" s="47"/>
      <c r="CN71" s="47"/>
      <c r="CO71" s="48"/>
      <c r="CP71" s="47"/>
      <c r="CQ71" s="47"/>
      <c r="CR71" s="48"/>
      <c r="CS71" s="47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</row>
    <row r="72" spans="1:210" ht="18.75" customHeight="1">
      <c r="A72" s="28">
        <v>63</v>
      </c>
      <c r="B72" s="1" t="s">
        <v>19</v>
      </c>
      <c r="C72" s="50">
        <v>0</v>
      </c>
      <c r="D72" s="36">
        <v>0</v>
      </c>
      <c r="E72" s="30">
        <f t="shared" si="17"/>
        <v>45470.799999999996</v>
      </c>
      <c r="F72" s="31">
        <f t="shared" si="17"/>
        <v>47596.2239</v>
      </c>
      <c r="G72" s="31">
        <f t="shared" si="1"/>
        <v>104.67426106424342</v>
      </c>
      <c r="H72" s="31">
        <f t="shared" si="18"/>
        <v>17096</v>
      </c>
      <c r="I72" s="31">
        <f t="shared" si="18"/>
        <v>18382.6839</v>
      </c>
      <c r="J72" s="31">
        <f t="shared" si="3"/>
        <v>107.52622777257838</v>
      </c>
      <c r="K72" s="31">
        <f t="shared" si="19"/>
        <v>6166</v>
      </c>
      <c r="L72" s="31">
        <f t="shared" si="19"/>
        <v>8581.1839</v>
      </c>
      <c r="M72" s="50">
        <f t="shared" si="5"/>
        <v>139.16937885176776</v>
      </c>
      <c r="N72" s="32">
        <v>720</v>
      </c>
      <c r="O72" s="31">
        <v>854.4689</v>
      </c>
      <c r="P72" s="50">
        <f t="shared" si="6"/>
        <v>118.67623611111111</v>
      </c>
      <c r="Q72" s="36">
        <v>9517.9</v>
      </c>
      <c r="R72" s="31">
        <v>8982</v>
      </c>
      <c r="S72" s="50">
        <f t="shared" si="7"/>
        <v>94.36955630969017</v>
      </c>
      <c r="T72" s="32">
        <v>5446</v>
      </c>
      <c r="U72" s="31">
        <v>7726.715</v>
      </c>
      <c r="V72" s="50">
        <f t="shared" si="8"/>
        <v>141.8787183253764</v>
      </c>
      <c r="W72" s="32">
        <v>64</v>
      </c>
      <c r="X72" s="31">
        <v>7.5</v>
      </c>
      <c r="Y72" s="50">
        <f t="shared" si="9"/>
        <v>11.71875</v>
      </c>
      <c r="Z72" s="33">
        <v>0</v>
      </c>
      <c r="AA72" s="31">
        <v>0</v>
      </c>
      <c r="AB72" s="50" t="e">
        <f t="shared" si="21"/>
        <v>#DIV/0!</v>
      </c>
      <c r="AC72" s="38">
        <v>0</v>
      </c>
      <c r="AD72" s="50">
        <v>0</v>
      </c>
      <c r="AE72" s="50"/>
      <c r="AF72" s="50"/>
      <c r="AG72" s="50">
        <v>28374.8</v>
      </c>
      <c r="AH72" s="50">
        <v>29213.54</v>
      </c>
      <c r="AI72" s="18"/>
      <c r="AJ72" s="18"/>
      <c r="AK72" s="19"/>
      <c r="AL72" s="50">
        <v>0</v>
      </c>
      <c r="AM72" s="50"/>
      <c r="AN72" s="50"/>
      <c r="AO72" s="50"/>
      <c r="AP72" s="50"/>
      <c r="AQ72" s="31">
        <f t="shared" si="20"/>
        <v>1048.1</v>
      </c>
      <c r="AR72" s="31">
        <f t="shared" si="20"/>
        <v>812</v>
      </c>
      <c r="AS72" s="50">
        <f t="shared" si="12"/>
        <v>77.47352351874822</v>
      </c>
      <c r="AT72" s="32">
        <v>1048.1</v>
      </c>
      <c r="AU72" s="31">
        <v>0</v>
      </c>
      <c r="AV72" s="50"/>
      <c r="AW72" s="31">
        <v>812</v>
      </c>
      <c r="AX72" s="50"/>
      <c r="AY72" s="50">
        <v>0</v>
      </c>
      <c r="AZ72" s="32"/>
      <c r="BA72" s="50">
        <v>0</v>
      </c>
      <c r="BB72" s="50"/>
      <c r="BC72" s="50"/>
      <c r="BD72" s="50"/>
      <c r="BE72" s="50">
        <v>0</v>
      </c>
      <c r="BF72" s="34"/>
      <c r="BG72" s="50">
        <v>0</v>
      </c>
      <c r="BH72" s="32">
        <v>300</v>
      </c>
      <c r="BI72" s="50">
        <v>0</v>
      </c>
      <c r="BJ72" s="50">
        <v>300</v>
      </c>
      <c r="BK72" s="50">
        <v>0</v>
      </c>
      <c r="BL72" s="32"/>
      <c r="BM72" s="50">
        <v>0</v>
      </c>
      <c r="BN72" s="50">
        <v>0</v>
      </c>
      <c r="BO72" s="50">
        <v>0</v>
      </c>
      <c r="BP72" s="50"/>
      <c r="BQ72" s="50"/>
      <c r="BR72" s="50">
        <v>0</v>
      </c>
      <c r="BS72" s="31">
        <v>0</v>
      </c>
      <c r="BT72" s="31">
        <v>0</v>
      </c>
      <c r="BU72" s="31">
        <f t="shared" si="13"/>
        <v>45470.799999999996</v>
      </c>
      <c r="BV72" s="31">
        <f t="shared" si="14"/>
        <v>47596.2239</v>
      </c>
      <c r="BW72" s="50"/>
      <c r="BX72" s="50"/>
      <c r="BY72" s="50"/>
      <c r="BZ72" s="50">
        <v>0</v>
      </c>
      <c r="CA72" s="50"/>
      <c r="CB72" s="50"/>
      <c r="CC72" s="50"/>
      <c r="CD72" s="50">
        <v>0</v>
      </c>
      <c r="CE72" s="50"/>
      <c r="CF72" s="50"/>
      <c r="CG72" s="50">
        <v>3550.5</v>
      </c>
      <c r="CH72" s="31">
        <v>0</v>
      </c>
      <c r="CI72" s="31"/>
      <c r="CJ72" s="31">
        <f t="shared" si="15"/>
        <v>3550.5</v>
      </c>
      <c r="CK72" s="31">
        <f t="shared" si="16"/>
        <v>0</v>
      </c>
      <c r="CL72" s="48"/>
      <c r="CM72" s="47"/>
      <c r="CN72" s="47"/>
      <c r="CO72" s="48"/>
      <c r="CP72" s="47"/>
      <c r="CQ72" s="47"/>
      <c r="CR72" s="48"/>
      <c r="CS72" s="47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</row>
    <row r="73" spans="1:210" ht="18.75" customHeight="1">
      <c r="A73" s="28">
        <v>64</v>
      </c>
      <c r="B73" s="1" t="s">
        <v>20</v>
      </c>
      <c r="C73" s="50">
        <v>936.4</v>
      </c>
      <c r="D73" s="36">
        <v>0</v>
      </c>
      <c r="E73" s="30">
        <f t="shared" si="17"/>
        <v>33213.100000000006</v>
      </c>
      <c r="F73" s="31">
        <f t="shared" si="17"/>
        <v>31436.3215</v>
      </c>
      <c r="G73" s="31">
        <f t="shared" si="1"/>
        <v>94.6503683787421</v>
      </c>
      <c r="H73" s="31">
        <f t="shared" si="18"/>
        <v>11822.4</v>
      </c>
      <c r="I73" s="31">
        <f t="shared" si="18"/>
        <v>10012.421499999999</v>
      </c>
      <c r="J73" s="31">
        <f t="shared" si="3"/>
        <v>84.69026170659086</v>
      </c>
      <c r="K73" s="31">
        <f t="shared" si="19"/>
        <v>3966</v>
      </c>
      <c r="L73" s="31">
        <f t="shared" si="19"/>
        <v>4426.2654999999995</v>
      </c>
      <c r="M73" s="50">
        <f t="shared" si="5"/>
        <v>111.60528240040341</v>
      </c>
      <c r="N73" s="32">
        <v>245</v>
      </c>
      <c r="O73" s="31">
        <v>136.3205</v>
      </c>
      <c r="P73" s="50">
        <f t="shared" si="6"/>
        <v>55.641020408163264</v>
      </c>
      <c r="Q73" s="36">
        <v>7034.5</v>
      </c>
      <c r="R73" s="31">
        <v>5008.22</v>
      </c>
      <c r="S73" s="50">
        <f t="shared" si="7"/>
        <v>71.19510981590732</v>
      </c>
      <c r="T73" s="32">
        <v>3721</v>
      </c>
      <c r="U73" s="31">
        <v>4289.945</v>
      </c>
      <c r="V73" s="50">
        <f t="shared" si="8"/>
        <v>115.29011018543403</v>
      </c>
      <c r="W73" s="32">
        <v>220</v>
      </c>
      <c r="X73" s="31">
        <v>301</v>
      </c>
      <c r="Y73" s="50">
        <f t="shared" si="9"/>
        <v>136.8181818181818</v>
      </c>
      <c r="Z73" s="33">
        <v>0</v>
      </c>
      <c r="AA73" s="31">
        <v>0</v>
      </c>
      <c r="AB73" s="50" t="e">
        <f t="shared" si="21"/>
        <v>#DIV/0!</v>
      </c>
      <c r="AC73" s="38">
        <v>0</v>
      </c>
      <c r="AD73" s="50">
        <v>0</v>
      </c>
      <c r="AE73" s="50"/>
      <c r="AF73" s="50"/>
      <c r="AG73" s="50">
        <v>21390.7</v>
      </c>
      <c r="AH73" s="50">
        <v>21423.9</v>
      </c>
      <c r="AI73" s="18"/>
      <c r="AJ73" s="18"/>
      <c r="AK73" s="19"/>
      <c r="AL73" s="50">
        <v>0</v>
      </c>
      <c r="AM73" s="50"/>
      <c r="AN73" s="50"/>
      <c r="AO73" s="50"/>
      <c r="AP73" s="50"/>
      <c r="AQ73" s="31">
        <f t="shared" si="20"/>
        <v>36.9</v>
      </c>
      <c r="AR73" s="31">
        <f t="shared" si="20"/>
        <v>53.136</v>
      </c>
      <c r="AS73" s="50">
        <f t="shared" si="12"/>
        <v>144.00000000000003</v>
      </c>
      <c r="AT73" s="32">
        <v>36.9</v>
      </c>
      <c r="AU73" s="31">
        <v>53.136</v>
      </c>
      <c r="AV73" s="50"/>
      <c r="AW73" s="31">
        <v>0</v>
      </c>
      <c r="AX73" s="50"/>
      <c r="AY73" s="50">
        <v>0</v>
      </c>
      <c r="AZ73" s="32"/>
      <c r="BA73" s="50">
        <v>0</v>
      </c>
      <c r="BB73" s="50"/>
      <c r="BC73" s="50"/>
      <c r="BD73" s="50"/>
      <c r="BE73" s="50">
        <v>0</v>
      </c>
      <c r="BF73" s="34"/>
      <c r="BG73" s="50">
        <v>60</v>
      </c>
      <c r="BH73" s="32">
        <v>535</v>
      </c>
      <c r="BI73" s="50">
        <v>133.8</v>
      </c>
      <c r="BJ73" s="50">
        <v>300</v>
      </c>
      <c r="BK73" s="50">
        <v>82.8</v>
      </c>
      <c r="BL73" s="32"/>
      <c r="BM73" s="50">
        <v>0</v>
      </c>
      <c r="BN73" s="50">
        <v>0</v>
      </c>
      <c r="BO73" s="50">
        <v>0</v>
      </c>
      <c r="BP73" s="50"/>
      <c r="BQ73" s="50"/>
      <c r="BR73" s="50">
        <v>30</v>
      </c>
      <c r="BS73" s="31">
        <v>30</v>
      </c>
      <c r="BT73" s="31">
        <v>0</v>
      </c>
      <c r="BU73" s="31">
        <f t="shared" si="13"/>
        <v>33213.100000000006</v>
      </c>
      <c r="BV73" s="31">
        <f t="shared" si="14"/>
        <v>31436.3215</v>
      </c>
      <c r="BW73" s="50"/>
      <c r="BX73" s="50"/>
      <c r="BY73" s="50"/>
      <c r="BZ73" s="50">
        <v>0</v>
      </c>
      <c r="CA73" s="50"/>
      <c r="CB73" s="50"/>
      <c r="CC73" s="50"/>
      <c r="CD73" s="50">
        <v>0</v>
      </c>
      <c r="CE73" s="50"/>
      <c r="CF73" s="50"/>
      <c r="CG73" s="50">
        <v>460</v>
      </c>
      <c r="CH73" s="31">
        <v>460</v>
      </c>
      <c r="CI73" s="31"/>
      <c r="CJ73" s="31">
        <f t="shared" si="15"/>
        <v>460</v>
      </c>
      <c r="CK73" s="31">
        <f t="shared" si="16"/>
        <v>460</v>
      </c>
      <c r="CL73" s="48"/>
      <c r="CM73" s="47"/>
      <c r="CN73" s="47"/>
      <c r="CO73" s="48"/>
      <c r="CP73" s="47"/>
      <c r="CQ73" s="47"/>
      <c r="CR73" s="48"/>
      <c r="CS73" s="47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</row>
    <row r="74" spans="1:210" ht="18.75" customHeight="1">
      <c r="A74" s="28">
        <v>65</v>
      </c>
      <c r="B74" s="1" t="s">
        <v>21</v>
      </c>
      <c r="C74" s="50">
        <v>6086.6</v>
      </c>
      <c r="D74" s="36">
        <v>0</v>
      </c>
      <c r="E74" s="30">
        <f aca="true" t="shared" si="22" ref="E74:F106">BU74+CJ74-CG74</f>
        <v>64502.09999999999</v>
      </c>
      <c r="F74" s="31">
        <f t="shared" si="22"/>
        <v>63899.76520000001</v>
      </c>
      <c r="G74" s="31">
        <f aca="true" t="shared" si="23" ref="G74:G105">F74/E74*100</f>
        <v>99.06617800040621</v>
      </c>
      <c r="H74" s="31">
        <f aca="true" t="shared" si="24" ref="H74:I106">N74+Q74+T74+W74+Z74+AC74+AO74+AT74+AV74+AX74+AZ74+BB74+BF74+BH74+BL74+BN74+BR74</f>
        <v>32040</v>
      </c>
      <c r="I74" s="31">
        <f t="shared" si="24"/>
        <v>18669.9652</v>
      </c>
      <c r="J74" s="31">
        <f aca="true" t="shared" si="25" ref="J74:J105">I74/H74*100</f>
        <v>58.27080274656679</v>
      </c>
      <c r="K74" s="31">
        <f aca="true" t="shared" si="26" ref="K74:L106">N74+T74</f>
        <v>8020</v>
      </c>
      <c r="L74" s="31">
        <f t="shared" si="26"/>
        <v>7442.1882000000005</v>
      </c>
      <c r="M74" s="50">
        <f aca="true" t="shared" si="27" ref="M74:M105">L74/K74*100</f>
        <v>92.79536408977556</v>
      </c>
      <c r="N74" s="32">
        <v>170</v>
      </c>
      <c r="O74" s="31">
        <v>40.5882</v>
      </c>
      <c r="P74" s="50">
        <f aca="true" t="shared" si="28" ref="P74:P105">O74/N74*100</f>
        <v>23.875411764705884</v>
      </c>
      <c r="Q74" s="36">
        <v>21000</v>
      </c>
      <c r="R74" s="31">
        <v>9796.47</v>
      </c>
      <c r="S74" s="50">
        <f aca="true" t="shared" si="29" ref="S74:S105">R74/Q74*100</f>
        <v>46.64985714285714</v>
      </c>
      <c r="T74" s="32">
        <v>7850</v>
      </c>
      <c r="U74" s="31">
        <v>7401.6</v>
      </c>
      <c r="V74" s="50">
        <f aca="true" t="shared" si="30" ref="V74:V105">U74/T74*100</f>
        <v>94.28789808917199</v>
      </c>
      <c r="W74" s="32">
        <v>250</v>
      </c>
      <c r="X74" s="31">
        <v>171</v>
      </c>
      <c r="Y74" s="50">
        <f aca="true" t="shared" si="31" ref="Y74:Y105">X74/W74*100</f>
        <v>68.4</v>
      </c>
      <c r="Z74" s="33">
        <v>0</v>
      </c>
      <c r="AA74" s="31">
        <v>0</v>
      </c>
      <c r="AB74" s="50" t="e">
        <f t="shared" si="21"/>
        <v>#DIV/0!</v>
      </c>
      <c r="AC74" s="38">
        <v>0</v>
      </c>
      <c r="AD74" s="50">
        <v>0</v>
      </c>
      <c r="AE74" s="50"/>
      <c r="AF74" s="50"/>
      <c r="AG74" s="50">
        <v>31295.199999999997</v>
      </c>
      <c r="AH74" s="50">
        <v>31295.2</v>
      </c>
      <c r="AI74" s="18"/>
      <c r="AJ74" s="18"/>
      <c r="AK74" s="19">
        <v>1166.9</v>
      </c>
      <c r="AL74" s="50">
        <v>1166.9</v>
      </c>
      <c r="AM74" s="50"/>
      <c r="AN74" s="50"/>
      <c r="AO74" s="50"/>
      <c r="AP74" s="50"/>
      <c r="AQ74" s="31">
        <f aca="true" t="shared" si="32" ref="AQ74:AR106">AT74+AV74+AX74+AZ74</f>
        <v>2100</v>
      </c>
      <c r="AR74" s="31">
        <f t="shared" si="32"/>
        <v>934.3</v>
      </c>
      <c r="AS74" s="50">
        <f aca="true" t="shared" si="33" ref="AS74:AS105">AR74/AQ74*100</f>
        <v>44.49047619047619</v>
      </c>
      <c r="AT74" s="32">
        <v>2100</v>
      </c>
      <c r="AU74" s="31">
        <v>934.3</v>
      </c>
      <c r="AV74" s="50"/>
      <c r="AW74" s="31">
        <v>0</v>
      </c>
      <c r="AX74" s="50"/>
      <c r="AY74" s="50">
        <v>0</v>
      </c>
      <c r="AZ74" s="32"/>
      <c r="BA74" s="50">
        <v>0</v>
      </c>
      <c r="BB74" s="50"/>
      <c r="BC74" s="50"/>
      <c r="BD74" s="50"/>
      <c r="BE74" s="50">
        <v>0</v>
      </c>
      <c r="BF74" s="34"/>
      <c r="BG74" s="50">
        <v>0</v>
      </c>
      <c r="BH74" s="32">
        <v>670</v>
      </c>
      <c r="BI74" s="50">
        <v>326.007</v>
      </c>
      <c r="BJ74" s="50">
        <v>450</v>
      </c>
      <c r="BK74" s="50">
        <v>0</v>
      </c>
      <c r="BL74" s="32"/>
      <c r="BM74" s="50">
        <v>0</v>
      </c>
      <c r="BN74" s="50">
        <v>0</v>
      </c>
      <c r="BO74" s="50">
        <v>0</v>
      </c>
      <c r="BP74" s="50"/>
      <c r="BQ74" s="50"/>
      <c r="BR74" s="50">
        <v>0</v>
      </c>
      <c r="BS74" s="31">
        <v>0</v>
      </c>
      <c r="BT74" s="31">
        <v>0</v>
      </c>
      <c r="BU74" s="31">
        <f aca="true" t="shared" si="34" ref="BU74:BU106">N74+Q74+T74+W74+Z74+AC74+AE74+AG74+AI74+AK74+AM74+AO74+AT74+AV74+AX74+AZ74+BB74+BD74+BF74+BH74+BL74+BN74+BP74+BR74</f>
        <v>64502.1</v>
      </c>
      <c r="BV74" s="31">
        <f aca="true" t="shared" si="35" ref="BV74:BV106">O74+R74+U74+X74+AA74+AD74+AF74+AH74+AJ74+AL74+AN74+AP74+AU74+AW74+AY74+BA74+BC74+BE74+BG74+BI74+BM74+BO74+BQ74+BS74+BT74</f>
        <v>51132.065200000005</v>
      </c>
      <c r="BW74" s="50"/>
      <c r="BX74" s="50"/>
      <c r="BY74" s="50"/>
      <c r="BZ74" s="50">
        <v>12767.7</v>
      </c>
      <c r="CA74" s="50"/>
      <c r="CB74" s="50"/>
      <c r="CC74" s="50"/>
      <c r="CD74" s="50">
        <v>0</v>
      </c>
      <c r="CE74" s="50"/>
      <c r="CF74" s="50"/>
      <c r="CG74" s="50">
        <v>7581.3</v>
      </c>
      <c r="CH74" s="31">
        <v>7208.2</v>
      </c>
      <c r="CI74" s="31"/>
      <c r="CJ74" s="31">
        <f aca="true" t="shared" si="36" ref="CJ74:CJ106">BW74+BY74+CA74+CC74+CE74+CG74</f>
        <v>7581.3</v>
      </c>
      <c r="CK74" s="31">
        <f aca="true" t="shared" si="37" ref="CK74:CK106">BX74+BZ74+CB74+CD74+CF74+CH74+CI74</f>
        <v>19975.9</v>
      </c>
      <c r="CL74" s="48"/>
      <c r="CM74" s="47"/>
      <c r="CN74" s="47"/>
      <c r="CO74" s="48"/>
      <c r="CP74" s="47"/>
      <c r="CQ74" s="47"/>
      <c r="CR74" s="48"/>
      <c r="CS74" s="47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</row>
    <row r="75" spans="1:210" ht="18.75" customHeight="1">
      <c r="A75" s="28">
        <v>66</v>
      </c>
      <c r="B75" s="1" t="s">
        <v>22</v>
      </c>
      <c r="C75" s="50">
        <v>0</v>
      </c>
      <c r="D75" s="36">
        <v>0</v>
      </c>
      <c r="E75" s="30">
        <f t="shared" si="22"/>
        <v>140354</v>
      </c>
      <c r="F75" s="31">
        <f t="shared" si="22"/>
        <v>137113.1091</v>
      </c>
      <c r="G75" s="31">
        <f t="shared" si="23"/>
        <v>97.69091661085541</v>
      </c>
      <c r="H75" s="31">
        <f t="shared" si="24"/>
        <v>37619.2</v>
      </c>
      <c r="I75" s="31">
        <f t="shared" si="24"/>
        <v>23659.609099999998</v>
      </c>
      <c r="J75" s="31">
        <f t="shared" si="25"/>
        <v>62.892377030877846</v>
      </c>
      <c r="K75" s="31">
        <f t="shared" si="26"/>
        <v>11147</v>
      </c>
      <c r="L75" s="31">
        <f t="shared" si="26"/>
        <v>9716.4311</v>
      </c>
      <c r="M75" s="50">
        <f t="shared" si="27"/>
        <v>87.16633264555486</v>
      </c>
      <c r="N75" s="32">
        <v>935</v>
      </c>
      <c r="O75" s="31">
        <v>583.3991</v>
      </c>
      <c r="P75" s="50">
        <f t="shared" si="28"/>
        <v>62.39562566844919</v>
      </c>
      <c r="Q75" s="36">
        <v>21930</v>
      </c>
      <c r="R75" s="31">
        <v>11777.828</v>
      </c>
      <c r="S75" s="50">
        <f t="shared" si="29"/>
        <v>53.70646602827177</v>
      </c>
      <c r="T75" s="32">
        <v>10212</v>
      </c>
      <c r="U75" s="31">
        <v>9133.032</v>
      </c>
      <c r="V75" s="50">
        <f t="shared" si="30"/>
        <v>89.434312573443</v>
      </c>
      <c r="W75" s="32">
        <v>1092.2</v>
      </c>
      <c r="X75" s="31">
        <v>1825.118</v>
      </c>
      <c r="Y75" s="50">
        <f t="shared" si="31"/>
        <v>167.10474272111333</v>
      </c>
      <c r="Z75" s="33">
        <v>0</v>
      </c>
      <c r="AA75" s="31">
        <v>0</v>
      </c>
      <c r="AB75" s="50" t="e">
        <f t="shared" si="21"/>
        <v>#DIV/0!</v>
      </c>
      <c r="AC75" s="38">
        <v>0</v>
      </c>
      <c r="AD75" s="50">
        <v>0</v>
      </c>
      <c r="AE75" s="50"/>
      <c r="AF75" s="50"/>
      <c r="AG75" s="50">
        <v>102734.8</v>
      </c>
      <c r="AH75" s="50">
        <v>105453.5</v>
      </c>
      <c r="AI75" s="18"/>
      <c r="AJ75" s="18"/>
      <c r="AK75" s="19"/>
      <c r="AL75" s="50">
        <v>0</v>
      </c>
      <c r="AM75" s="50"/>
      <c r="AN75" s="50"/>
      <c r="AO75" s="50"/>
      <c r="AP75" s="50"/>
      <c r="AQ75" s="31">
        <f t="shared" si="32"/>
        <v>450</v>
      </c>
      <c r="AR75" s="31">
        <f t="shared" si="32"/>
        <v>318.8</v>
      </c>
      <c r="AS75" s="50">
        <f t="shared" si="33"/>
        <v>70.84444444444445</v>
      </c>
      <c r="AT75" s="32">
        <v>450</v>
      </c>
      <c r="AU75" s="31">
        <v>318.8</v>
      </c>
      <c r="AV75" s="50"/>
      <c r="AW75" s="31">
        <v>0</v>
      </c>
      <c r="AX75" s="50"/>
      <c r="AY75" s="50">
        <v>0</v>
      </c>
      <c r="AZ75" s="32"/>
      <c r="BA75" s="50">
        <v>0</v>
      </c>
      <c r="BB75" s="50"/>
      <c r="BC75" s="50"/>
      <c r="BD75" s="50"/>
      <c r="BE75" s="50">
        <v>0</v>
      </c>
      <c r="BF75" s="34"/>
      <c r="BG75" s="50">
        <v>0</v>
      </c>
      <c r="BH75" s="32">
        <v>3000</v>
      </c>
      <c r="BI75" s="50">
        <v>21.432</v>
      </c>
      <c r="BJ75" s="50">
        <v>0</v>
      </c>
      <c r="BK75" s="50">
        <v>21.432</v>
      </c>
      <c r="BL75" s="32"/>
      <c r="BM75" s="50">
        <v>0</v>
      </c>
      <c r="BN75" s="50">
        <v>0</v>
      </c>
      <c r="BO75" s="50">
        <v>0</v>
      </c>
      <c r="BP75" s="50"/>
      <c r="BQ75" s="50"/>
      <c r="BR75" s="50">
        <v>0</v>
      </c>
      <c r="BS75" s="31">
        <v>0</v>
      </c>
      <c r="BT75" s="31">
        <v>0</v>
      </c>
      <c r="BU75" s="31">
        <f t="shared" si="34"/>
        <v>140354</v>
      </c>
      <c r="BV75" s="31">
        <f t="shared" si="35"/>
        <v>129113.1091</v>
      </c>
      <c r="BW75" s="50"/>
      <c r="BX75" s="50"/>
      <c r="BY75" s="50"/>
      <c r="BZ75" s="50">
        <v>8000</v>
      </c>
      <c r="CA75" s="50"/>
      <c r="CB75" s="50"/>
      <c r="CC75" s="50"/>
      <c r="CD75" s="50">
        <v>0</v>
      </c>
      <c r="CE75" s="50"/>
      <c r="CF75" s="50"/>
      <c r="CG75" s="50">
        <v>38500</v>
      </c>
      <c r="CH75" s="31">
        <v>28868.675</v>
      </c>
      <c r="CI75" s="31"/>
      <c r="CJ75" s="31">
        <f t="shared" si="36"/>
        <v>38500</v>
      </c>
      <c r="CK75" s="31">
        <f t="shared" si="37"/>
        <v>36868.675</v>
      </c>
      <c r="CL75" s="48"/>
      <c r="CM75" s="47"/>
      <c r="CN75" s="47"/>
      <c r="CO75" s="48"/>
      <c r="CP75" s="47"/>
      <c r="CQ75" s="47"/>
      <c r="CR75" s="48"/>
      <c r="CS75" s="47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</row>
    <row r="76" spans="1:210" ht="18.75" customHeight="1">
      <c r="A76" s="28">
        <v>67</v>
      </c>
      <c r="B76" s="1" t="s">
        <v>23</v>
      </c>
      <c r="C76" s="50">
        <v>2006.2</v>
      </c>
      <c r="D76" s="36">
        <v>3146.4</v>
      </c>
      <c r="E76" s="30">
        <f t="shared" si="22"/>
        <v>38665.7</v>
      </c>
      <c r="F76" s="31">
        <f t="shared" si="22"/>
        <v>34210.374299999996</v>
      </c>
      <c r="G76" s="31">
        <f t="shared" si="23"/>
        <v>88.47731788122289</v>
      </c>
      <c r="H76" s="31">
        <f t="shared" si="24"/>
        <v>14477.7</v>
      </c>
      <c r="I76" s="31">
        <f t="shared" si="24"/>
        <v>10022.3743</v>
      </c>
      <c r="J76" s="31">
        <f t="shared" si="25"/>
        <v>69.22628801536155</v>
      </c>
      <c r="K76" s="31">
        <f t="shared" si="26"/>
        <v>4760.7</v>
      </c>
      <c r="L76" s="31">
        <f t="shared" si="26"/>
        <v>4522.4927</v>
      </c>
      <c r="M76" s="50">
        <f t="shared" si="27"/>
        <v>94.99638078433844</v>
      </c>
      <c r="N76" s="32">
        <v>10.7</v>
      </c>
      <c r="O76" s="31">
        <v>0.3227</v>
      </c>
      <c r="P76" s="50">
        <f t="shared" si="28"/>
        <v>3.0158878504672897</v>
      </c>
      <c r="Q76" s="36">
        <v>8500</v>
      </c>
      <c r="R76" s="31">
        <v>4725.1816</v>
      </c>
      <c r="S76" s="50">
        <f t="shared" si="29"/>
        <v>55.59037176470588</v>
      </c>
      <c r="T76" s="32">
        <v>4750</v>
      </c>
      <c r="U76" s="31">
        <v>4522.17</v>
      </c>
      <c r="V76" s="50">
        <f t="shared" si="30"/>
        <v>95.20357894736843</v>
      </c>
      <c r="W76" s="32">
        <v>84</v>
      </c>
      <c r="X76" s="31">
        <v>30</v>
      </c>
      <c r="Y76" s="50">
        <f t="shared" si="31"/>
        <v>35.714285714285715</v>
      </c>
      <c r="Z76" s="33">
        <v>0</v>
      </c>
      <c r="AA76" s="31">
        <v>0</v>
      </c>
      <c r="AB76" s="50" t="e">
        <f t="shared" si="21"/>
        <v>#DIV/0!</v>
      </c>
      <c r="AC76" s="38">
        <v>0</v>
      </c>
      <c r="AD76" s="50">
        <v>0</v>
      </c>
      <c r="AE76" s="50"/>
      <c r="AF76" s="50"/>
      <c r="AG76" s="50">
        <v>24188</v>
      </c>
      <c r="AH76" s="50">
        <v>24188</v>
      </c>
      <c r="AI76" s="18"/>
      <c r="AJ76" s="18"/>
      <c r="AK76" s="19"/>
      <c r="AL76" s="50">
        <v>0</v>
      </c>
      <c r="AM76" s="50"/>
      <c r="AN76" s="50"/>
      <c r="AO76" s="50"/>
      <c r="AP76" s="50"/>
      <c r="AQ76" s="31">
        <f t="shared" si="32"/>
        <v>1133</v>
      </c>
      <c r="AR76" s="31">
        <f t="shared" si="32"/>
        <v>744.7</v>
      </c>
      <c r="AS76" s="50">
        <f t="shared" si="33"/>
        <v>65.72815533980582</v>
      </c>
      <c r="AT76" s="32">
        <v>773</v>
      </c>
      <c r="AU76" s="31">
        <v>414.7</v>
      </c>
      <c r="AV76" s="50"/>
      <c r="AW76" s="31">
        <v>0</v>
      </c>
      <c r="AX76" s="50"/>
      <c r="AY76" s="50">
        <v>0</v>
      </c>
      <c r="AZ76" s="32">
        <v>360</v>
      </c>
      <c r="BA76" s="50">
        <v>330</v>
      </c>
      <c r="BB76" s="50"/>
      <c r="BC76" s="50"/>
      <c r="BD76" s="50"/>
      <c r="BE76" s="50">
        <v>0</v>
      </c>
      <c r="BF76" s="34"/>
      <c r="BG76" s="50">
        <v>0</v>
      </c>
      <c r="BH76" s="32">
        <v>0</v>
      </c>
      <c r="BI76" s="50">
        <v>0</v>
      </c>
      <c r="BJ76" s="50">
        <v>0</v>
      </c>
      <c r="BK76" s="50">
        <v>0</v>
      </c>
      <c r="BL76" s="32"/>
      <c r="BM76" s="50">
        <v>0</v>
      </c>
      <c r="BN76" s="50">
        <v>0</v>
      </c>
      <c r="BO76" s="50">
        <v>0</v>
      </c>
      <c r="BP76" s="50"/>
      <c r="BQ76" s="50"/>
      <c r="BR76" s="50">
        <v>0</v>
      </c>
      <c r="BS76" s="31">
        <v>0</v>
      </c>
      <c r="BT76" s="31">
        <v>0</v>
      </c>
      <c r="BU76" s="31">
        <f t="shared" si="34"/>
        <v>38665.7</v>
      </c>
      <c r="BV76" s="31">
        <f t="shared" si="35"/>
        <v>34210.374299999996</v>
      </c>
      <c r="BW76" s="50"/>
      <c r="BX76" s="50"/>
      <c r="BY76" s="50"/>
      <c r="BZ76" s="50">
        <v>0</v>
      </c>
      <c r="CA76" s="50"/>
      <c r="CB76" s="50"/>
      <c r="CC76" s="50"/>
      <c r="CD76" s="50">
        <v>0</v>
      </c>
      <c r="CE76" s="50"/>
      <c r="CF76" s="50"/>
      <c r="CG76" s="50">
        <v>600</v>
      </c>
      <c r="CH76" s="31">
        <v>225</v>
      </c>
      <c r="CI76" s="31"/>
      <c r="CJ76" s="31">
        <f t="shared" si="36"/>
        <v>600</v>
      </c>
      <c r="CK76" s="31">
        <f t="shared" si="37"/>
        <v>225</v>
      </c>
      <c r="CL76" s="48"/>
      <c r="CM76" s="47"/>
      <c r="CN76" s="47"/>
      <c r="CO76" s="48"/>
      <c r="CP76" s="47"/>
      <c r="CQ76" s="47"/>
      <c r="CR76" s="48"/>
      <c r="CS76" s="47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</row>
    <row r="77" spans="1:210" ht="18.75" customHeight="1">
      <c r="A77" s="28">
        <v>68</v>
      </c>
      <c r="B77" s="1" t="s">
        <v>24</v>
      </c>
      <c r="C77" s="50">
        <v>21016.9</v>
      </c>
      <c r="D77" s="36">
        <v>0</v>
      </c>
      <c r="E77" s="30">
        <f t="shared" si="22"/>
        <v>43408</v>
      </c>
      <c r="F77" s="31">
        <f t="shared" si="22"/>
        <v>65525.942899999995</v>
      </c>
      <c r="G77" s="31">
        <f t="shared" si="23"/>
        <v>150.95360970328048</v>
      </c>
      <c r="H77" s="31">
        <f t="shared" si="24"/>
        <v>15676.3</v>
      </c>
      <c r="I77" s="31">
        <f t="shared" si="24"/>
        <v>16243.4429</v>
      </c>
      <c r="J77" s="31">
        <f t="shared" si="25"/>
        <v>103.61783647927125</v>
      </c>
      <c r="K77" s="31">
        <f t="shared" si="26"/>
        <v>6775.3</v>
      </c>
      <c r="L77" s="31">
        <f t="shared" si="26"/>
        <v>8790.1099</v>
      </c>
      <c r="M77" s="50">
        <f t="shared" si="27"/>
        <v>129.73757471993858</v>
      </c>
      <c r="N77" s="32">
        <v>2731</v>
      </c>
      <c r="O77" s="31">
        <v>2608.0199</v>
      </c>
      <c r="P77" s="50">
        <f t="shared" si="28"/>
        <v>95.49688392530207</v>
      </c>
      <c r="Q77" s="36">
        <v>7907.2</v>
      </c>
      <c r="R77" s="31">
        <v>6845.233</v>
      </c>
      <c r="S77" s="50">
        <f t="shared" si="29"/>
        <v>86.56962009307972</v>
      </c>
      <c r="T77" s="32">
        <v>4044.3</v>
      </c>
      <c r="U77" s="31">
        <v>6182.09</v>
      </c>
      <c r="V77" s="50">
        <f t="shared" si="30"/>
        <v>152.8593328882625</v>
      </c>
      <c r="W77" s="32">
        <v>274.4</v>
      </c>
      <c r="X77" s="31">
        <v>204.6</v>
      </c>
      <c r="Y77" s="50">
        <f t="shared" si="31"/>
        <v>74.56268221574345</v>
      </c>
      <c r="Z77" s="33">
        <v>0</v>
      </c>
      <c r="AA77" s="31">
        <v>0</v>
      </c>
      <c r="AB77" s="50" t="e">
        <f t="shared" si="21"/>
        <v>#DIV/0!</v>
      </c>
      <c r="AC77" s="38">
        <v>0</v>
      </c>
      <c r="AD77" s="50">
        <v>0</v>
      </c>
      <c r="AE77" s="50"/>
      <c r="AF77" s="50"/>
      <c r="AG77" s="50">
        <v>27731.7</v>
      </c>
      <c r="AH77" s="50">
        <v>28732.8</v>
      </c>
      <c r="AI77" s="18"/>
      <c r="AJ77" s="18"/>
      <c r="AK77" s="19"/>
      <c r="AL77" s="50">
        <v>0</v>
      </c>
      <c r="AM77" s="50"/>
      <c r="AN77" s="50"/>
      <c r="AO77" s="50"/>
      <c r="AP77" s="50"/>
      <c r="AQ77" s="31">
        <f t="shared" si="32"/>
        <v>219.4</v>
      </c>
      <c r="AR77" s="31">
        <f t="shared" si="32"/>
        <v>263.5</v>
      </c>
      <c r="AS77" s="50">
        <f t="shared" si="33"/>
        <v>120.10027347310847</v>
      </c>
      <c r="AT77" s="32">
        <v>219.4</v>
      </c>
      <c r="AU77" s="31">
        <v>263.5</v>
      </c>
      <c r="AV77" s="50"/>
      <c r="AW77" s="31">
        <v>0</v>
      </c>
      <c r="AX77" s="50"/>
      <c r="AY77" s="50">
        <v>0</v>
      </c>
      <c r="AZ77" s="32"/>
      <c r="BA77" s="50">
        <v>0</v>
      </c>
      <c r="BB77" s="50"/>
      <c r="BC77" s="50"/>
      <c r="BD77" s="50"/>
      <c r="BE77" s="50">
        <v>0</v>
      </c>
      <c r="BF77" s="34"/>
      <c r="BG77" s="50">
        <v>0</v>
      </c>
      <c r="BH77" s="32">
        <v>500</v>
      </c>
      <c r="BI77" s="50">
        <v>0</v>
      </c>
      <c r="BJ77" s="50">
        <v>500</v>
      </c>
      <c r="BK77" s="50">
        <v>0</v>
      </c>
      <c r="BL77" s="32"/>
      <c r="BM77" s="50">
        <v>0</v>
      </c>
      <c r="BN77" s="50">
        <v>0</v>
      </c>
      <c r="BO77" s="50">
        <v>0</v>
      </c>
      <c r="BP77" s="50"/>
      <c r="BQ77" s="50"/>
      <c r="BR77" s="50">
        <v>0</v>
      </c>
      <c r="BS77" s="31">
        <v>140</v>
      </c>
      <c r="BT77" s="31">
        <v>0</v>
      </c>
      <c r="BU77" s="31">
        <f t="shared" si="34"/>
        <v>43408</v>
      </c>
      <c r="BV77" s="31">
        <f t="shared" si="35"/>
        <v>44976.2429</v>
      </c>
      <c r="BW77" s="50"/>
      <c r="BX77" s="50"/>
      <c r="BY77" s="50"/>
      <c r="BZ77" s="50">
        <v>20549.7</v>
      </c>
      <c r="CA77" s="50"/>
      <c r="CB77" s="50"/>
      <c r="CC77" s="50"/>
      <c r="CD77" s="50">
        <v>0</v>
      </c>
      <c r="CE77" s="50"/>
      <c r="CF77" s="50"/>
      <c r="CG77" s="50">
        <v>2812</v>
      </c>
      <c r="CH77" s="31">
        <v>2812</v>
      </c>
      <c r="CI77" s="31"/>
      <c r="CJ77" s="31">
        <f t="shared" si="36"/>
        <v>2812</v>
      </c>
      <c r="CK77" s="31">
        <f t="shared" si="37"/>
        <v>23361.7</v>
      </c>
      <c r="CL77" s="48"/>
      <c r="CM77" s="47"/>
      <c r="CN77" s="47"/>
      <c r="CO77" s="48"/>
      <c r="CP77" s="47"/>
      <c r="CQ77" s="47"/>
      <c r="CR77" s="48"/>
      <c r="CS77" s="47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</row>
    <row r="78" spans="1:210" ht="18.75" customHeight="1">
      <c r="A78" s="28">
        <v>69</v>
      </c>
      <c r="B78" s="1" t="s">
        <v>25</v>
      </c>
      <c r="C78" s="50">
        <v>6453.4</v>
      </c>
      <c r="D78" s="36">
        <v>0</v>
      </c>
      <c r="E78" s="30">
        <f t="shared" si="22"/>
        <v>35157.3</v>
      </c>
      <c r="F78" s="31">
        <f t="shared" si="22"/>
        <v>43630.7022</v>
      </c>
      <c r="G78" s="31">
        <f t="shared" si="23"/>
        <v>124.10140198479405</v>
      </c>
      <c r="H78" s="31">
        <f t="shared" si="24"/>
        <v>12130</v>
      </c>
      <c r="I78" s="31">
        <f t="shared" si="24"/>
        <v>14883.602200000001</v>
      </c>
      <c r="J78" s="31">
        <f t="shared" si="25"/>
        <v>122.7007600989283</v>
      </c>
      <c r="K78" s="31">
        <f t="shared" si="26"/>
        <v>2368</v>
      </c>
      <c r="L78" s="31">
        <f t="shared" si="26"/>
        <v>3950.0935999999997</v>
      </c>
      <c r="M78" s="50">
        <f t="shared" si="27"/>
        <v>166.8113851351351</v>
      </c>
      <c r="N78" s="32">
        <v>50</v>
      </c>
      <c r="O78" s="31">
        <v>47.7996</v>
      </c>
      <c r="P78" s="50">
        <f t="shared" si="28"/>
        <v>95.5992</v>
      </c>
      <c r="Q78" s="36">
        <v>4000</v>
      </c>
      <c r="R78" s="31">
        <v>3111.5026</v>
      </c>
      <c r="S78" s="50">
        <f t="shared" si="29"/>
        <v>77.78756499999999</v>
      </c>
      <c r="T78" s="32">
        <v>2318</v>
      </c>
      <c r="U78" s="31">
        <v>3902.294</v>
      </c>
      <c r="V78" s="50">
        <f t="shared" si="30"/>
        <v>168.3474547023296</v>
      </c>
      <c r="W78" s="32">
        <v>32</v>
      </c>
      <c r="X78" s="31">
        <v>0</v>
      </c>
      <c r="Y78" s="50">
        <f t="shared" si="31"/>
        <v>0</v>
      </c>
      <c r="Z78" s="33">
        <v>0</v>
      </c>
      <c r="AA78" s="31">
        <v>0</v>
      </c>
      <c r="AB78" s="50" t="e">
        <f t="shared" si="21"/>
        <v>#DIV/0!</v>
      </c>
      <c r="AC78" s="38">
        <v>0</v>
      </c>
      <c r="AD78" s="50">
        <v>0</v>
      </c>
      <c r="AE78" s="50"/>
      <c r="AF78" s="50"/>
      <c r="AG78" s="50">
        <v>23027.3</v>
      </c>
      <c r="AH78" s="50">
        <v>23509.1</v>
      </c>
      <c r="AI78" s="18"/>
      <c r="AJ78" s="18"/>
      <c r="AK78" s="19"/>
      <c r="AL78" s="50">
        <v>0</v>
      </c>
      <c r="AM78" s="50"/>
      <c r="AN78" s="50"/>
      <c r="AO78" s="50"/>
      <c r="AP78" s="50"/>
      <c r="AQ78" s="31">
        <f t="shared" si="32"/>
        <v>1400</v>
      </c>
      <c r="AR78" s="31">
        <f t="shared" si="32"/>
        <v>1694.812</v>
      </c>
      <c r="AS78" s="50">
        <f t="shared" si="33"/>
        <v>121.05799999999999</v>
      </c>
      <c r="AT78" s="32">
        <v>1400</v>
      </c>
      <c r="AU78" s="31">
        <v>1694.812</v>
      </c>
      <c r="AV78" s="50"/>
      <c r="AW78" s="31">
        <v>0</v>
      </c>
      <c r="AX78" s="50"/>
      <c r="AY78" s="50">
        <v>0</v>
      </c>
      <c r="AZ78" s="32"/>
      <c r="BA78" s="50">
        <v>0</v>
      </c>
      <c r="BB78" s="50"/>
      <c r="BC78" s="50"/>
      <c r="BD78" s="50"/>
      <c r="BE78" s="50">
        <v>0</v>
      </c>
      <c r="BF78" s="34"/>
      <c r="BG78" s="50">
        <v>0</v>
      </c>
      <c r="BH78" s="32">
        <v>3350</v>
      </c>
      <c r="BI78" s="50">
        <v>0</v>
      </c>
      <c r="BJ78" s="50">
        <v>0</v>
      </c>
      <c r="BK78" s="50">
        <v>0</v>
      </c>
      <c r="BL78" s="32"/>
      <c r="BM78" s="50">
        <v>0</v>
      </c>
      <c r="BN78" s="50">
        <v>0</v>
      </c>
      <c r="BO78" s="50">
        <v>0</v>
      </c>
      <c r="BP78" s="50"/>
      <c r="BQ78" s="50"/>
      <c r="BR78" s="50">
        <v>980</v>
      </c>
      <c r="BS78" s="31">
        <v>6127.194</v>
      </c>
      <c r="BT78" s="31">
        <v>0</v>
      </c>
      <c r="BU78" s="31">
        <f t="shared" si="34"/>
        <v>35157.3</v>
      </c>
      <c r="BV78" s="31">
        <f t="shared" si="35"/>
        <v>38392.7022</v>
      </c>
      <c r="BW78" s="50"/>
      <c r="BX78" s="50"/>
      <c r="BY78" s="50"/>
      <c r="BZ78" s="50">
        <v>5238</v>
      </c>
      <c r="CA78" s="50"/>
      <c r="CB78" s="50"/>
      <c r="CC78" s="50"/>
      <c r="CD78" s="50">
        <v>0</v>
      </c>
      <c r="CE78" s="50"/>
      <c r="CF78" s="50"/>
      <c r="CG78" s="50">
        <v>3874.2</v>
      </c>
      <c r="CH78" s="31">
        <v>3874.2</v>
      </c>
      <c r="CI78" s="31"/>
      <c r="CJ78" s="31">
        <f t="shared" si="36"/>
        <v>3874.2</v>
      </c>
      <c r="CK78" s="31">
        <f t="shared" si="37"/>
        <v>9112.2</v>
      </c>
      <c r="CL78" s="48"/>
      <c r="CM78" s="47"/>
      <c r="CN78" s="47"/>
      <c r="CO78" s="48"/>
      <c r="CP78" s="47"/>
      <c r="CQ78" s="47"/>
      <c r="CR78" s="48"/>
      <c r="CS78" s="47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</row>
    <row r="79" spans="1:210" ht="18.75" customHeight="1">
      <c r="A79" s="28">
        <v>70</v>
      </c>
      <c r="B79" s="1" t="s">
        <v>26</v>
      </c>
      <c r="C79" s="50">
        <v>42166</v>
      </c>
      <c r="D79" s="36">
        <v>0</v>
      </c>
      <c r="E79" s="30">
        <f t="shared" si="22"/>
        <v>187430.4</v>
      </c>
      <c r="F79" s="31">
        <f t="shared" si="22"/>
        <v>184411.2173</v>
      </c>
      <c r="G79" s="31">
        <f t="shared" si="23"/>
        <v>98.38917128704841</v>
      </c>
      <c r="H79" s="31">
        <f t="shared" si="24"/>
        <v>46100.7</v>
      </c>
      <c r="I79" s="31">
        <f t="shared" si="24"/>
        <v>39640.1373</v>
      </c>
      <c r="J79" s="31">
        <f t="shared" si="25"/>
        <v>85.98597700251841</v>
      </c>
      <c r="K79" s="31">
        <f t="shared" si="26"/>
        <v>19800</v>
      </c>
      <c r="L79" s="31">
        <f t="shared" si="26"/>
        <v>21934.4093</v>
      </c>
      <c r="M79" s="50">
        <f t="shared" si="27"/>
        <v>110.77984494949496</v>
      </c>
      <c r="N79" s="32">
        <v>1200</v>
      </c>
      <c r="O79" s="31">
        <v>794.4593</v>
      </c>
      <c r="P79" s="50">
        <f t="shared" si="28"/>
        <v>66.20494166666666</v>
      </c>
      <c r="Q79" s="36">
        <v>20900.7</v>
      </c>
      <c r="R79" s="31">
        <v>14359.518</v>
      </c>
      <c r="S79" s="50">
        <f t="shared" si="29"/>
        <v>68.70352667614003</v>
      </c>
      <c r="T79" s="32">
        <v>18600</v>
      </c>
      <c r="U79" s="31">
        <v>21139.95</v>
      </c>
      <c r="V79" s="50">
        <f t="shared" si="30"/>
        <v>113.65564516129032</v>
      </c>
      <c r="W79" s="32">
        <v>600</v>
      </c>
      <c r="X79" s="31">
        <v>169.9</v>
      </c>
      <c r="Y79" s="50">
        <f t="shared" si="31"/>
        <v>28.316666666666666</v>
      </c>
      <c r="Z79" s="33">
        <v>0</v>
      </c>
      <c r="AA79" s="31">
        <v>0</v>
      </c>
      <c r="AB79" s="50" t="e">
        <f t="shared" si="21"/>
        <v>#DIV/0!</v>
      </c>
      <c r="AC79" s="38">
        <v>0</v>
      </c>
      <c r="AD79" s="50">
        <v>0</v>
      </c>
      <c r="AE79" s="50"/>
      <c r="AF79" s="50"/>
      <c r="AG79" s="50">
        <v>107862.3</v>
      </c>
      <c r="AH79" s="50">
        <v>111349.9</v>
      </c>
      <c r="AI79" s="18"/>
      <c r="AJ79" s="18"/>
      <c r="AK79" s="19">
        <v>1867</v>
      </c>
      <c r="AL79" s="50">
        <v>1867</v>
      </c>
      <c r="AM79" s="50"/>
      <c r="AN79" s="50"/>
      <c r="AO79" s="50"/>
      <c r="AP79" s="50"/>
      <c r="AQ79" s="31">
        <f t="shared" si="32"/>
        <v>1550</v>
      </c>
      <c r="AR79" s="31">
        <f t="shared" si="32"/>
        <v>1292.1</v>
      </c>
      <c r="AS79" s="50">
        <f t="shared" si="33"/>
        <v>83.36129032258064</v>
      </c>
      <c r="AT79" s="32">
        <v>1550</v>
      </c>
      <c r="AU79" s="31">
        <v>1292.1</v>
      </c>
      <c r="AV79" s="50"/>
      <c r="AW79" s="31">
        <v>0</v>
      </c>
      <c r="AX79" s="50"/>
      <c r="AY79" s="50">
        <v>0</v>
      </c>
      <c r="AZ79" s="32"/>
      <c r="BA79" s="50">
        <v>0</v>
      </c>
      <c r="BB79" s="50"/>
      <c r="BC79" s="50"/>
      <c r="BD79" s="50"/>
      <c r="BE79" s="50">
        <v>0</v>
      </c>
      <c r="BF79" s="34"/>
      <c r="BG79" s="50">
        <v>0</v>
      </c>
      <c r="BH79" s="32">
        <v>3250</v>
      </c>
      <c r="BI79" s="50">
        <v>474.31</v>
      </c>
      <c r="BJ79" s="50">
        <v>200</v>
      </c>
      <c r="BK79" s="50">
        <v>55.26</v>
      </c>
      <c r="BL79" s="32"/>
      <c r="BM79" s="50">
        <v>0</v>
      </c>
      <c r="BN79" s="50">
        <v>0</v>
      </c>
      <c r="BO79" s="50">
        <v>0</v>
      </c>
      <c r="BP79" s="50"/>
      <c r="BQ79" s="50"/>
      <c r="BR79" s="50">
        <v>0</v>
      </c>
      <c r="BS79" s="31">
        <v>1409.9</v>
      </c>
      <c r="BT79" s="31">
        <v>0</v>
      </c>
      <c r="BU79" s="31">
        <f t="shared" si="34"/>
        <v>155830</v>
      </c>
      <c r="BV79" s="31">
        <f t="shared" si="35"/>
        <v>152857.0373</v>
      </c>
      <c r="BW79" s="50"/>
      <c r="BX79" s="50"/>
      <c r="BY79" s="50">
        <v>31600.4</v>
      </c>
      <c r="BZ79" s="50">
        <v>31554.18</v>
      </c>
      <c r="CA79" s="50"/>
      <c r="CB79" s="50"/>
      <c r="CC79" s="50"/>
      <c r="CD79" s="50">
        <v>0</v>
      </c>
      <c r="CE79" s="50"/>
      <c r="CF79" s="50"/>
      <c r="CG79" s="50">
        <v>4795</v>
      </c>
      <c r="CH79" s="31">
        <v>4795</v>
      </c>
      <c r="CI79" s="31"/>
      <c r="CJ79" s="31">
        <f t="shared" si="36"/>
        <v>36395.4</v>
      </c>
      <c r="CK79" s="31">
        <f t="shared" si="37"/>
        <v>36349.18</v>
      </c>
      <c r="CL79" s="48"/>
      <c r="CM79" s="47"/>
      <c r="CN79" s="47"/>
      <c r="CO79" s="48"/>
      <c r="CP79" s="47"/>
      <c r="CQ79" s="47"/>
      <c r="CR79" s="48"/>
      <c r="CS79" s="47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</row>
    <row r="80" spans="1:210" ht="18.75" customHeight="1">
      <c r="A80" s="28">
        <v>71</v>
      </c>
      <c r="B80" s="1" t="s">
        <v>27</v>
      </c>
      <c r="C80" s="50">
        <v>11267.5</v>
      </c>
      <c r="D80" s="36">
        <v>0</v>
      </c>
      <c r="E80" s="30">
        <f t="shared" si="22"/>
        <v>99754.7</v>
      </c>
      <c r="F80" s="31">
        <f t="shared" si="22"/>
        <v>80372.9012</v>
      </c>
      <c r="G80" s="31">
        <f t="shared" si="23"/>
        <v>80.57054073642645</v>
      </c>
      <c r="H80" s="31">
        <f t="shared" si="24"/>
        <v>39196.6</v>
      </c>
      <c r="I80" s="31">
        <f t="shared" si="24"/>
        <v>19814.8012</v>
      </c>
      <c r="J80" s="31">
        <f t="shared" si="25"/>
        <v>50.55234688723003</v>
      </c>
      <c r="K80" s="31">
        <f t="shared" si="26"/>
        <v>7146.6</v>
      </c>
      <c r="L80" s="31">
        <f t="shared" si="26"/>
        <v>4887.9182</v>
      </c>
      <c r="M80" s="50">
        <f t="shared" si="27"/>
        <v>68.39501581171466</v>
      </c>
      <c r="N80" s="32">
        <v>146.6</v>
      </c>
      <c r="O80" s="31">
        <v>67.3182</v>
      </c>
      <c r="P80" s="50">
        <f t="shared" si="28"/>
        <v>45.91964529331515</v>
      </c>
      <c r="Q80" s="36">
        <v>25000</v>
      </c>
      <c r="R80" s="31">
        <v>12474.697</v>
      </c>
      <c r="S80" s="50">
        <f t="shared" si="29"/>
        <v>49.898787999999996</v>
      </c>
      <c r="T80" s="32">
        <v>7000</v>
      </c>
      <c r="U80" s="31">
        <v>4820.6</v>
      </c>
      <c r="V80" s="50">
        <f t="shared" si="30"/>
        <v>68.86571428571429</v>
      </c>
      <c r="W80" s="32">
        <v>800</v>
      </c>
      <c r="X80" s="31">
        <v>150</v>
      </c>
      <c r="Y80" s="50">
        <f t="shared" si="31"/>
        <v>18.75</v>
      </c>
      <c r="Z80" s="33">
        <v>0</v>
      </c>
      <c r="AA80" s="31">
        <v>0</v>
      </c>
      <c r="AB80" s="50" t="e">
        <f t="shared" si="21"/>
        <v>#DIV/0!</v>
      </c>
      <c r="AC80" s="38">
        <v>0</v>
      </c>
      <c r="AD80" s="50">
        <v>0</v>
      </c>
      <c r="AE80" s="50"/>
      <c r="AF80" s="50"/>
      <c r="AG80" s="50">
        <v>59391.200000000004</v>
      </c>
      <c r="AH80" s="50">
        <v>59391.2</v>
      </c>
      <c r="AI80" s="18"/>
      <c r="AJ80" s="18"/>
      <c r="AK80" s="19">
        <v>1166.9</v>
      </c>
      <c r="AL80" s="50">
        <v>1166.9</v>
      </c>
      <c r="AM80" s="50"/>
      <c r="AN80" s="50"/>
      <c r="AO80" s="50"/>
      <c r="AP80" s="50"/>
      <c r="AQ80" s="31">
        <f t="shared" si="32"/>
        <v>350</v>
      </c>
      <c r="AR80" s="31">
        <f t="shared" si="32"/>
        <v>422.075</v>
      </c>
      <c r="AS80" s="50">
        <f t="shared" si="33"/>
        <v>120.59285714285714</v>
      </c>
      <c r="AT80" s="32">
        <v>350</v>
      </c>
      <c r="AU80" s="31">
        <v>422.075</v>
      </c>
      <c r="AV80" s="50"/>
      <c r="AW80" s="31">
        <v>0</v>
      </c>
      <c r="AX80" s="50"/>
      <c r="AY80" s="50">
        <v>0</v>
      </c>
      <c r="AZ80" s="32"/>
      <c r="BA80" s="50">
        <v>0</v>
      </c>
      <c r="BB80" s="50"/>
      <c r="BC80" s="50"/>
      <c r="BD80" s="50"/>
      <c r="BE80" s="50">
        <v>0</v>
      </c>
      <c r="BF80" s="34">
        <v>800</v>
      </c>
      <c r="BG80" s="50">
        <v>123</v>
      </c>
      <c r="BH80" s="32">
        <v>5100</v>
      </c>
      <c r="BI80" s="50">
        <v>1173</v>
      </c>
      <c r="BJ80" s="50">
        <v>0</v>
      </c>
      <c r="BK80" s="50">
        <v>0</v>
      </c>
      <c r="BL80" s="32"/>
      <c r="BM80" s="50">
        <v>584.111</v>
      </c>
      <c r="BN80" s="50">
        <v>0</v>
      </c>
      <c r="BO80" s="50">
        <v>0</v>
      </c>
      <c r="BP80" s="50"/>
      <c r="BQ80" s="50"/>
      <c r="BR80" s="50">
        <v>0</v>
      </c>
      <c r="BS80" s="31">
        <v>0</v>
      </c>
      <c r="BT80" s="31">
        <v>0</v>
      </c>
      <c r="BU80" s="31">
        <f t="shared" si="34"/>
        <v>99754.7</v>
      </c>
      <c r="BV80" s="31">
        <f t="shared" si="35"/>
        <v>80372.9012</v>
      </c>
      <c r="BW80" s="50"/>
      <c r="BX80" s="50"/>
      <c r="BY80" s="50"/>
      <c r="BZ80" s="50">
        <v>0</v>
      </c>
      <c r="CA80" s="50"/>
      <c r="CB80" s="50"/>
      <c r="CC80" s="50"/>
      <c r="CD80" s="50">
        <v>0</v>
      </c>
      <c r="CE80" s="50"/>
      <c r="CF80" s="50"/>
      <c r="CG80" s="50">
        <v>13000</v>
      </c>
      <c r="CH80" s="31">
        <v>11353</v>
      </c>
      <c r="CI80" s="31"/>
      <c r="CJ80" s="31">
        <f t="shared" si="36"/>
        <v>13000</v>
      </c>
      <c r="CK80" s="31">
        <f t="shared" si="37"/>
        <v>11353</v>
      </c>
      <c r="CL80" s="48"/>
      <c r="CM80" s="47"/>
      <c r="CN80" s="47"/>
      <c r="CO80" s="48"/>
      <c r="CP80" s="47"/>
      <c r="CQ80" s="47"/>
      <c r="CR80" s="48"/>
      <c r="CS80" s="47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</row>
    <row r="81" spans="1:210" ht="18.75" customHeight="1">
      <c r="A81" s="28">
        <v>72</v>
      </c>
      <c r="B81" s="1" t="s">
        <v>28</v>
      </c>
      <c r="C81" s="50">
        <v>620.8</v>
      </c>
      <c r="D81" s="36">
        <v>0</v>
      </c>
      <c r="E81" s="30">
        <f t="shared" si="22"/>
        <v>47048.6</v>
      </c>
      <c r="F81" s="31">
        <f t="shared" si="22"/>
        <v>40534.880399999995</v>
      </c>
      <c r="G81" s="31">
        <f t="shared" si="23"/>
        <v>86.15533809720161</v>
      </c>
      <c r="H81" s="31">
        <f t="shared" si="24"/>
        <v>16186</v>
      </c>
      <c r="I81" s="31">
        <f t="shared" si="24"/>
        <v>9672.2804</v>
      </c>
      <c r="J81" s="31">
        <f t="shared" si="25"/>
        <v>59.75707648585197</v>
      </c>
      <c r="K81" s="31">
        <f t="shared" si="26"/>
        <v>6270</v>
      </c>
      <c r="L81" s="31">
        <f t="shared" si="26"/>
        <v>5069.6262</v>
      </c>
      <c r="M81" s="50">
        <f t="shared" si="27"/>
        <v>80.85528229665071</v>
      </c>
      <c r="N81" s="32">
        <v>570</v>
      </c>
      <c r="O81" s="31">
        <v>360.6302</v>
      </c>
      <c r="P81" s="50">
        <f t="shared" si="28"/>
        <v>63.26845614035088</v>
      </c>
      <c r="Q81" s="36">
        <v>7000</v>
      </c>
      <c r="R81" s="31">
        <v>4043.0635</v>
      </c>
      <c r="S81" s="50">
        <f t="shared" si="29"/>
        <v>57.758050000000004</v>
      </c>
      <c r="T81" s="32">
        <v>5700</v>
      </c>
      <c r="U81" s="31">
        <v>4708.996</v>
      </c>
      <c r="V81" s="50">
        <f t="shared" si="30"/>
        <v>82.61396491228071</v>
      </c>
      <c r="W81" s="32">
        <v>396</v>
      </c>
      <c r="X81" s="31">
        <v>150</v>
      </c>
      <c r="Y81" s="50">
        <f t="shared" si="31"/>
        <v>37.878787878787875</v>
      </c>
      <c r="Z81" s="33">
        <v>0</v>
      </c>
      <c r="AA81" s="31">
        <v>0</v>
      </c>
      <c r="AB81" s="50" t="e">
        <f t="shared" si="21"/>
        <v>#DIV/0!</v>
      </c>
      <c r="AC81" s="38">
        <v>0</v>
      </c>
      <c r="AD81" s="50">
        <v>0</v>
      </c>
      <c r="AE81" s="50"/>
      <c r="AF81" s="50"/>
      <c r="AG81" s="50">
        <v>30862.6</v>
      </c>
      <c r="AH81" s="50">
        <v>30862.6</v>
      </c>
      <c r="AI81" s="18"/>
      <c r="AJ81" s="18"/>
      <c r="AK81" s="19"/>
      <c r="AL81" s="50">
        <v>0</v>
      </c>
      <c r="AM81" s="50"/>
      <c r="AN81" s="50"/>
      <c r="AO81" s="50"/>
      <c r="AP81" s="50"/>
      <c r="AQ81" s="31">
        <f t="shared" si="32"/>
        <v>420</v>
      </c>
      <c r="AR81" s="31">
        <f t="shared" si="32"/>
        <v>409.5907</v>
      </c>
      <c r="AS81" s="50">
        <f t="shared" si="33"/>
        <v>97.52159523809524</v>
      </c>
      <c r="AT81" s="32">
        <v>420</v>
      </c>
      <c r="AU81" s="31">
        <v>409.5907</v>
      </c>
      <c r="AV81" s="50"/>
      <c r="AW81" s="31">
        <v>0</v>
      </c>
      <c r="AX81" s="50"/>
      <c r="AY81" s="50">
        <v>0</v>
      </c>
      <c r="AZ81" s="32"/>
      <c r="BA81" s="50">
        <v>0</v>
      </c>
      <c r="BB81" s="50"/>
      <c r="BC81" s="50"/>
      <c r="BD81" s="50"/>
      <c r="BE81" s="50">
        <v>0</v>
      </c>
      <c r="BF81" s="34"/>
      <c r="BG81" s="50">
        <v>0</v>
      </c>
      <c r="BH81" s="32">
        <v>2100</v>
      </c>
      <c r="BI81" s="50">
        <v>0</v>
      </c>
      <c r="BJ81" s="50">
        <v>0</v>
      </c>
      <c r="BK81" s="50">
        <v>0</v>
      </c>
      <c r="BL81" s="32"/>
      <c r="BM81" s="50">
        <v>0</v>
      </c>
      <c r="BN81" s="50">
        <v>0</v>
      </c>
      <c r="BO81" s="50">
        <v>0</v>
      </c>
      <c r="BP81" s="50"/>
      <c r="BQ81" s="50"/>
      <c r="BR81" s="50">
        <v>0</v>
      </c>
      <c r="BS81" s="31">
        <v>0</v>
      </c>
      <c r="BT81" s="31">
        <v>0</v>
      </c>
      <c r="BU81" s="31">
        <f t="shared" si="34"/>
        <v>47048.6</v>
      </c>
      <c r="BV81" s="31">
        <f t="shared" si="35"/>
        <v>40534.880399999995</v>
      </c>
      <c r="BW81" s="50"/>
      <c r="BX81" s="50"/>
      <c r="BY81" s="50"/>
      <c r="BZ81" s="50">
        <v>0</v>
      </c>
      <c r="CA81" s="50"/>
      <c r="CB81" s="50"/>
      <c r="CC81" s="50"/>
      <c r="CD81" s="50">
        <v>0</v>
      </c>
      <c r="CE81" s="50"/>
      <c r="CF81" s="50"/>
      <c r="CG81" s="50">
        <v>5100</v>
      </c>
      <c r="CH81" s="31">
        <v>3577.1206</v>
      </c>
      <c r="CI81" s="31"/>
      <c r="CJ81" s="31">
        <f t="shared" si="36"/>
        <v>5100</v>
      </c>
      <c r="CK81" s="31">
        <f t="shared" si="37"/>
        <v>3577.1206</v>
      </c>
      <c r="CL81" s="48"/>
      <c r="CM81" s="47"/>
      <c r="CN81" s="47"/>
      <c r="CO81" s="48"/>
      <c r="CP81" s="47"/>
      <c r="CQ81" s="47"/>
      <c r="CR81" s="48"/>
      <c r="CS81" s="47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</row>
    <row r="82" spans="1:210" ht="18.75" customHeight="1">
      <c r="A82" s="28">
        <v>73</v>
      </c>
      <c r="B82" s="1" t="s">
        <v>29</v>
      </c>
      <c r="C82" s="50">
        <v>3947.4</v>
      </c>
      <c r="D82" s="36">
        <v>0</v>
      </c>
      <c r="E82" s="30">
        <f t="shared" si="22"/>
        <v>47123.7</v>
      </c>
      <c r="F82" s="31">
        <f t="shared" si="22"/>
        <v>37939.213500000005</v>
      </c>
      <c r="G82" s="31">
        <f t="shared" si="23"/>
        <v>80.50983581509942</v>
      </c>
      <c r="H82" s="31">
        <f t="shared" si="24"/>
        <v>19684</v>
      </c>
      <c r="I82" s="31">
        <f t="shared" si="24"/>
        <v>10499.5135</v>
      </c>
      <c r="J82" s="31">
        <f t="shared" si="25"/>
        <v>53.34034495021337</v>
      </c>
      <c r="K82" s="31">
        <f t="shared" si="26"/>
        <v>5800</v>
      </c>
      <c r="L82" s="31">
        <f t="shared" si="26"/>
        <v>2928.6085</v>
      </c>
      <c r="M82" s="50">
        <f t="shared" si="27"/>
        <v>50.49325</v>
      </c>
      <c r="N82" s="32">
        <v>300</v>
      </c>
      <c r="O82" s="31">
        <v>34.6085</v>
      </c>
      <c r="P82" s="50">
        <f t="shared" si="28"/>
        <v>11.536166666666666</v>
      </c>
      <c r="Q82" s="36">
        <v>9500</v>
      </c>
      <c r="R82" s="31">
        <v>5892.5</v>
      </c>
      <c r="S82" s="50">
        <f t="shared" si="29"/>
        <v>62.026315789473685</v>
      </c>
      <c r="T82" s="32">
        <v>5500</v>
      </c>
      <c r="U82" s="31">
        <v>2894</v>
      </c>
      <c r="V82" s="50">
        <f t="shared" si="30"/>
        <v>52.61818181818182</v>
      </c>
      <c r="W82" s="32">
        <v>304</v>
      </c>
      <c r="X82" s="31">
        <v>24.8</v>
      </c>
      <c r="Y82" s="50">
        <f t="shared" si="31"/>
        <v>8.157894736842106</v>
      </c>
      <c r="Z82" s="33">
        <v>0</v>
      </c>
      <c r="AA82" s="31">
        <v>0</v>
      </c>
      <c r="AB82" s="50" t="e">
        <f t="shared" si="21"/>
        <v>#DIV/0!</v>
      </c>
      <c r="AC82" s="38">
        <v>0</v>
      </c>
      <c r="AD82" s="50">
        <v>0</v>
      </c>
      <c r="AE82" s="50"/>
      <c r="AF82" s="50"/>
      <c r="AG82" s="50">
        <v>27439.7</v>
      </c>
      <c r="AH82" s="50">
        <v>27439.7</v>
      </c>
      <c r="AI82" s="18"/>
      <c r="AJ82" s="18"/>
      <c r="AK82" s="19"/>
      <c r="AL82" s="50">
        <v>0</v>
      </c>
      <c r="AM82" s="50"/>
      <c r="AN82" s="50"/>
      <c r="AO82" s="50"/>
      <c r="AP82" s="50"/>
      <c r="AQ82" s="31">
        <f t="shared" si="32"/>
        <v>1480</v>
      </c>
      <c r="AR82" s="31">
        <f t="shared" si="32"/>
        <v>1568.1</v>
      </c>
      <c r="AS82" s="50">
        <f t="shared" si="33"/>
        <v>105.9527027027027</v>
      </c>
      <c r="AT82" s="32">
        <v>1000</v>
      </c>
      <c r="AU82" s="31">
        <v>968.1</v>
      </c>
      <c r="AV82" s="50"/>
      <c r="AW82" s="31">
        <v>0</v>
      </c>
      <c r="AX82" s="50"/>
      <c r="AY82" s="50">
        <v>0</v>
      </c>
      <c r="AZ82" s="32">
        <v>480</v>
      </c>
      <c r="BA82" s="50">
        <v>600</v>
      </c>
      <c r="BB82" s="50"/>
      <c r="BC82" s="50"/>
      <c r="BD82" s="50"/>
      <c r="BE82" s="50">
        <v>0</v>
      </c>
      <c r="BF82" s="34">
        <v>1200</v>
      </c>
      <c r="BG82" s="50">
        <v>79.8</v>
      </c>
      <c r="BH82" s="32">
        <v>950</v>
      </c>
      <c r="BI82" s="50">
        <v>37.5</v>
      </c>
      <c r="BJ82" s="50">
        <v>800</v>
      </c>
      <c r="BK82" s="50">
        <v>7.5</v>
      </c>
      <c r="BL82" s="32">
        <v>350</v>
      </c>
      <c r="BM82" s="50">
        <v>-31.795</v>
      </c>
      <c r="BN82" s="50">
        <v>0</v>
      </c>
      <c r="BO82" s="50">
        <v>0</v>
      </c>
      <c r="BP82" s="50"/>
      <c r="BQ82" s="50"/>
      <c r="BR82" s="50">
        <v>100</v>
      </c>
      <c r="BS82" s="31">
        <v>0</v>
      </c>
      <c r="BT82" s="31">
        <v>0</v>
      </c>
      <c r="BU82" s="31">
        <f t="shared" si="34"/>
        <v>47123.7</v>
      </c>
      <c r="BV82" s="31">
        <f t="shared" si="35"/>
        <v>37939.213500000005</v>
      </c>
      <c r="BW82" s="50"/>
      <c r="BX82" s="50"/>
      <c r="BY82" s="50"/>
      <c r="BZ82" s="50">
        <v>0</v>
      </c>
      <c r="CA82" s="50"/>
      <c r="CB82" s="50"/>
      <c r="CC82" s="50"/>
      <c r="CD82" s="50">
        <v>0</v>
      </c>
      <c r="CE82" s="50"/>
      <c r="CF82" s="50"/>
      <c r="CG82" s="50">
        <v>2850</v>
      </c>
      <c r="CH82" s="31">
        <v>0</v>
      </c>
      <c r="CI82" s="31"/>
      <c r="CJ82" s="31">
        <f t="shared" si="36"/>
        <v>2850</v>
      </c>
      <c r="CK82" s="31">
        <f t="shared" si="37"/>
        <v>0</v>
      </c>
      <c r="CL82" s="48"/>
      <c r="CM82" s="47"/>
      <c r="CN82" s="47"/>
      <c r="CO82" s="48"/>
      <c r="CP82" s="47"/>
      <c r="CQ82" s="47"/>
      <c r="CR82" s="48"/>
      <c r="CS82" s="47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</row>
    <row r="83" spans="1:210" ht="18.75" customHeight="1">
      <c r="A83" s="28">
        <v>74</v>
      </c>
      <c r="B83" s="1" t="s">
        <v>30</v>
      </c>
      <c r="C83" s="50">
        <v>10354.400000000001</v>
      </c>
      <c r="D83" s="36">
        <v>617</v>
      </c>
      <c r="E83" s="30">
        <f t="shared" si="22"/>
        <v>55103.1</v>
      </c>
      <c r="F83" s="31">
        <f t="shared" si="22"/>
        <v>46425.3579</v>
      </c>
      <c r="G83" s="31">
        <f t="shared" si="23"/>
        <v>84.251807793028</v>
      </c>
      <c r="H83" s="31">
        <f t="shared" si="24"/>
        <v>25153.4</v>
      </c>
      <c r="I83" s="31">
        <f t="shared" si="24"/>
        <v>15794.3579</v>
      </c>
      <c r="J83" s="31">
        <f t="shared" si="25"/>
        <v>62.79213903488197</v>
      </c>
      <c r="K83" s="31">
        <f t="shared" si="26"/>
        <v>4548.4</v>
      </c>
      <c r="L83" s="31">
        <f t="shared" si="26"/>
        <v>4039.5029</v>
      </c>
      <c r="M83" s="50">
        <f t="shared" si="27"/>
        <v>88.81151393896755</v>
      </c>
      <c r="N83" s="32">
        <v>95.4</v>
      </c>
      <c r="O83" s="31">
        <v>20.5729</v>
      </c>
      <c r="P83" s="50">
        <f t="shared" si="28"/>
        <v>21.56488469601677</v>
      </c>
      <c r="Q83" s="36">
        <v>4952</v>
      </c>
      <c r="R83" s="31">
        <v>2774.16</v>
      </c>
      <c r="S83" s="50">
        <f t="shared" si="29"/>
        <v>56.02100161550888</v>
      </c>
      <c r="T83" s="32">
        <v>4453</v>
      </c>
      <c r="U83" s="31">
        <v>4018.93</v>
      </c>
      <c r="V83" s="50">
        <f t="shared" si="30"/>
        <v>90.25218953514485</v>
      </c>
      <c r="W83" s="32">
        <v>160</v>
      </c>
      <c r="X83" s="31">
        <v>11.9</v>
      </c>
      <c r="Y83" s="50">
        <f t="shared" si="31"/>
        <v>7.4375</v>
      </c>
      <c r="Z83" s="33">
        <v>0</v>
      </c>
      <c r="AA83" s="31">
        <v>0</v>
      </c>
      <c r="AB83" s="50" t="e">
        <f t="shared" si="21"/>
        <v>#DIV/0!</v>
      </c>
      <c r="AC83" s="38">
        <v>0</v>
      </c>
      <c r="AD83" s="50">
        <v>0</v>
      </c>
      <c r="AE83" s="50"/>
      <c r="AF83" s="50"/>
      <c r="AG83" s="50">
        <v>29949.7</v>
      </c>
      <c r="AH83" s="50">
        <v>30631</v>
      </c>
      <c r="AI83" s="18"/>
      <c r="AJ83" s="18"/>
      <c r="AK83" s="19"/>
      <c r="AL83" s="50">
        <v>0</v>
      </c>
      <c r="AM83" s="50"/>
      <c r="AN83" s="50"/>
      <c r="AO83" s="50"/>
      <c r="AP83" s="50"/>
      <c r="AQ83" s="31">
        <f t="shared" si="32"/>
        <v>11580.6</v>
      </c>
      <c r="AR83" s="31">
        <f t="shared" si="32"/>
        <v>6825.3</v>
      </c>
      <c r="AS83" s="50">
        <f t="shared" si="33"/>
        <v>58.937360758509925</v>
      </c>
      <c r="AT83" s="32">
        <v>11580.6</v>
      </c>
      <c r="AU83" s="31">
        <v>6825.3</v>
      </c>
      <c r="AV83" s="50"/>
      <c r="AW83" s="31">
        <v>0</v>
      </c>
      <c r="AX83" s="50"/>
      <c r="AY83" s="50">
        <v>0</v>
      </c>
      <c r="AZ83" s="32"/>
      <c r="BA83" s="50">
        <v>0</v>
      </c>
      <c r="BB83" s="50"/>
      <c r="BC83" s="50"/>
      <c r="BD83" s="50"/>
      <c r="BE83" s="50">
        <v>0</v>
      </c>
      <c r="BF83" s="34">
        <v>2510.4</v>
      </c>
      <c r="BG83" s="50">
        <v>905.55</v>
      </c>
      <c r="BH83" s="32">
        <v>1202</v>
      </c>
      <c r="BI83" s="50">
        <v>835.245</v>
      </c>
      <c r="BJ83" s="50">
        <v>1202</v>
      </c>
      <c r="BK83" s="50">
        <v>835.245</v>
      </c>
      <c r="BL83" s="32"/>
      <c r="BM83" s="50">
        <v>0</v>
      </c>
      <c r="BN83" s="50">
        <v>0</v>
      </c>
      <c r="BO83" s="50">
        <v>0</v>
      </c>
      <c r="BP83" s="50"/>
      <c r="BQ83" s="50"/>
      <c r="BR83" s="50">
        <v>200</v>
      </c>
      <c r="BS83" s="31">
        <v>402.7</v>
      </c>
      <c r="BT83" s="31">
        <v>0</v>
      </c>
      <c r="BU83" s="31">
        <f t="shared" si="34"/>
        <v>55103.1</v>
      </c>
      <c r="BV83" s="31">
        <f t="shared" si="35"/>
        <v>46425.3579</v>
      </c>
      <c r="BW83" s="50"/>
      <c r="BX83" s="50"/>
      <c r="BY83" s="50"/>
      <c r="BZ83" s="50">
        <v>0</v>
      </c>
      <c r="CA83" s="50"/>
      <c r="CB83" s="50"/>
      <c r="CC83" s="50"/>
      <c r="CD83" s="50">
        <v>0</v>
      </c>
      <c r="CE83" s="50"/>
      <c r="CF83" s="50"/>
      <c r="CG83" s="50">
        <v>478</v>
      </c>
      <c r="CH83" s="31">
        <v>478</v>
      </c>
      <c r="CI83" s="31"/>
      <c r="CJ83" s="31">
        <f t="shared" si="36"/>
        <v>478</v>
      </c>
      <c r="CK83" s="31">
        <f t="shared" si="37"/>
        <v>478</v>
      </c>
      <c r="CL83" s="48"/>
      <c r="CM83" s="47"/>
      <c r="CN83" s="47"/>
      <c r="CO83" s="48"/>
      <c r="CP83" s="47"/>
      <c r="CQ83" s="47"/>
      <c r="CR83" s="48"/>
      <c r="CS83" s="47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</row>
    <row r="84" spans="1:210" ht="18.75" customHeight="1">
      <c r="A84" s="28">
        <v>75</v>
      </c>
      <c r="B84" s="1" t="s">
        <v>31</v>
      </c>
      <c r="C84" s="50">
        <v>3766.8999999999996</v>
      </c>
      <c r="D84" s="36">
        <v>510.8</v>
      </c>
      <c r="E84" s="30">
        <f t="shared" si="22"/>
        <v>53774.6</v>
      </c>
      <c r="F84" s="31">
        <f t="shared" si="22"/>
        <v>59369.6412</v>
      </c>
      <c r="G84" s="31">
        <f t="shared" si="23"/>
        <v>110.40461704968516</v>
      </c>
      <c r="H84" s="31">
        <f t="shared" si="24"/>
        <v>19500</v>
      </c>
      <c r="I84" s="31">
        <f t="shared" si="24"/>
        <v>19044.851199999997</v>
      </c>
      <c r="J84" s="31">
        <f t="shared" si="25"/>
        <v>97.66590358974358</v>
      </c>
      <c r="K84" s="31">
        <f t="shared" si="26"/>
        <v>11500</v>
      </c>
      <c r="L84" s="31">
        <f t="shared" si="26"/>
        <v>11595.5602</v>
      </c>
      <c r="M84" s="50">
        <f t="shared" si="27"/>
        <v>100.83095826086956</v>
      </c>
      <c r="N84" s="32">
        <v>2300</v>
      </c>
      <c r="O84" s="31">
        <v>2334.6322</v>
      </c>
      <c r="P84" s="50">
        <f t="shared" si="28"/>
        <v>101.50574782608697</v>
      </c>
      <c r="Q84" s="36">
        <v>4800</v>
      </c>
      <c r="R84" s="31">
        <v>4839.153</v>
      </c>
      <c r="S84" s="50">
        <f t="shared" si="29"/>
        <v>100.81568750000001</v>
      </c>
      <c r="T84" s="32">
        <v>9200</v>
      </c>
      <c r="U84" s="31">
        <v>9260.928</v>
      </c>
      <c r="V84" s="50">
        <f t="shared" si="30"/>
        <v>100.66226086956522</v>
      </c>
      <c r="W84" s="32">
        <v>1100</v>
      </c>
      <c r="X84" s="31">
        <v>788.1</v>
      </c>
      <c r="Y84" s="50">
        <f t="shared" si="31"/>
        <v>71.64545454545454</v>
      </c>
      <c r="Z84" s="33">
        <v>0</v>
      </c>
      <c r="AA84" s="31">
        <v>0</v>
      </c>
      <c r="AB84" s="50" t="e">
        <f t="shared" si="21"/>
        <v>#DIV/0!</v>
      </c>
      <c r="AC84" s="38">
        <v>0</v>
      </c>
      <c r="AD84" s="50">
        <v>0</v>
      </c>
      <c r="AE84" s="50"/>
      <c r="AF84" s="50"/>
      <c r="AG84" s="50">
        <v>34274.6</v>
      </c>
      <c r="AH84" s="50">
        <v>34274.6</v>
      </c>
      <c r="AI84" s="18"/>
      <c r="AJ84" s="18"/>
      <c r="AK84" s="19"/>
      <c r="AL84" s="50">
        <v>0</v>
      </c>
      <c r="AM84" s="50"/>
      <c r="AN84" s="50"/>
      <c r="AO84" s="50"/>
      <c r="AP84" s="50"/>
      <c r="AQ84" s="31">
        <f t="shared" si="32"/>
        <v>100</v>
      </c>
      <c r="AR84" s="31">
        <f t="shared" si="32"/>
        <v>56.538</v>
      </c>
      <c r="AS84" s="50">
        <f t="shared" si="33"/>
        <v>56.538</v>
      </c>
      <c r="AT84" s="32"/>
      <c r="AU84" s="31">
        <v>56.538</v>
      </c>
      <c r="AV84" s="50"/>
      <c r="AW84" s="31">
        <v>0</v>
      </c>
      <c r="AX84" s="50"/>
      <c r="AY84" s="50">
        <v>0</v>
      </c>
      <c r="AZ84" s="32">
        <v>100</v>
      </c>
      <c r="BA84" s="31">
        <v>0</v>
      </c>
      <c r="BB84" s="50"/>
      <c r="BC84" s="50"/>
      <c r="BD84" s="50"/>
      <c r="BE84" s="50">
        <v>0</v>
      </c>
      <c r="BF84" s="34"/>
      <c r="BG84" s="50">
        <v>0</v>
      </c>
      <c r="BH84" s="32">
        <v>1500</v>
      </c>
      <c r="BI84" s="50">
        <v>571.4</v>
      </c>
      <c r="BJ84" s="50">
        <v>0</v>
      </c>
      <c r="BK84" s="50">
        <v>0</v>
      </c>
      <c r="BL84" s="32"/>
      <c r="BM84" s="50">
        <v>0</v>
      </c>
      <c r="BN84" s="50">
        <v>0</v>
      </c>
      <c r="BO84" s="50">
        <v>0</v>
      </c>
      <c r="BP84" s="50"/>
      <c r="BQ84" s="50"/>
      <c r="BR84" s="50">
        <v>500</v>
      </c>
      <c r="BS84" s="31">
        <v>1194.1</v>
      </c>
      <c r="BT84" s="31">
        <v>0</v>
      </c>
      <c r="BU84" s="31">
        <f t="shared" si="34"/>
        <v>53774.6</v>
      </c>
      <c r="BV84" s="31">
        <f t="shared" si="35"/>
        <v>53319.451199999996</v>
      </c>
      <c r="BW84" s="50"/>
      <c r="BX84" s="50"/>
      <c r="BY84" s="50"/>
      <c r="BZ84" s="50">
        <v>6050.19</v>
      </c>
      <c r="CA84" s="50"/>
      <c r="CB84" s="50"/>
      <c r="CC84" s="50"/>
      <c r="CD84" s="50">
        <v>0</v>
      </c>
      <c r="CE84" s="50"/>
      <c r="CF84" s="50"/>
      <c r="CG84" s="50"/>
      <c r="CH84" s="31">
        <v>0</v>
      </c>
      <c r="CI84" s="31"/>
      <c r="CJ84" s="31">
        <f t="shared" si="36"/>
        <v>0</v>
      </c>
      <c r="CK84" s="31">
        <f t="shared" si="37"/>
        <v>6050.19</v>
      </c>
      <c r="CL84" s="48"/>
      <c r="CM84" s="47"/>
      <c r="CN84" s="47"/>
      <c r="CO84" s="48"/>
      <c r="CP84" s="47"/>
      <c r="CQ84" s="47"/>
      <c r="CR84" s="48"/>
      <c r="CS84" s="47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</row>
    <row r="85" spans="1:210" ht="18.75" customHeight="1">
      <c r="A85" s="28">
        <v>76</v>
      </c>
      <c r="B85" s="1" t="s">
        <v>32</v>
      </c>
      <c r="C85" s="50">
        <v>0</v>
      </c>
      <c r="D85" s="36">
        <v>0</v>
      </c>
      <c r="E85" s="30">
        <f t="shared" si="22"/>
        <v>30537.9</v>
      </c>
      <c r="F85" s="31">
        <f t="shared" si="22"/>
        <v>37888.4067</v>
      </c>
      <c r="G85" s="31">
        <f t="shared" si="23"/>
        <v>124.07011189374515</v>
      </c>
      <c r="H85" s="31">
        <f t="shared" si="24"/>
        <v>8756.9</v>
      </c>
      <c r="I85" s="31">
        <f t="shared" si="24"/>
        <v>9749.106699999998</v>
      </c>
      <c r="J85" s="31">
        <f t="shared" si="25"/>
        <v>111.33057017894458</v>
      </c>
      <c r="K85" s="31">
        <f t="shared" si="26"/>
        <v>3350</v>
      </c>
      <c r="L85" s="31">
        <f t="shared" si="26"/>
        <v>5444.2067</v>
      </c>
      <c r="M85" s="50">
        <f t="shared" si="27"/>
        <v>162.51363283582089</v>
      </c>
      <c r="N85" s="32">
        <v>350</v>
      </c>
      <c r="O85" s="31">
        <v>279.5467</v>
      </c>
      <c r="P85" s="50">
        <f t="shared" si="28"/>
        <v>79.8704857142857</v>
      </c>
      <c r="Q85" s="36">
        <v>4000</v>
      </c>
      <c r="R85" s="31">
        <v>3662</v>
      </c>
      <c r="S85" s="50">
        <f t="shared" si="29"/>
        <v>91.55</v>
      </c>
      <c r="T85" s="32">
        <v>3000</v>
      </c>
      <c r="U85" s="31">
        <v>5164.66</v>
      </c>
      <c r="V85" s="50">
        <f t="shared" si="30"/>
        <v>172.15533333333332</v>
      </c>
      <c r="W85" s="32">
        <v>118</v>
      </c>
      <c r="X85" s="31">
        <v>108</v>
      </c>
      <c r="Y85" s="50">
        <f t="shared" si="31"/>
        <v>91.52542372881356</v>
      </c>
      <c r="Z85" s="33">
        <v>0</v>
      </c>
      <c r="AA85" s="31">
        <v>0</v>
      </c>
      <c r="AB85" s="50" t="e">
        <f t="shared" si="21"/>
        <v>#DIV/0!</v>
      </c>
      <c r="AC85" s="38">
        <v>0</v>
      </c>
      <c r="AD85" s="50">
        <v>0</v>
      </c>
      <c r="AE85" s="50"/>
      <c r="AF85" s="50"/>
      <c r="AG85" s="50">
        <v>21781</v>
      </c>
      <c r="AH85" s="50">
        <v>21967.7</v>
      </c>
      <c r="AI85" s="18"/>
      <c r="AJ85" s="18"/>
      <c r="AK85" s="19"/>
      <c r="AL85" s="50">
        <v>0</v>
      </c>
      <c r="AM85" s="50"/>
      <c r="AN85" s="50"/>
      <c r="AO85" s="50"/>
      <c r="AP85" s="50"/>
      <c r="AQ85" s="31">
        <f t="shared" si="32"/>
        <v>328.9</v>
      </c>
      <c r="AR85" s="31">
        <f t="shared" si="32"/>
        <v>328.9</v>
      </c>
      <c r="AS85" s="50">
        <f t="shared" si="33"/>
        <v>100</v>
      </c>
      <c r="AT85" s="32">
        <v>328.9</v>
      </c>
      <c r="AU85" s="31">
        <v>328.9</v>
      </c>
      <c r="AV85" s="50"/>
      <c r="AW85" s="31">
        <v>0</v>
      </c>
      <c r="AX85" s="50"/>
      <c r="AY85" s="50">
        <v>0</v>
      </c>
      <c r="AZ85" s="32"/>
      <c r="BA85" s="50">
        <v>0</v>
      </c>
      <c r="BB85" s="50"/>
      <c r="BC85" s="50"/>
      <c r="BD85" s="50"/>
      <c r="BE85" s="50">
        <v>0</v>
      </c>
      <c r="BF85" s="34"/>
      <c r="BG85" s="50">
        <v>0</v>
      </c>
      <c r="BH85" s="32">
        <v>960</v>
      </c>
      <c r="BI85" s="50">
        <v>206</v>
      </c>
      <c r="BJ85" s="50">
        <v>960</v>
      </c>
      <c r="BK85" s="50">
        <v>206</v>
      </c>
      <c r="BL85" s="32"/>
      <c r="BM85" s="50">
        <v>0</v>
      </c>
      <c r="BN85" s="50">
        <v>0</v>
      </c>
      <c r="BO85" s="50">
        <v>0</v>
      </c>
      <c r="BP85" s="50"/>
      <c r="BQ85" s="50"/>
      <c r="BR85" s="50">
        <v>0</v>
      </c>
      <c r="BS85" s="31">
        <v>0</v>
      </c>
      <c r="BT85" s="31">
        <v>0</v>
      </c>
      <c r="BU85" s="31">
        <f t="shared" si="34"/>
        <v>30537.9</v>
      </c>
      <c r="BV85" s="31">
        <f t="shared" si="35"/>
        <v>31716.8067</v>
      </c>
      <c r="BW85" s="50"/>
      <c r="BX85" s="50"/>
      <c r="BY85" s="50"/>
      <c r="BZ85" s="50">
        <v>6171.6</v>
      </c>
      <c r="CA85" s="50"/>
      <c r="CB85" s="50"/>
      <c r="CC85" s="50"/>
      <c r="CD85" s="50">
        <v>0</v>
      </c>
      <c r="CE85" s="50"/>
      <c r="CF85" s="50"/>
      <c r="CG85" s="50"/>
      <c r="CH85" s="31">
        <v>0</v>
      </c>
      <c r="CI85" s="31"/>
      <c r="CJ85" s="31">
        <f t="shared" si="36"/>
        <v>0</v>
      </c>
      <c r="CK85" s="31">
        <f t="shared" si="37"/>
        <v>6171.6</v>
      </c>
      <c r="CL85" s="48"/>
      <c r="CM85" s="47"/>
      <c r="CN85" s="47"/>
      <c r="CO85" s="48"/>
      <c r="CP85" s="47"/>
      <c r="CQ85" s="47"/>
      <c r="CR85" s="48"/>
      <c r="CS85" s="47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</row>
    <row r="86" spans="1:210" ht="18.75" customHeight="1">
      <c r="A86" s="28">
        <v>77</v>
      </c>
      <c r="B86" s="1" t="s">
        <v>33</v>
      </c>
      <c r="C86" s="50">
        <v>675.8</v>
      </c>
      <c r="D86" s="36">
        <v>0</v>
      </c>
      <c r="E86" s="30">
        <f t="shared" si="22"/>
        <v>42343</v>
      </c>
      <c r="F86" s="31">
        <f t="shared" si="22"/>
        <v>30922.1087</v>
      </c>
      <c r="G86" s="31">
        <f t="shared" si="23"/>
        <v>73.02767564886759</v>
      </c>
      <c r="H86" s="31">
        <f t="shared" si="24"/>
        <v>25063</v>
      </c>
      <c r="I86" s="31">
        <f t="shared" si="24"/>
        <v>13008.408699999998</v>
      </c>
      <c r="J86" s="31">
        <f t="shared" si="25"/>
        <v>51.902839644096865</v>
      </c>
      <c r="K86" s="31">
        <f t="shared" si="26"/>
        <v>5584.299999999999</v>
      </c>
      <c r="L86" s="31">
        <f t="shared" si="26"/>
        <v>5086.708699999999</v>
      </c>
      <c r="M86" s="50">
        <f t="shared" si="27"/>
        <v>91.0894597353294</v>
      </c>
      <c r="N86" s="32">
        <v>202.4</v>
      </c>
      <c r="O86" s="31">
        <v>89.3087</v>
      </c>
      <c r="P86" s="50">
        <f t="shared" si="28"/>
        <v>44.12485177865613</v>
      </c>
      <c r="Q86" s="31">
        <v>17668.7</v>
      </c>
      <c r="R86" s="31">
        <v>6369.9</v>
      </c>
      <c r="S86" s="50">
        <f t="shared" si="29"/>
        <v>36.05188836756524</v>
      </c>
      <c r="T86" s="32">
        <v>5381.9</v>
      </c>
      <c r="U86" s="31">
        <v>4997.4</v>
      </c>
      <c r="V86" s="50">
        <f t="shared" si="30"/>
        <v>92.85568293725264</v>
      </c>
      <c r="W86" s="32">
        <v>110</v>
      </c>
      <c r="X86" s="31">
        <v>0</v>
      </c>
      <c r="Y86" s="50">
        <f t="shared" si="31"/>
        <v>0</v>
      </c>
      <c r="Z86" s="33">
        <v>0</v>
      </c>
      <c r="AA86" s="31">
        <v>0</v>
      </c>
      <c r="AB86" s="50" t="e">
        <f t="shared" si="21"/>
        <v>#DIV/0!</v>
      </c>
      <c r="AC86" s="38">
        <v>0</v>
      </c>
      <c r="AD86" s="50">
        <v>0</v>
      </c>
      <c r="AE86" s="50"/>
      <c r="AF86" s="50"/>
      <c r="AG86" s="50">
        <v>17280</v>
      </c>
      <c r="AH86" s="50">
        <v>17913.7</v>
      </c>
      <c r="AI86" s="18"/>
      <c r="AJ86" s="18"/>
      <c r="AK86" s="19"/>
      <c r="AL86" s="50">
        <v>0</v>
      </c>
      <c r="AM86" s="50"/>
      <c r="AN86" s="50"/>
      <c r="AO86" s="50"/>
      <c r="AP86" s="50"/>
      <c r="AQ86" s="31">
        <f t="shared" si="32"/>
        <v>1700</v>
      </c>
      <c r="AR86" s="31">
        <f t="shared" si="32"/>
        <v>1551.8</v>
      </c>
      <c r="AS86" s="50">
        <f t="shared" si="33"/>
        <v>91.28235294117647</v>
      </c>
      <c r="AT86" s="32">
        <v>1700</v>
      </c>
      <c r="AU86" s="31">
        <v>1551.8</v>
      </c>
      <c r="AV86" s="50"/>
      <c r="AW86" s="31">
        <v>0</v>
      </c>
      <c r="AX86" s="50"/>
      <c r="AY86" s="50">
        <v>0</v>
      </c>
      <c r="AZ86" s="32"/>
      <c r="BA86" s="50">
        <v>0</v>
      </c>
      <c r="BB86" s="50"/>
      <c r="BC86" s="50"/>
      <c r="BD86" s="50"/>
      <c r="BE86" s="50">
        <v>0</v>
      </c>
      <c r="BF86" s="34"/>
      <c r="BG86" s="50">
        <v>0</v>
      </c>
      <c r="BH86" s="32">
        <v>0</v>
      </c>
      <c r="BI86" s="50">
        <v>0</v>
      </c>
      <c r="BJ86" s="50">
        <v>0</v>
      </c>
      <c r="BK86" s="50">
        <v>0</v>
      </c>
      <c r="BL86" s="32"/>
      <c r="BM86" s="50">
        <v>0</v>
      </c>
      <c r="BN86" s="50">
        <v>0</v>
      </c>
      <c r="BO86" s="50">
        <v>0</v>
      </c>
      <c r="BP86" s="50"/>
      <c r="BQ86" s="50"/>
      <c r="BR86" s="50">
        <v>0</v>
      </c>
      <c r="BS86" s="31">
        <v>0</v>
      </c>
      <c r="BT86" s="31">
        <v>0</v>
      </c>
      <c r="BU86" s="31">
        <f t="shared" si="34"/>
        <v>42343</v>
      </c>
      <c r="BV86" s="31">
        <f t="shared" si="35"/>
        <v>30922.1087</v>
      </c>
      <c r="BW86" s="50"/>
      <c r="BX86" s="50"/>
      <c r="BY86" s="50"/>
      <c r="BZ86" s="50">
        <v>0</v>
      </c>
      <c r="CA86" s="50"/>
      <c r="CB86" s="50"/>
      <c r="CC86" s="50"/>
      <c r="CD86" s="50">
        <v>0</v>
      </c>
      <c r="CE86" s="50"/>
      <c r="CF86" s="50"/>
      <c r="CG86" s="50">
        <v>3000</v>
      </c>
      <c r="CH86" s="31">
        <v>1695</v>
      </c>
      <c r="CI86" s="31"/>
      <c r="CJ86" s="31">
        <f t="shared" si="36"/>
        <v>3000</v>
      </c>
      <c r="CK86" s="31">
        <f t="shared" si="37"/>
        <v>1695</v>
      </c>
      <c r="CL86" s="48"/>
      <c r="CM86" s="47"/>
      <c r="CN86" s="47"/>
      <c r="CO86" s="48"/>
      <c r="CP86" s="47"/>
      <c r="CQ86" s="47"/>
      <c r="CR86" s="48"/>
      <c r="CS86" s="47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</row>
    <row r="87" spans="1:210" ht="18.75" customHeight="1">
      <c r="A87" s="28">
        <v>78</v>
      </c>
      <c r="B87" s="1" t="s">
        <v>34</v>
      </c>
      <c r="C87" s="50">
        <v>4567.9</v>
      </c>
      <c r="D87" s="36">
        <v>120</v>
      </c>
      <c r="E87" s="30">
        <f t="shared" si="22"/>
        <v>77141.9</v>
      </c>
      <c r="F87" s="31">
        <f t="shared" si="22"/>
        <v>90661.9014</v>
      </c>
      <c r="G87" s="31">
        <f t="shared" si="23"/>
        <v>117.52614519476448</v>
      </c>
      <c r="H87" s="31">
        <f t="shared" si="24"/>
        <v>22750</v>
      </c>
      <c r="I87" s="31">
        <f t="shared" si="24"/>
        <v>14739.598399999999</v>
      </c>
      <c r="J87" s="31">
        <f t="shared" si="25"/>
        <v>64.78944351648352</v>
      </c>
      <c r="K87" s="31">
        <f t="shared" si="26"/>
        <v>9100</v>
      </c>
      <c r="L87" s="31">
        <f t="shared" si="26"/>
        <v>7504.6134</v>
      </c>
      <c r="M87" s="50">
        <f t="shared" si="27"/>
        <v>82.46827912087912</v>
      </c>
      <c r="N87" s="32">
        <v>300</v>
      </c>
      <c r="O87" s="31">
        <v>0.6224</v>
      </c>
      <c r="P87" s="50">
        <f t="shared" si="28"/>
        <v>0.20746666666666666</v>
      </c>
      <c r="Q87" s="36">
        <v>12000</v>
      </c>
      <c r="R87" s="31">
        <v>7186.146</v>
      </c>
      <c r="S87" s="50">
        <f t="shared" si="29"/>
        <v>59.884550000000004</v>
      </c>
      <c r="T87" s="32">
        <v>8800</v>
      </c>
      <c r="U87" s="31">
        <v>7503.991</v>
      </c>
      <c r="V87" s="50">
        <f t="shared" si="30"/>
        <v>85.272625</v>
      </c>
      <c r="W87" s="32">
        <v>390</v>
      </c>
      <c r="X87" s="31">
        <v>20</v>
      </c>
      <c r="Y87" s="50">
        <f t="shared" si="31"/>
        <v>5.128205128205128</v>
      </c>
      <c r="Z87" s="33">
        <v>0</v>
      </c>
      <c r="AA87" s="31">
        <v>0</v>
      </c>
      <c r="AB87" s="50" t="e">
        <f t="shared" si="21"/>
        <v>#DIV/0!</v>
      </c>
      <c r="AC87" s="38">
        <v>0</v>
      </c>
      <c r="AD87" s="50">
        <v>0</v>
      </c>
      <c r="AE87" s="50"/>
      <c r="AF87" s="50"/>
      <c r="AG87" s="50">
        <v>54391.9</v>
      </c>
      <c r="AH87" s="50">
        <v>54391.9</v>
      </c>
      <c r="AI87" s="18"/>
      <c r="AJ87" s="18"/>
      <c r="AK87" s="19"/>
      <c r="AL87" s="50">
        <v>0</v>
      </c>
      <c r="AM87" s="50"/>
      <c r="AN87" s="50"/>
      <c r="AO87" s="50"/>
      <c r="AP87" s="50"/>
      <c r="AQ87" s="31">
        <f t="shared" si="32"/>
        <v>500</v>
      </c>
      <c r="AR87" s="31">
        <f t="shared" si="32"/>
        <v>0</v>
      </c>
      <c r="AS87" s="50">
        <f t="shared" si="33"/>
        <v>0</v>
      </c>
      <c r="AT87" s="32">
        <v>500</v>
      </c>
      <c r="AU87" s="31">
        <v>0</v>
      </c>
      <c r="AV87" s="50"/>
      <c r="AW87" s="31">
        <v>0</v>
      </c>
      <c r="AX87" s="50"/>
      <c r="AY87" s="50">
        <v>0</v>
      </c>
      <c r="AZ87" s="32"/>
      <c r="BA87" s="50">
        <v>0</v>
      </c>
      <c r="BB87" s="50"/>
      <c r="BC87" s="50"/>
      <c r="BD87" s="50"/>
      <c r="BE87" s="50">
        <v>0</v>
      </c>
      <c r="BF87" s="34"/>
      <c r="BG87" s="50">
        <v>0</v>
      </c>
      <c r="BH87" s="32">
        <v>560</v>
      </c>
      <c r="BI87" s="50">
        <v>28.839</v>
      </c>
      <c r="BJ87" s="50">
        <v>500</v>
      </c>
      <c r="BK87" s="50">
        <v>0</v>
      </c>
      <c r="BL87" s="32">
        <v>200</v>
      </c>
      <c r="BM87" s="50">
        <v>0</v>
      </c>
      <c r="BN87" s="50">
        <v>0</v>
      </c>
      <c r="BO87" s="50">
        <v>0</v>
      </c>
      <c r="BP87" s="50"/>
      <c r="BQ87" s="50"/>
      <c r="BR87" s="50">
        <v>0</v>
      </c>
      <c r="BS87" s="31">
        <v>0</v>
      </c>
      <c r="BT87" s="31">
        <v>0</v>
      </c>
      <c r="BU87" s="31">
        <f t="shared" si="34"/>
        <v>77141.9</v>
      </c>
      <c r="BV87" s="31">
        <f t="shared" si="35"/>
        <v>69131.49840000001</v>
      </c>
      <c r="BW87" s="50"/>
      <c r="BX87" s="50"/>
      <c r="BY87" s="50"/>
      <c r="BZ87" s="50">
        <v>21530.403</v>
      </c>
      <c r="CA87" s="50"/>
      <c r="CB87" s="50"/>
      <c r="CC87" s="50"/>
      <c r="CD87" s="50">
        <v>0</v>
      </c>
      <c r="CE87" s="50"/>
      <c r="CF87" s="50"/>
      <c r="CG87" s="50">
        <v>14700</v>
      </c>
      <c r="CH87" s="31">
        <v>10276</v>
      </c>
      <c r="CI87" s="31"/>
      <c r="CJ87" s="31">
        <f t="shared" si="36"/>
        <v>14700</v>
      </c>
      <c r="CK87" s="31">
        <f t="shared" si="37"/>
        <v>31806.403</v>
      </c>
      <c r="CL87" s="48"/>
      <c r="CM87" s="47"/>
      <c r="CN87" s="47"/>
      <c r="CO87" s="48"/>
      <c r="CP87" s="47"/>
      <c r="CQ87" s="47"/>
      <c r="CR87" s="48"/>
      <c r="CS87" s="47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</row>
    <row r="88" spans="1:210" ht="18.75" customHeight="1">
      <c r="A88" s="28">
        <v>79</v>
      </c>
      <c r="B88" s="1" t="s">
        <v>35</v>
      </c>
      <c r="C88" s="50">
        <v>0</v>
      </c>
      <c r="D88" s="36">
        <v>0</v>
      </c>
      <c r="E88" s="30">
        <f t="shared" si="22"/>
        <v>19736.6</v>
      </c>
      <c r="F88" s="31">
        <f t="shared" si="22"/>
        <v>19138.917499999996</v>
      </c>
      <c r="G88" s="31">
        <f t="shared" si="23"/>
        <v>96.97170485291284</v>
      </c>
      <c r="H88" s="31">
        <f t="shared" si="24"/>
        <v>8682</v>
      </c>
      <c r="I88" s="31">
        <f t="shared" si="24"/>
        <v>7257.3175</v>
      </c>
      <c r="J88" s="31">
        <f t="shared" si="25"/>
        <v>83.59038815941028</v>
      </c>
      <c r="K88" s="31">
        <f t="shared" si="26"/>
        <v>2500</v>
      </c>
      <c r="L88" s="31">
        <f t="shared" si="26"/>
        <v>3210.0995</v>
      </c>
      <c r="M88" s="50">
        <f t="shared" si="27"/>
        <v>128.40398</v>
      </c>
      <c r="N88" s="32">
        <v>0</v>
      </c>
      <c r="O88" s="31">
        <v>27.6665</v>
      </c>
      <c r="P88" s="50" t="e">
        <f t="shared" si="28"/>
        <v>#DIV/0!</v>
      </c>
      <c r="Q88" s="36">
        <v>4732</v>
      </c>
      <c r="R88" s="31">
        <v>3181.328</v>
      </c>
      <c r="S88" s="50">
        <f t="shared" si="29"/>
        <v>67.23009298393914</v>
      </c>
      <c r="T88" s="32">
        <v>2500</v>
      </c>
      <c r="U88" s="31">
        <v>3182.433</v>
      </c>
      <c r="V88" s="50">
        <f t="shared" si="30"/>
        <v>127.29732</v>
      </c>
      <c r="W88" s="32">
        <v>50</v>
      </c>
      <c r="X88" s="31">
        <v>0</v>
      </c>
      <c r="Y88" s="50">
        <f t="shared" si="31"/>
        <v>0</v>
      </c>
      <c r="Z88" s="33">
        <v>0</v>
      </c>
      <c r="AA88" s="31">
        <v>0</v>
      </c>
      <c r="AB88" s="50" t="e">
        <f t="shared" si="21"/>
        <v>#DIV/0!</v>
      </c>
      <c r="AC88" s="38">
        <v>0</v>
      </c>
      <c r="AD88" s="50">
        <v>0</v>
      </c>
      <c r="AE88" s="50"/>
      <c r="AF88" s="50"/>
      <c r="AG88" s="50">
        <v>11054.6</v>
      </c>
      <c r="AH88" s="50">
        <v>11881.6</v>
      </c>
      <c r="AI88" s="18"/>
      <c r="AJ88" s="18"/>
      <c r="AK88" s="19"/>
      <c r="AL88" s="50">
        <v>0</v>
      </c>
      <c r="AM88" s="50"/>
      <c r="AN88" s="50"/>
      <c r="AO88" s="50"/>
      <c r="AP88" s="50"/>
      <c r="AQ88" s="31">
        <f t="shared" si="32"/>
        <v>600</v>
      </c>
      <c r="AR88" s="31">
        <f t="shared" si="32"/>
        <v>509.94</v>
      </c>
      <c r="AS88" s="50">
        <f t="shared" si="33"/>
        <v>84.99</v>
      </c>
      <c r="AT88" s="32">
        <v>600</v>
      </c>
      <c r="AU88" s="31">
        <v>509.94</v>
      </c>
      <c r="AV88" s="50"/>
      <c r="AW88" s="31">
        <v>0</v>
      </c>
      <c r="AX88" s="50"/>
      <c r="AY88" s="50">
        <v>0</v>
      </c>
      <c r="AZ88" s="32"/>
      <c r="BA88" s="50">
        <v>0</v>
      </c>
      <c r="BB88" s="50"/>
      <c r="BC88" s="50"/>
      <c r="BD88" s="50"/>
      <c r="BE88" s="50">
        <v>0</v>
      </c>
      <c r="BF88" s="34"/>
      <c r="BG88" s="50">
        <v>275.6</v>
      </c>
      <c r="BH88" s="32">
        <v>800</v>
      </c>
      <c r="BI88" s="50">
        <v>0</v>
      </c>
      <c r="BJ88" s="50">
        <v>0</v>
      </c>
      <c r="BK88" s="50">
        <v>0</v>
      </c>
      <c r="BL88" s="32"/>
      <c r="BM88" s="50">
        <v>80.35</v>
      </c>
      <c r="BN88" s="50">
        <v>0</v>
      </c>
      <c r="BO88" s="50">
        <v>0</v>
      </c>
      <c r="BP88" s="50"/>
      <c r="BQ88" s="50"/>
      <c r="BR88" s="50">
        <v>0</v>
      </c>
      <c r="BS88" s="31">
        <v>0</v>
      </c>
      <c r="BT88" s="31">
        <v>0</v>
      </c>
      <c r="BU88" s="31">
        <f t="shared" si="34"/>
        <v>19736.6</v>
      </c>
      <c r="BV88" s="31">
        <f t="shared" si="35"/>
        <v>19138.917499999996</v>
      </c>
      <c r="BW88" s="50"/>
      <c r="BX88" s="50"/>
      <c r="BY88" s="50"/>
      <c r="BZ88" s="50">
        <v>0</v>
      </c>
      <c r="CA88" s="50"/>
      <c r="CB88" s="50"/>
      <c r="CC88" s="50"/>
      <c r="CD88" s="50">
        <v>0</v>
      </c>
      <c r="CE88" s="50"/>
      <c r="CF88" s="50"/>
      <c r="CG88" s="50">
        <v>700</v>
      </c>
      <c r="CH88" s="31">
        <v>0</v>
      </c>
      <c r="CI88" s="31"/>
      <c r="CJ88" s="31">
        <f t="shared" si="36"/>
        <v>700</v>
      </c>
      <c r="CK88" s="31">
        <f t="shared" si="37"/>
        <v>0</v>
      </c>
      <c r="CL88" s="48"/>
      <c r="CM88" s="47"/>
      <c r="CN88" s="47"/>
      <c r="CO88" s="48"/>
      <c r="CP88" s="47"/>
      <c r="CQ88" s="47"/>
      <c r="CR88" s="48"/>
      <c r="CS88" s="47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</row>
    <row r="89" spans="1:210" ht="18.75" customHeight="1">
      <c r="A89" s="28">
        <v>80</v>
      </c>
      <c r="B89" s="1" t="s">
        <v>36</v>
      </c>
      <c r="C89" s="50">
        <v>3089.3999999999996</v>
      </c>
      <c r="D89" s="36">
        <v>0</v>
      </c>
      <c r="E89" s="30">
        <f t="shared" si="22"/>
        <v>52214.1</v>
      </c>
      <c r="F89" s="31">
        <f t="shared" si="22"/>
        <v>54654.6048</v>
      </c>
      <c r="G89" s="31">
        <f t="shared" si="23"/>
        <v>104.67403402529203</v>
      </c>
      <c r="H89" s="31">
        <f t="shared" si="24"/>
        <v>18087.5</v>
      </c>
      <c r="I89" s="31">
        <f t="shared" si="24"/>
        <v>18223.2048</v>
      </c>
      <c r="J89" s="31">
        <f t="shared" si="25"/>
        <v>100.75026841741534</v>
      </c>
      <c r="K89" s="31">
        <f t="shared" si="26"/>
        <v>8755.2</v>
      </c>
      <c r="L89" s="31">
        <f t="shared" si="26"/>
        <v>9484.2048</v>
      </c>
      <c r="M89" s="50">
        <f t="shared" si="27"/>
        <v>108.32653508771928</v>
      </c>
      <c r="N89" s="32">
        <v>215.5</v>
      </c>
      <c r="O89" s="31">
        <v>208.7388</v>
      </c>
      <c r="P89" s="50">
        <f t="shared" si="28"/>
        <v>96.86255220417634</v>
      </c>
      <c r="Q89" s="36">
        <v>7020.3</v>
      </c>
      <c r="R89" s="31">
        <v>6365.25</v>
      </c>
      <c r="S89" s="50">
        <f t="shared" si="29"/>
        <v>90.6692021708474</v>
      </c>
      <c r="T89" s="32">
        <v>8539.7</v>
      </c>
      <c r="U89" s="31">
        <v>9275.466</v>
      </c>
      <c r="V89" s="50">
        <f t="shared" si="30"/>
        <v>108.61582959588745</v>
      </c>
      <c r="W89" s="32">
        <v>80</v>
      </c>
      <c r="X89" s="31">
        <v>31.25</v>
      </c>
      <c r="Y89" s="50">
        <f t="shared" si="31"/>
        <v>39.0625</v>
      </c>
      <c r="Z89" s="33">
        <v>0</v>
      </c>
      <c r="AA89" s="31">
        <v>0</v>
      </c>
      <c r="AB89" s="50" t="e">
        <f t="shared" si="21"/>
        <v>#DIV/0!</v>
      </c>
      <c r="AC89" s="38">
        <v>0</v>
      </c>
      <c r="AD89" s="50">
        <v>0</v>
      </c>
      <c r="AE89" s="50"/>
      <c r="AF89" s="50"/>
      <c r="AG89" s="50">
        <v>32493</v>
      </c>
      <c r="AH89" s="50">
        <v>34797.8</v>
      </c>
      <c r="AI89" s="18"/>
      <c r="AJ89" s="18"/>
      <c r="AK89" s="19">
        <v>1633.6</v>
      </c>
      <c r="AL89" s="50">
        <v>1633.6</v>
      </c>
      <c r="AM89" s="50"/>
      <c r="AN89" s="50"/>
      <c r="AO89" s="50"/>
      <c r="AP89" s="50"/>
      <c r="AQ89" s="31">
        <f t="shared" si="32"/>
        <v>0</v>
      </c>
      <c r="AR89" s="31">
        <f t="shared" si="32"/>
        <v>0</v>
      </c>
      <c r="AS89" s="50" t="e">
        <f t="shared" si="33"/>
        <v>#DIV/0!</v>
      </c>
      <c r="AT89" s="32"/>
      <c r="AU89" s="31">
        <v>0</v>
      </c>
      <c r="AV89" s="50"/>
      <c r="AW89" s="31">
        <v>0</v>
      </c>
      <c r="AX89" s="50"/>
      <c r="AY89" s="50">
        <v>0</v>
      </c>
      <c r="AZ89" s="32"/>
      <c r="BA89" s="50">
        <v>0</v>
      </c>
      <c r="BB89" s="50"/>
      <c r="BC89" s="50"/>
      <c r="BD89" s="50"/>
      <c r="BE89" s="50">
        <v>0</v>
      </c>
      <c r="BF89" s="34"/>
      <c r="BG89" s="50">
        <v>0</v>
      </c>
      <c r="BH89" s="32">
        <v>1152</v>
      </c>
      <c r="BI89" s="50">
        <v>1190</v>
      </c>
      <c r="BJ89" s="50">
        <v>0</v>
      </c>
      <c r="BK89" s="50">
        <v>0</v>
      </c>
      <c r="BL89" s="32"/>
      <c r="BM89" s="50">
        <v>0</v>
      </c>
      <c r="BN89" s="50">
        <v>0</v>
      </c>
      <c r="BO89" s="50">
        <v>0</v>
      </c>
      <c r="BP89" s="50"/>
      <c r="BQ89" s="50"/>
      <c r="BR89" s="50">
        <v>1080</v>
      </c>
      <c r="BS89" s="31">
        <v>1152.5</v>
      </c>
      <c r="BT89" s="31">
        <v>0</v>
      </c>
      <c r="BU89" s="31">
        <f t="shared" si="34"/>
        <v>52214.1</v>
      </c>
      <c r="BV89" s="31">
        <f t="shared" si="35"/>
        <v>54654.6048</v>
      </c>
      <c r="BW89" s="50"/>
      <c r="BX89" s="50"/>
      <c r="BY89" s="50"/>
      <c r="BZ89" s="50">
        <v>0</v>
      </c>
      <c r="CA89" s="50"/>
      <c r="CB89" s="50"/>
      <c r="CC89" s="50"/>
      <c r="CD89" s="50">
        <v>0</v>
      </c>
      <c r="CE89" s="50"/>
      <c r="CF89" s="50"/>
      <c r="CG89" s="50">
        <v>1768</v>
      </c>
      <c r="CH89" s="31">
        <v>1053.377</v>
      </c>
      <c r="CI89" s="31"/>
      <c r="CJ89" s="31">
        <f t="shared" si="36"/>
        <v>1768</v>
      </c>
      <c r="CK89" s="31">
        <f t="shared" si="37"/>
        <v>1053.377</v>
      </c>
      <c r="CL89" s="48"/>
      <c r="CM89" s="47"/>
      <c r="CN89" s="47"/>
      <c r="CO89" s="48"/>
      <c r="CP89" s="47"/>
      <c r="CQ89" s="47"/>
      <c r="CR89" s="48"/>
      <c r="CS89" s="47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</row>
    <row r="90" spans="1:210" ht="18.75" customHeight="1">
      <c r="A90" s="28">
        <v>81</v>
      </c>
      <c r="B90" s="1" t="s">
        <v>37</v>
      </c>
      <c r="C90" s="50">
        <v>11777.4</v>
      </c>
      <c r="D90" s="36">
        <v>0</v>
      </c>
      <c r="E90" s="30">
        <f t="shared" si="22"/>
        <v>52746.1</v>
      </c>
      <c r="F90" s="31">
        <f t="shared" si="22"/>
        <v>55855.77549999999</v>
      </c>
      <c r="G90" s="31">
        <f t="shared" si="23"/>
        <v>105.89555531119834</v>
      </c>
      <c r="H90" s="31">
        <f t="shared" si="24"/>
        <v>19387</v>
      </c>
      <c r="I90" s="31">
        <f t="shared" si="24"/>
        <v>19919.4755</v>
      </c>
      <c r="J90" s="31">
        <f t="shared" si="25"/>
        <v>102.74655955021406</v>
      </c>
      <c r="K90" s="31">
        <f t="shared" si="26"/>
        <v>7340</v>
      </c>
      <c r="L90" s="31">
        <f t="shared" si="26"/>
        <v>7532.5805</v>
      </c>
      <c r="M90" s="50">
        <f t="shared" si="27"/>
        <v>102.62371253405995</v>
      </c>
      <c r="N90" s="32">
        <v>250</v>
      </c>
      <c r="O90" s="31">
        <v>609.0805</v>
      </c>
      <c r="P90" s="50">
        <f t="shared" si="28"/>
        <v>243.6322</v>
      </c>
      <c r="Q90" s="36">
        <v>7420</v>
      </c>
      <c r="R90" s="31">
        <v>7434.5</v>
      </c>
      <c r="S90" s="50">
        <f t="shared" si="29"/>
        <v>100.1954177897574</v>
      </c>
      <c r="T90" s="32">
        <v>7090</v>
      </c>
      <c r="U90" s="31">
        <v>6923.5</v>
      </c>
      <c r="V90" s="50">
        <f t="shared" si="30"/>
        <v>97.65162200282087</v>
      </c>
      <c r="W90" s="32">
        <v>360</v>
      </c>
      <c r="X90" s="31">
        <v>386.3</v>
      </c>
      <c r="Y90" s="50">
        <f t="shared" si="31"/>
        <v>107.30555555555557</v>
      </c>
      <c r="Z90" s="33">
        <v>0</v>
      </c>
      <c r="AA90" s="31">
        <v>0</v>
      </c>
      <c r="AB90" s="50" t="e">
        <f t="shared" si="21"/>
        <v>#DIV/0!</v>
      </c>
      <c r="AC90" s="38">
        <v>0</v>
      </c>
      <c r="AD90" s="50">
        <v>0</v>
      </c>
      <c r="AE90" s="50"/>
      <c r="AF90" s="50"/>
      <c r="AG90" s="50">
        <v>33359.1</v>
      </c>
      <c r="AH90" s="50">
        <v>35936.3</v>
      </c>
      <c r="AI90" s="18"/>
      <c r="AJ90" s="18"/>
      <c r="AK90" s="19"/>
      <c r="AL90" s="50">
        <v>0</v>
      </c>
      <c r="AM90" s="50"/>
      <c r="AN90" s="50"/>
      <c r="AO90" s="50"/>
      <c r="AP90" s="50"/>
      <c r="AQ90" s="31">
        <f t="shared" si="32"/>
        <v>2117</v>
      </c>
      <c r="AR90" s="31">
        <f t="shared" si="32"/>
        <v>2615.2</v>
      </c>
      <c r="AS90" s="50">
        <f t="shared" si="33"/>
        <v>123.53330184222958</v>
      </c>
      <c r="AT90" s="32">
        <v>2117</v>
      </c>
      <c r="AU90" s="31">
        <v>2615.2</v>
      </c>
      <c r="AV90" s="50"/>
      <c r="AW90" s="31">
        <v>0</v>
      </c>
      <c r="AX90" s="50"/>
      <c r="AY90" s="50">
        <v>0</v>
      </c>
      <c r="AZ90" s="32"/>
      <c r="BA90" s="50">
        <v>0</v>
      </c>
      <c r="BB90" s="50"/>
      <c r="BC90" s="50"/>
      <c r="BD90" s="50"/>
      <c r="BE90" s="50">
        <v>0</v>
      </c>
      <c r="BF90" s="34">
        <v>1000</v>
      </c>
      <c r="BG90" s="50">
        <v>533.2</v>
      </c>
      <c r="BH90" s="32">
        <v>850</v>
      </c>
      <c r="BI90" s="50">
        <v>183.6</v>
      </c>
      <c r="BJ90" s="50">
        <v>800</v>
      </c>
      <c r="BK90" s="50">
        <v>183.6</v>
      </c>
      <c r="BL90" s="32">
        <v>300</v>
      </c>
      <c r="BM90" s="50">
        <v>435.895</v>
      </c>
      <c r="BN90" s="50">
        <v>0</v>
      </c>
      <c r="BO90" s="50">
        <v>798.2</v>
      </c>
      <c r="BP90" s="50"/>
      <c r="BQ90" s="50"/>
      <c r="BR90" s="50">
        <v>0</v>
      </c>
      <c r="BS90" s="31">
        <v>0</v>
      </c>
      <c r="BT90" s="31">
        <v>0</v>
      </c>
      <c r="BU90" s="31">
        <f t="shared" si="34"/>
        <v>52746.1</v>
      </c>
      <c r="BV90" s="31">
        <f t="shared" si="35"/>
        <v>55855.77549999999</v>
      </c>
      <c r="BW90" s="50"/>
      <c r="BX90" s="50"/>
      <c r="BY90" s="50"/>
      <c r="BZ90" s="50">
        <v>0</v>
      </c>
      <c r="CA90" s="50"/>
      <c r="CB90" s="50"/>
      <c r="CC90" s="50"/>
      <c r="CD90" s="50">
        <v>0</v>
      </c>
      <c r="CE90" s="50"/>
      <c r="CF90" s="50"/>
      <c r="CG90" s="50">
        <v>2300</v>
      </c>
      <c r="CH90" s="31">
        <v>2300</v>
      </c>
      <c r="CI90" s="31"/>
      <c r="CJ90" s="31">
        <f t="shared" si="36"/>
        <v>2300</v>
      </c>
      <c r="CK90" s="31">
        <f t="shared" si="37"/>
        <v>2300</v>
      </c>
      <c r="CL90" s="48"/>
      <c r="CM90" s="47"/>
      <c r="CN90" s="47"/>
      <c r="CO90" s="48"/>
      <c r="CP90" s="47"/>
      <c r="CQ90" s="47"/>
      <c r="CR90" s="48"/>
      <c r="CS90" s="47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</row>
    <row r="91" spans="1:210" ht="18.75" customHeight="1">
      <c r="A91" s="28">
        <v>82</v>
      </c>
      <c r="B91" s="1" t="s">
        <v>38</v>
      </c>
      <c r="C91" s="50">
        <v>0</v>
      </c>
      <c r="D91" s="36">
        <v>0</v>
      </c>
      <c r="E91" s="30">
        <f t="shared" si="22"/>
        <v>65098.100000000006</v>
      </c>
      <c r="F91" s="31">
        <f t="shared" si="22"/>
        <v>59170.236699999994</v>
      </c>
      <c r="G91" s="31">
        <f t="shared" si="23"/>
        <v>90.89395343335671</v>
      </c>
      <c r="H91" s="31">
        <f t="shared" si="24"/>
        <v>19360</v>
      </c>
      <c r="I91" s="31">
        <f t="shared" si="24"/>
        <v>13075.736700000001</v>
      </c>
      <c r="J91" s="31">
        <f t="shared" si="25"/>
        <v>67.53996229338843</v>
      </c>
      <c r="K91" s="31">
        <f t="shared" si="26"/>
        <v>9260</v>
      </c>
      <c r="L91" s="31">
        <f t="shared" si="26"/>
        <v>7048.6913</v>
      </c>
      <c r="M91" s="50">
        <f t="shared" si="27"/>
        <v>76.11977645788338</v>
      </c>
      <c r="N91" s="32">
        <v>510</v>
      </c>
      <c r="O91" s="31">
        <v>5.0113</v>
      </c>
      <c r="P91" s="50">
        <f t="shared" si="28"/>
        <v>0.9826078431372549</v>
      </c>
      <c r="Q91" s="36">
        <v>7250</v>
      </c>
      <c r="R91" s="31">
        <v>4759.2864</v>
      </c>
      <c r="S91" s="50">
        <f t="shared" si="29"/>
        <v>65.64532965517242</v>
      </c>
      <c r="T91" s="32">
        <v>8750</v>
      </c>
      <c r="U91" s="31">
        <v>7043.68</v>
      </c>
      <c r="V91" s="50">
        <f t="shared" si="30"/>
        <v>80.4992</v>
      </c>
      <c r="W91" s="32">
        <v>150</v>
      </c>
      <c r="X91" s="31">
        <v>79.62</v>
      </c>
      <c r="Y91" s="50">
        <f t="shared" si="31"/>
        <v>53.080000000000005</v>
      </c>
      <c r="Z91" s="33">
        <v>0</v>
      </c>
      <c r="AA91" s="31">
        <v>0</v>
      </c>
      <c r="AB91" s="50" t="e">
        <f t="shared" si="21"/>
        <v>#DIV/0!</v>
      </c>
      <c r="AC91" s="38">
        <v>0</v>
      </c>
      <c r="AD91" s="50">
        <v>0</v>
      </c>
      <c r="AE91" s="50"/>
      <c r="AF91" s="50"/>
      <c r="AG91" s="50">
        <v>45738.1</v>
      </c>
      <c r="AH91" s="50">
        <v>46094.5</v>
      </c>
      <c r="AI91" s="18"/>
      <c r="AJ91" s="18"/>
      <c r="AK91" s="19"/>
      <c r="AL91" s="50">
        <v>0</v>
      </c>
      <c r="AM91" s="50"/>
      <c r="AN91" s="50"/>
      <c r="AO91" s="50"/>
      <c r="AP91" s="50"/>
      <c r="AQ91" s="31">
        <f t="shared" si="32"/>
        <v>100</v>
      </c>
      <c r="AR91" s="31">
        <f t="shared" si="32"/>
        <v>28.039</v>
      </c>
      <c r="AS91" s="50">
        <f t="shared" si="33"/>
        <v>28.039</v>
      </c>
      <c r="AT91" s="32">
        <v>100</v>
      </c>
      <c r="AU91" s="31">
        <v>28.039</v>
      </c>
      <c r="AV91" s="50"/>
      <c r="AW91" s="31">
        <v>0</v>
      </c>
      <c r="AX91" s="50"/>
      <c r="AY91" s="50">
        <v>0</v>
      </c>
      <c r="AZ91" s="32"/>
      <c r="BA91" s="50">
        <v>0</v>
      </c>
      <c r="BB91" s="50"/>
      <c r="BC91" s="50"/>
      <c r="BD91" s="50"/>
      <c r="BE91" s="50">
        <v>0</v>
      </c>
      <c r="BF91" s="34">
        <v>2000</v>
      </c>
      <c r="BG91" s="50">
        <v>560.1</v>
      </c>
      <c r="BH91" s="32">
        <v>0</v>
      </c>
      <c r="BI91" s="50">
        <v>0</v>
      </c>
      <c r="BJ91" s="50">
        <v>0</v>
      </c>
      <c r="BK91" s="50">
        <v>0</v>
      </c>
      <c r="BL91" s="32"/>
      <c r="BM91" s="50">
        <v>0</v>
      </c>
      <c r="BN91" s="50">
        <v>0</v>
      </c>
      <c r="BO91" s="50">
        <v>0</v>
      </c>
      <c r="BP91" s="50"/>
      <c r="BQ91" s="50"/>
      <c r="BR91" s="50">
        <v>600</v>
      </c>
      <c r="BS91" s="31">
        <v>600</v>
      </c>
      <c r="BT91" s="31">
        <v>0</v>
      </c>
      <c r="BU91" s="31">
        <f t="shared" si="34"/>
        <v>65098.1</v>
      </c>
      <c r="BV91" s="31">
        <f t="shared" si="35"/>
        <v>59170.236699999994</v>
      </c>
      <c r="BW91" s="50"/>
      <c r="BX91" s="50"/>
      <c r="BY91" s="50"/>
      <c r="BZ91" s="50">
        <v>0</v>
      </c>
      <c r="CA91" s="50"/>
      <c r="CB91" s="50"/>
      <c r="CC91" s="50"/>
      <c r="CD91" s="50">
        <v>0</v>
      </c>
      <c r="CE91" s="50"/>
      <c r="CF91" s="50"/>
      <c r="CG91" s="50">
        <v>5670</v>
      </c>
      <c r="CH91" s="31">
        <v>182.021</v>
      </c>
      <c r="CI91" s="31"/>
      <c r="CJ91" s="31">
        <f t="shared" si="36"/>
        <v>5670</v>
      </c>
      <c r="CK91" s="31">
        <f t="shared" si="37"/>
        <v>182.021</v>
      </c>
      <c r="CL91" s="48"/>
      <c r="CM91" s="47"/>
      <c r="CN91" s="47"/>
      <c r="CO91" s="48"/>
      <c r="CP91" s="47"/>
      <c r="CQ91" s="47"/>
      <c r="CR91" s="48"/>
      <c r="CS91" s="47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</row>
    <row r="92" spans="1:210" ht="18.75" customHeight="1">
      <c r="A92" s="28">
        <v>83</v>
      </c>
      <c r="B92" s="1" t="s">
        <v>39</v>
      </c>
      <c r="C92" s="50">
        <v>12962.4</v>
      </c>
      <c r="D92" s="36">
        <v>6895</v>
      </c>
      <c r="E92" s="30">
        <f t="shared" si="22"/>
        <v>120508.09999999999</v>
      </c>
      <c r="F92" s="31">
        <f t="shared" si="22"/>
        <v>122704.88789999997</v>
      </c>
      <c r="G92" s="31">
        <f t="shared" si="23"/>
        <v>101.82293796018689</v>
      </c>
      <c r="H92" s="31">
        <f t="shared" si="24"/>
        <v>19227.9</v>
      </c>
      <c r="I92" s="31">
        <f t="shared" si="24"/>
        <v>21085.0879</v>
      </c>
      <c r="J92" s="31">
        <f t="shared" si="25"/>
        <v>109.6588181756718</v>
      </c>
      <c r="K92" s="31">
        <f t="shared" si="26"/>
        <v>8736</v>
      </c>
      <c r="L92" s="31">
        <f t="shared" si="26"/>
        <v>9514.2073</v>
      </c>
      <c r="M92" s="50">
        <f t="shared" si="27"/>
        <v>108.9080505952381</v>
      </c>
      <c r="N92" s="32">
        <v>236</v>
      </c>
      <c r="O92" s="31">
        <v>324.4462</v>
      </c>
      <c r="P92" s="50">
        <f t="shared" si="28"/>
        <v>137.4772033898305</v>
      </c>
      <c r="Q92" s="36">
        <v>6500.9</v>
      </c>
      <c r="R92" s="31">
        <v>7029.1191</v>
      </c>
      <c r="S92" s="50">
        <f t="shared" si="29"/>
        <v>108.12532264763341</v>
      </c>
      <c r="T92" s="32">
        <v>8500</v>
      </c>
      <c r="U92" s="31">
        <v>9189.7611</v>
      </c>
      <c r="V92" s="50">
        <f t="shared" si="30"/>
        <v>108.11483647058824</v>
      </c>
      <c r="W92" s="32">
        <v>891</v>
      </c>
      <c r="X92" s="31">
        <v>941.04</v>
      </c>
      <c r="Y92" s="50">
        <f t="shared" si="31"/>
        <v>105.6161616161616</v>
      </c>
      <c r="Z92" s="33">
        <v>0</v>
      </c>
      <c r="AA92" s="31">
        <v>0</v>
      </c>
      <c r="AB92" s="50" t="e">
        <f t="shared" si="21"/>
        <v>#DIV/0!</v>
      </c>
      <c r="AC92" s="38">
        <v>0</v>
      </c>
      <c r="AD92" s="50">
        <v>0</v>
      </c>
      <c r="AE92" s="50"/>
      <c r="AF92" s="50"/>
      <c r="AG92" s="50">
        <v>93909.2</v>
      </c>
      <c r="AH92" s="50">
        <v>93909.2</v>
      </c>
      <c r="AI92" s="18"/>
      <c r="AJ92" s="18"/>
      <c r="AK92" s="19"/>
      <c r="AL92" s="50">
        <v>0</v>
      </c>
      <c r="AM92" s="50"/>
      <c r="AN92" s="50"/>
      <c r="AO92" s="50"/>
      <c r="AP92" s="50"/>
      <c r="AQ92" s="31">
        <f t="shared" si="32"/>
        <v>2100</v>
      </c>
      <c r="AR92" s="31">
        <f t="shared" si="32"/>
        <v>2162.9315</v>
      </c>
      <c r="AS92" s="50">
        <f t="shared" si="33"/>
        <v>102.9967380952381</v>
      </c>
      <c r="AT92" s="32">
        <v>660</v>
      </c>
      <c r="AU92" s="31">
        <v>677.93</v>
      </c>
      <c r="AV92" s="50"/>
      <c r="AW92" s="31">
        <v>0</v>
      </c>
      <c r="AX92" s="50"/>
      <c r="AY92" s="50">
        <v>0</v>
      </c>
      <c r="AZ92" s="32">
        <v>1440</v>
      </c>
      <c r="BA92" s="50">
        <v>1485.0015</v>
      </c>
      <c r="BB92" s="50"/>
      <c r="BC92" s="50"/>
      <c r="BD92" s="50"/>
      <c r="BE92" s="50">
        <v>0</v>
      </c>
      <c r="BF92" s="34"/>
      <c r="BG92" s="50">
        <v>0</v>
      </c>
      <c r="BH92" s="32">
        <v>1000</v>
      </c>
      <c r="BI92" s="50">
        <v>1437.79</v>
      </c>
      <c r="BJ92" s="50">
        <v>1000</v>
      </c>
      <c r="BK92" s="50">
        <v>1001.39</v>
      </c>
      <c r="BL92" s="32"/>
      <c r="BM92" s="50">
        <v>0</v>
      </c>
      <c r="BN92" s="50">
        <v>0</v>
      </c>
      <c r="BO92" s="50">
        <v>0</v>
      </c>
      <c r="BP92" s="50"/>
      <c r="BQ92" s="50"/>
      <c r="BR92" s="50">
        <v>0</v>
      </c>
      <c r="BS92" s="31">
        <v>0</v>
      </c>
      <c r="BT92" s="31">
        <v>0</v>
      </c>
      <c r="BU92" s="31">
        <f t="shared" si="34"/>
        <v>113137.09999999999</v>
      </c>
      <c r="BV92" s="31">
        <f t="shared" si="35"/>
        <v>114994.28789999998</v>
      </c>
      <c r="BW92" s="50"/>
      <c r="BX92" s="50"/>
      <c r="BY92" s="50">
        <v>7371</v>
      </c>
      <c r="BZ92" s="50">
        <v>7710.6</v>
      </c>
      <c r="CA92" s="50"/>
      <c r="CB92" s="50"/>
      <c r="CC92" s="50"/>
      <c r="CD92" s="50">
        <v>0</v>
      </c>
      <c r="CE92" s="50"/>
      <c r="CF92" s="50"/>
      <c r="CG92" s="50">
        <v>9217</v>
      </c>
      <c r="CH92" s="31">
        <v>9217</v>
      </c>
      <c r="CI92" s="31"/>
      <c r="CJ92" s="31">
        <f t="shared" si="36"/>
        <v>16588</v>
      </c>
      <c r="CK92" s="31">
        <f t="shared" si="37"/>
        <v>16927.6</v>
      </c>
      <c r="CL92" s="48"/>
      <c r="CM92" s="47"/>
      <c r="CN92" s="47"/>
      <c r="CO92" s="48"/>
      <c r="CP92" s="47"/>
      <c r="CQ92" s="47"/>
      <c r="CR92" s="48"/>
      <c r="CS92" s="47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</row>
    <row r="93" spans="1:210" ht="18.75" customHeight="1">
      <c r="A93" s="28">
        <v>84</v>
      </c>
      <c r="B93" s="1" t="s">
        <v>40</v>
      </c>
      <c r="C93" s="50">
        <v>5551.7</v>
      </c>
      <c r="D93" s="36">
        <v>0</v>
      </c>
      <c r="E93" s="30">
        <f t="shared" si="22"/>
        <v>32565.4</v>
      </c>
      <c r="F93" s="31">
        <f t="shared" si="22"/>
        <v>32903.0881</v>
      </c>
      <c r="G93" s="31">
        <f t="shared" si="23"/>
        <v>101.03695363791016</v>
      </c>
      <c r="H93" s="31">
        <f t="shared" si="24"/>
        <v>10781.2</v>
      </c>
      <c r="I93" s="31">
        <f t="shared" si="24"/>
        <v>11118.888100000002</v>
      </c>
      <c r="J93" s="31">
        <f t="shared" si="25"/>
        <v>103.13219400437801</v>
      </c>
      <c r="K93" s="31">
        <f t="shared" si="26"/>
        <v>2940</v>
      </c>
      <c r="L93" s="31">
        <f t="shared" si="26"/>
        <v>3526.7484999999997</v>
      </c>
      <c r="M93" s="50">
        <f t="shared" si="27"/>
        <v>119.9574319727891</v>
      </c>
      <c r="N93" s="32">
        <v>140</v>
      </c>
      <c r="O93" s="31">
        <v>137.1085</v>
      </c>
      <c r="P93" s="50">
        <f t="shared" si="28"/>
        <v>97.93464285714285</v>
      </c>
      <c r="Q93" s="36">
        <v>4050</v>
      </c>
      <c r="R93" s="31">
        <v>4579.9266</v>
      </c>
      <c r="S93" s="50">
        <f t="shared" si="29"/>
        <v>113.0846074074074</v>
      </c>
      <c r="T93" s="32">
        <v>2800</v>
      </c>
      <c r="U93" s="31">
        <v>3389.64</v>
      </c>
      <c r="V93" s="50">
        <f t="shared" si="30"/>
        <v>121.05857142857141</v>
      </c>
      <c r="W93" s="32">
        <v>60</v>
      </c>
      <c r="X93" s="31">
        <v>61.13</v>
      </c>
      <c r="Y93" s="50">
        <f t="shared" si="31"/>
        <v>101.88333333333335</v>
      </c>
      <c r="Z93" s="33">
        <v>2431.2</v>
      </c>
      <c r="AA93" s="31">
        <v>1599</v>
      </c>
      <c r="AB93" s="50">
        <f t="shared" si="21"/>
        <v>65.76999012833168</v>
      </c>
      <c r="AC93" s="38">
        <v>0</v>
      </c>
      <c r="AD93" s="50">
        <v>0</v>
      </c>
      <c r="AE93" s="50"/>
      <c r="AF93" s="50"/>
      <c r="AG93" s="50">
        <v>21784.2</v>
      </c>
      <c r="AH93" s="50">
        <v>21784.2</v>
      </c>
      <c r="AI93" s="18"/>
      <c r="AJ93" s="18"/>
      <c r="AK93" s="19"/>
      <c r="AL93" s="50">
        <v>0</v>
      </c>
      <c r="AM93" s="50"/>
      <c r="AN93" s="50"/>
      <c r="AO93" s="50"/>
      <c r="AP93" s="50"/>
      <c r="AQ93" s="31">
        <f t="shared" si="32"/>
        <v>1060</v>
      </c>
      <c r="AR93" s="31">
        <f t="shared" si="32"/>
        <v>983.298</v>
      </c>
      <c r="AS93" s="50">
        <f t="shared" si="33"/>
        <v>92.76396226415095</v>
      </c>
      <c r="AT93" s="32">
        <v>1060</v>
      </c>
      <c r="AU93" s="31">
        <v>983.298</v>
      </c>
      <c r="AV93" s="50"/>
      <c r="AW93" s="31">
        <v>0</v>
      </c>
      <c r="AX93" s="50"/>
      <c r="AY93" s="50">
        <v>0</v>
      </c>
      <c r="AZ93" s="32"/>
      <c r="BA93" s="50">
        <v>0</v>
      </c>
      <c r="BB93" s="50"/>
      <c r="BC93" s="50"/>
      <c r="BD93" s="50"/>
      <c r="BE93" s="50">
        <v>0</v>
      </c>
      <c r="BF93" s="34"/>
      <c r="BG93" s="50">
        <v>0</v>
      </c>
      <c r="BH93" s="32">
        <v>240</v>
      </c>
      <c r="BI93" s="50">
        <v>296.275</v>
      </c>
      <c r="BJ93" s="50">
        <v>150</v>
      </c>
      <c r="BK93" s="50">
        <v>206.275</v>
      </c>
      <c r="BL93" s="32"/>
      <c r="BM93" s="50">
        <v>72.51</v>
      </c>
      <c r="BN93" s="50">
        <v>0</v>
      </c>
      <c r="BO93" s="50">
        <v>0</v>
      </c>
      <c r="BP93" s="50"/>
      <c r="BQ93" s="50"/>
      <c r="BR93" s="50">
        <v>0</v>
      </c>
      <c r="BS93" s="31">
        <v>0</v>
      </c>
      <c r="BT93" s="31">
        <v>0</v>
      </c>
      <c r="BU93" s="31">
        <f t="shared" si="34"/>
        <v>32565.4</v>
      </c>
      <c r="BV93" s="31">
        <f t="shared" si="35"/>
        <v>32903.0881</v>
      </c>
      <c r="BW93" s="50"/>
      <c r="BX93" s="50"/>
      <c r="BY93" s="50"/>
      <c r="BZ93" s="50">
        <v>0</v>
      </c>
      <c r="CA93" s="50"/>
      <c r="CB93" s="50"/>
      <c r="CC93" s="50"/>
      <c r="CD93" s="50">
        <v>0</v>
      </c>
      <c r="CE93" s="50"/>
      <c r="CF93" s="50"/>
      <c r="CG93" s="50"/>
      <c r="CH93" s="31">
        <v>0</v>
      </c>
      <c r="CI93" s="31"/>
      <c r="CJ93" s="31">
        <f t="shared" si="36"/>
        <v>0</v>
      </c>
      <c r="CK93" s="31">
        <f t="shared" si="37"/>
        <v>0</v>
      </c>
      <c r="CL93" s="48"/>
      <c r="CM93" s="47"/>
      <c r="CN93" s="47"/>
      <c r="CO93" s="48"/>
      <c r="CP93" s="47"/>
      <c r="CQ93" s="47"/>
      <c r="CR93" s="48"/>
      <c r="CS93" s="47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</row>
    <row r="94" spans="1:210" ht="18.75" customHeight="1">
      <c r="A94" s="28">
        <v>85</v>
      </c>
      <c r="B94" s="1" t="s">
        <v>41</v>
      </c>
      <c r="C94" s="50">
        <v>11726.9</v>
      </c>
      <c r="D94" s="36">
        <v>0</v>
      </c>
      <c r="E94" s="30">
        <f t="shared" si="22"/>
        <v>150312.69999999998</v>
      </c>
      <c r="F94" s="31">
        <f t="shared" si="22"/>
        <v>152524.7684</v>
      </c>
      <c r="G94" s="31">
        <f t="shared" si="23"/>
        <v>101.47164437868526</v>
      </c>
      <c r="H94" s="31">
        <f t="shared" si="24"/>
        <v>20484.2</v>
      </c>
      <c r="I94" s="31">
        <f t="shared" si="24"/>
        <v>23293.268399999997</v>
      </c>
      <c r="J94" s="31">
        <f t="shared" si="25"/>
        <v>113.7133419904121</v>
      </c>
      <c r="K94" s="31">
        <f t="shared" si="26"/>
        <v>10545.6</v>
      </c>
      <c r="L94" s="31">
        <f t="shared" si="26"/>
        <v>12762.887999999999</v>
      </c>
      <c r="M94" s="50">
        <f t="shared" si="27"/>
        <v>121.02571688666362</v>
      </c>
      <c r="N94" s="32">
        <v>0.6</v>
      </c>
      <c r="O94" s="31">
        <v>22.5451</v>
      </c>
      <c r="P94" s="50">
        <f t="shared" si="28"/>
        <v>3757.516666666667</v>
      </c>
      <c r="Q94" s="36">
        <v>7203.8</v>
      </c>
      <c r="R94" s="31">
        <v>7535.5974</v>
      </c>
      <c r="S94" s="50">
        <f t="shared" si="29"/>
        <v>104.60586634831617</v>
      </c>
      <c r="T94" s="32">
        <v>10545</v>
      </c>
      <c r="U94" s="31">
        <v>12740.3429</v>
      </c>
      <c r="V94" s="50">
        <f t="shared" si="30"/>
        <v>120.81880417259366</v>
      </c>
      <c r="W94" s="32">
        <v>648</v>
      </c>
      <c r="X94" s="31">
        <v>648.01</v>
      </c>
      <c r="Y94" s="50">
        <f t="shared" si="31"/>
        <v>100.00154320987653</v>
      </c>
      <c r="Z94" s="33">
        <v>0</v>
      </c>
      <c r="AA94" s="31">
        <v>0</v>
      </c>
      <c r="AB94" s="50" t="e">
        <f t="shared" si="21"/>
        <v>#DIV/0!</v>
      </c>
      <c r="AC94" s="38">
        <v>0</v>
      </c>
      <c r="AD94" s="50">
        <v>0</v>
      </c>
      <c r="AE94" s="50"/>
      <c r="AF94" s="50"/>
      <c r="AG94" s="50">
        <v>93578.6</v>
      </c>
      <c r="AH94" s="50">
        <v>93578.6</v>
      </c>
      <c r="AI94" s="18"/>
      <c r="AJ94" s="18"/>
      <c r="AK94" s="19">
        <v>466.7</v>
      </c>
      <c r="AL94" s="50">
        <v>466.7</v>
      </c>
      <c r="AM94" s="50"/>
      <c r="AN94" s="50"/>
      <c r="AO94" s="50"/>
      <c r="AP94" s="50"/>
      <c r="AQ94" s="31">
        <f t="shared" si="32"/>
        <v>152.3</v>
      </c>
      <c r="AR94" s="31">
        <f t="shared" si="32"/>
        <v>195.146</v>
      </c>
      <c r="AS94" s="50">
        <f t="shared" si="33"/>
        <v>128.13263296126064</v>
      </c>
      <c r="AT94" s="32">
        <v>152.3</v>
      </c>
      <c r="AU94" s="31">
        <v>195.146</v>
      </c>
      <c r="AV94" s="50"/>
      <c r="AW94" s="31">
        <v>0</v>
      </c>
      <c r="AX94" s="50"/>
      <c r="AY94" s="50">
        <v>0</v>
      </c>
      <c r="AZ94" s="32"/>
      <c r="BA94" s="50">
        <v>0</v>
      </c>
      <c r="BB94" s="50"/>
      <c r="BC94" s="50"/>
      <c r="BD94" s="50"/>
      <c r="BE94" s="50">
        <v>0</v>
      </c>
      <c r="BF94" s="34"/>
      <c r="BG94" s="50">
        <v>0</v>
      </c>
      <c r="BH94" s="32">
        <v>1300</v>
      </c>
      <c r="BI94" s="50">
        <v>1517.07</v>
      </c>
      <c r="BJ94" s="50">
        <v>900</v>
      </c>
      <c r="BK94" s="50">
        <v>952.24</v>
      </c>
      <c r="BL94" s="32">
        <v>434.5</v>
      </c>
      <c r="BM94" s="50">
        <v>434.557</v>
      </c>
      <c r="BN94" s="50">
        <v>200</v>
      </c>
      <c r="BO94" s="50">
        <v>200</v>
      </c>
      <c r="BP94" s="50"/>
      <c r="BQ94" s="50"/>
      <c r="BR94" s="50">
        <v>0</v>
      </c>
      <c r="BS94" s="31">
        <v>0</v>
      </c>
      <c r="BT94" s="31">
        <v>0</v>
      </c>
      <c r="BU94" s="31">
        <f t="shared" si="34"/>
        <v>114529.5</v>
      </c>
      <c r="BV94" s="31">
        <f t="shared" si="35"/>
        <v>117338.5684</v>
      </c>
      <c r="BW94" s="50"/>
      <c r="BX94" s="50"/>
      <c r="BY94" s="50">
        <v>35783.2</v>
      </c>
      <c r="BZ94" s="50">
        <v>35186.2</v>
      </c>
      <c r="CA94" s="50"/>
      <c r="CB94" s="50"/>
      <c r="CC94" s="50"/>
      <c r="CD94" s="50">
        <v>0</v>
      </c>
      <c r="CE94" s="50"/>
      <c r="CF94" s="50"/>
      <c r="CG94" s="50">
        <v>31742.6</v>
      </c>
      <c r="CH94" s="31">
        <v>31668.005</v>
      </c>
      <c r="CI94" s="31"/>
      <c r="CJ94" s="31">
        <f t="shared" si="36"/>
        <v>67525.79999999999</v>
      </c>
      <c r="CK94" s="31">
        <f t="shared" si="37"/>
        <v>66854.205</v>
      </c>
      <c r="CL94" s="48"/>
      <c r="CM94" s="47"/>
      <c r="CN94" s="47"/>
      <c r="CO94" s="48"/>
      <c r="CP94" s="47"/>
      <c r="CQ94" s="47"/>
      <c r="CR94" s="48"/>
      <c r="CS94" s="47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</row>
    <row r="95" spans="1:210" ht="18.75" customHeight="1">
      <c r="A95" s="28">
        <v>86</v>
      </c>
      <c r="B95" s="1" t="s">
        <v>42</v>
      </c>
      <c r="C95" s="50">
        <v>0</v>
      </c>
      <c r="D95" s="36">
        <v>0</v>
      </c>
      <c r="E95" s="30">
        <f t="shared" si="22"/>
        <v>28435</v>
      </c>
      <c r="F95" s="31">
        <f t="shared" si="22"/>
        <v>25761.1398</v>
      </c>
      <c r="G95" s="31">
        <f t="shared" si="23"/>
        <v>90.59658800773694</v>
      </c>
      <c r="H95" s="31">
        <f t="shared" si="24"/>
        <v>17486</v>
      </c>
      <c r="I95" s="31">
        <f t="shared" si="24"/>
        <v>12999.539799999999</v>
      </c>
      <c r="J95" s="31">
        <f t="shared" si="25"/>
        <v>74.34255861832322</v>
      </c>
      <c r="K95" s="31">
        <f t="shared" si="26"/>
        <v>2100</v>
      </c>
      <c r="L95" s="31">
        <f t="shared" si="26"/>
        <v>2876.4680000000003</v>
      </c>
      <c r="M95" s="50">
        <f t="shared" si="27"/>
        <v>136.97466666666668</v>
      </c>
      <c r="N95" s="32">
        <v>200</v>
      </c>
      <c r="O95" s="31">
        <v>203.387</v>
      </c>
      <c r="P95" s="50">
        <f t="shared" si="28"/>
        <v>101.69349999999999</v>
      </c>
      <c r="Q95" s="36">
        <v>12686</v>
      </c>
      <c r="R95" s="31">
        <v>7667.5318</v>
      </c>
      <c r="S95" s="50">
        <f t="shared" si="29"/>
        <v>60.440893898786065</v>
      </c>
      <c r="T95" s="32">
        <v>1900</v>
      </c>
      <c r="U95" s="31">
        <v>2673.081</v>
      </c>
      <c r="V95" s="50">
        <f t="shared" si="30"/>
        <v>140.68847368421052</v>
      </c>
      <c r="W95" s="32">
        <v>50</v>
      </c>
      <c r="X95" s="31">
        <v>15</v>
      </c>
      <c r="Y95" s="50">
        <f t="shared" si="31"/>
        <v>30</v>
      </c>
      <c r="Z95" s="33">
        <v>0</v>
      </c>
      <c r="AA95" s="31">
        <v>0</v>
      </c>
      <c r="AB95" s="50" t="e">
        <f t="shared" si="21"/>
        <v>#DIV/0!</v>
      </c>
      <c r="AC95" s="38">
        <v>0</v>
      </c>
      <c r="AD95" s="50">
        <v>0</v>
      </c>
      <c r="AE95" s="50"/>
      <c r="AF95" s="50"/>
      <c r="AG95" s="50">
        <v>10949</v>
      </c>
      <c r="AH95" s="50">
        <v>12761.6</v>
      </c>
      <c r="AI95" s="18"/>
      <c r="AJ95" s="18"/>
      <c r="AK95" s="19"/>
      <c r="AL95" s="50">
        <v>0</v>
      </c>
      <c r="AM95" s="50"/>
      <c r="AN95" s="50"/>
      <c r="AO95" s="50"/>
      <c r="AP95" s="50"/>
      <c r="AQ95" s="31">
        <f t="shared" si="32"/>
        <v>1500</v>
      </c>
      <c r="AR95" s="31">
        <f t="shared" si="32"/>
        <v>1572.749</v>
      </c>
      <c r="AS95" s="50">
        <f t="shared" si="33"/>
        <v>104.84993333333334</v>
      </c>
      <c r="AT95" s="32">
        <v>1500</v>
      </c>
      <c r="AU95" s="31">
        <v>1572.749</v>
      </c>
      <c r="AV95" s="50"/>
      <c r="AW95" s="31">
        <v>0</v>
      </c>
      <c r="AX95" s="50"/>
      <c r="AY95" s="50">
        <v>0</v>
      </c>
      <c r="AZ95" s="32"/>
      <c r="BA95" s="50">
        <v>0</v>
      </c>
      <c r="BB95" s="50"/>
      <c r="BC95" s="50"/>
      <c r="BD95" s="50"/>
      <c r="BE95" s="50">
        <v>0</v>
      </c>
      <c r="BF95" s="34"/>
      <c r="BG95" s="50">
        <v>60</v>
      </c>
      <c r="BH95" s="32">
        <v>1150</v>
      </c>
      <c r="BI95" s="50">
        <v>90</v>
      </c>
      <c r="BJ95" s="50">
        <v>200</v>
      </c>
      <c r="BK95" s="50">
        <v>90</v>
      </c>
      <c r="BL95" s="32"/>
      <c r="BM95" s="50">
        <v>717.791</v>
      </c>
      <c r="BN95" s="50">
        <v>0</v>
      </c>
      <c r="BO95" s="50">
        <v>0</v>
      </c>
      <c r="BP95" s="50"/>
      <c r="BQ95" s="50"/>
      <c r="BR95" s="50">
        <v>0</v>
      </c>
      <c r="BS95" s="31">
        <v>0</v>
      </c>
      <c r="BT95" s="31">
        <v>0</v>
      </c>
      <c r="BU95" s="31">
        <f t="shared" si="34"/>
        <v>28435</v>
      </c>
      <c r="BV95" s="31">
        <f t="shared" si="35"/>
        <v>25761.1398</v>
      </c>
      <c r="BW95" s="50"/>
      <c r="BX95" s="50"/>
      <c r="BY95" s="50"/>
      <c r="BZ95" s="50">
        <v>0</v>
      </c>
      <c r="CA95" s="50"/>
      <c r="CB95" s="50"/>
      <c r="CC95" s="50"/>
      <c r="CD95" s="50">
        <v>0</v>
      </c>
      <c r="CE95" s="50"/>
      <c r="CF95" s="50"/>
      <c r="CG95" s="50"/>
      <c r="CH95" s="31">
        <v>0</v>
      </c>
      <c r="CI95" s="31"/>
      <c r="CJ95" s="31">
        <f t="shared" si="36"/>
        <v>0</v>
      </c>
      <c r="CK95" s="31">
        <f t="shared" si="37"/>
        <v>0</v>
      </c>
      <c r="CL95" s="48"/>
      <c r="CM95" s="47"/>
      <c r="CN95" s="47"/>
      <c r="CO95" s="48"/>
      <c r="CP95" s="47"/>
      <c r="CQ95" s="47"/>
      <c r="CR95" s="48"/>
      <c r="CS95" s="47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</row>
    <row r="96" spans="1:210" ht="18.75" customHeight="1">
      <c r="A96" s="28">
        <v>87</v>
      </c>
      <c r="B96" s="1" t="s">
        <v>43</v>
      </c>
      <c r="C96" s="50">
        <v>3872.2</v>
      </c>
      <c r="D96" s="36">
        <v>0</v>
      </c>
      <c r="E96" s="30">
        <f t="shared" si="22"/>
        <v>42096.1</v>
      </c>
      <c r="F96" s="31">
        <f t="shared" si="22"/>
        <v>47004.3741</v>
      </c>
      <c r="G96" s="31">
        <f t="shared" si="23"/>
        <v>111.65968842719398</v>
      </c>
      <c r="H96" s="31">
        <f t="shared" si="24"/>
        <v>12224.5</v>
      </c>
      <c r="I96" s="31">
        <f t="shared" si="24"/>
        <v>16319.8691</v>
      </c>
      <c r="J96" s="31">
        <f t="shared" si="25"/>
        <v>133.50132193545747</v>
      </c>
      <c r="K96" s="31">
        <f t="shared" si="26"/>
        <v>3928</v>
      </c>
      <c r="L96" s="31">
        <f t="shared" si="26"/>
        <v>3689.0290999999997</v>
      </c>
      <c r="M96" s="50">
        <f t="shared" si="27"/>
        <v>93.91621945010182</v>
      </c>
      <c r="N96" s="32">
        <v>13</v>
      </c>
      <c r="O96" s="31">
        <v>13.4487</v>
      </c>
      <c r="P96" s="50">
        <f t="shared" si="28"/>
        <v>103.45153846153848</v>
      </c>
      <c r="Q96" s="36">
        <v>6100</v>
      </c>
      <c r="R96" s="31">
        <v>6504.64</v>
      </c>
      <c r="S96" s="50">
        <f t="shared" si="29"/>
        <v>106.63344262295082</v>
      </c>
      <c r="T96" s="32">
        <v>3915</v>
      </c>
      <c r="U96" s="31">
        <v>3675.5804</v>
      </c>
      <c r="V96" s="50">
        <f t="shared" si="30"/>
        <v>93.88455683269476</v>
      </c>
      <c r="W96" s="32">
        <v>16</v>
      </c>
      <c r="X96" s="31">
        <v>76</v>
      </c>
      <c r="Y96" s="50">
        <f t="shared" si="31"/>
        <v>475</v>
      </c>
      <c r="Z96" s="33">
        <v>0</v>
      </c>
      <c r="AA96" s="31">
        <v>0</v>
      </c>
      <c r="AB96" s="50" t="e">
        <f t="shared" si="21"/>
        <v>#DIV/0!</v>
      </c>
      <c r="AC96" s="38">
        <v>0</v>
      </c>
      <c r="AD96" s="50">
        <v>0</v>
      </c>
      <c r="AE96" s="50"/>
      <c r="AF96" s="50"/>
      <c r="AG96" s="50">
        <v>12075.5</v>
      </c>
      <c r="AH96" s="50">
        <v>12888.405</v>
      </c>
      <c r="AI96" s="18"/>
      <c r="AJ96" s="18"/>
      <c r="AK96" s="19">
        <v>1500</v>
      </c>
      <c r="AL96" s="50">
        <v>1500</v>
      </c>
      <c r="AM96" s="50"/>
      <c r="AN96" s="50"/>
      <c r="AO96" s="50"/>
      <c r="AP96" s="50"/>
      <c r="AQ96" s="31">
        <f t="shared" si="32"/>
        <v>980</v>
      </c>
      <c r="AR96" s="31">
        <f t="shared" si="32"/>
        <v>1342</v>
      </c>
      <c r="AS96" s="50">
        <f t="shared" si="33"/>
        <v>136.93877551020407</v>
      </c>
      <c r="AT96" s="32">
        <v>500</v>
      </c>
      <c r="AU96" s="31">
        <v>902</v>
      </c>
      <c r="AV96" s="50"/>
      <c r="AW96" s="31">
        <v>0</v>
      </c>
      <c r="AX96" s="50"/>
      <c r="AY96" s="50">
        <v>0</v>
      </c>
      <c r="AZ96" s="32">
        <v>480</v>
      </c>
      <c r="BA96" s="50">
        <v>440</v>
      </c>
      <c r="BB96" s="50"/>
      <c r="BC96" s="50"/>
      <c r="BD96" s="50"/>
      <c r="BE96" s="50">
        <v>0</v>
      </c>
      <c r="BF96" s="34">
        <v>900.5</v>
      </c>
      <c r="BG96" s="50">
        <v>908.2</v>
      </c>
      <c r="BH96" s="32">
        <v>300</v>
      </c>
      <c r="BI96" s="50">
        <v>300</v>
      </c>
      <c r="BJ96" s="50">
        <v>300</v>
      </c>
      <c r="BK96" s="50">
        <v>300</v>
      </c>
      <c r="BL96" s="32"/>
      <c r="BM96" s="50">
        <v>0</v>
      </c>
      <c r="BN96" s="50">
        <v>0</v>
      </c>
      <c r="BO96" s="50">
        <v>0</v>
      </c>
      <c r="BP96" s="50"/>
      <c r="BQ96" s="50"/>
      <c r="BR96" s="50">
        <v>0</v>
      </c>
      <c r="BS96" s="31">
        <v>3500</v>
      </c>
      <c r="BT96" s="31">
        <v>0</v>
      </c>
      <c r="BU96" s="31">
        <f t="shared" si="34"/>
        <v>25800</v>
      </c>
      <c r="BV96" s="31">
        <f t="shared" si="35"/>
        <v>30708.2741</v>
      </c>
      <c r="BW96" s="50"/>
      <c r="BX96" s="50"/>
      <c r="BY96" s="50">
        <v>16296.1</v>
      </c>
      <c r="BZ96" s="50">
        <v>16296.1</v>
      </c>
      <c r="CA96" s="50"/>
      <c r="CB96" s="50"/>
      <c r="CC96" s="50"/>
      <c r="CD96" s="50">
        <v>0</v>
      </c>
      <c r="CE96" s="50"/>
      <c r="CF96" s="50"/>
      <c r="CG96" s="50"/>
      <c r="CH96" s="31">
        <v>0</v>
      </c>
      <c r="CI96" s="31"/>
      <c r="CJ96" s="31">
        <f t="shared" si="36"/>
        <v>16296.1</v>
      </c>
      <c r="CK96" s="31">
        <f t="shared" si="37"/>
        <v>16296.1</v>
      </c>
      <c r="CL96" s="48"/>
      <c r="CM96" s="47"/>
      <c r="CN96" s="47"/>
      <c r="CO96" s="48"/>
      <c r="CP96" s="47"/>
      <c r="CQ96" s="47"/>
      <c r="CR96" s="48"/>
      <c r="CS96" s="47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</row>
    <row r="97" spans="1:210" ht="18.75" customHeight="1">
      <c r="A97" s="28">
        <v>88</v>
      </c>
      <c r="B97" s="1" t="s">
        <v>44</v>
      </c>
      <c r="C97" s="50">
        <v>11582.8</v>
      </c>
      <c r="D97" s="36">
        <v>0</v>
      </c>
      <c r="E97" s="30">
        <f t="shared" si="22"/>
        <v>79697</v>
      </c>
      <c r="F97" s="31">
        <f t="shared" si="22"/>
        <v>77162.3418</v>
      </c>
      <c r="G97" s="31">
        <f t="shared" si="23"/>
        <v>96.8196316047028</v>
      </c>
      <c r="H97" s="31">
        <f t="shared" si="24"/>
        <v>12844.9</v>
      </c>
      <c r="I97" s="31">
        <f t="shared" si="24"/>
        <v>8767.371799999999</v>
      </c>
      <c r="J97" s="31">
        <f t="shared" si="25"/>
        <v>68.25566411571907</v>
      </c>
      <c r="K97" s="31">
        <f t="shared" si="26"/>
        <v>9604.099999999999</v>
      </c>
      <c r="L97" s="31">
        <f t="shared" si="26"/>
        <v>6517.6217</v>
      </c>
      <c r="M97" s="50">
        <f t="shared" si="27"/>
        <v>67.86290959069565</v>
      </c>
      <c r="N97" s="32">
        <v>3364.2</v>
      </c>
      <c r="O97" s="31">
        <v>3128.1617</v>
      </c>
      <c r="P97" s="50">
        <f t="shared" si="28"/>
        <v>92.98382081921409</v>
      </c>
      <c r="Q97" s="36">
        <v>1805.9</v>
      </c>
      <c r="R97" s="31">
        <v>801.2801</v>
      </c>
      <c r="S97" s="50">
        <f t="shared" si="29"/>
        <v>44.37012569909739</v>
      </c>
      <c r="T97" s="32">
        <v>6239.9</v>
      </c>
      <c r="U97" s="31">
        <v>3389.46</v>
      </c>
      <c r="V97" s="50">
        <f t="shared" si="30"/>
        <v>54.31913972980337</v>
      </c>
      <c r="W97" s="32">
        <v>200</v>
      </c>
      <c r="X97" s="31">
        <v>69.71</v>
      </c>
      <c r="Y97" s="50">
        <f t="shared" si="31"/>
        <v>34.855</v>
      </c>
      <c r="Z97" s="33">
        <v>0</v>
      </c>
      <c r="AA97" s="31">
        <v>0</v>
      </c>
      <c r="AB97" s="50" t="e">
        <f t="shared" si="21"/>
        <v>#DIV/0!</v>
      </c>
      <c r="AC97" s="38">
        <v>0</v>
      </c>
      <c r="AD97" s="50">
        <v>0</v>
      </c>
      <c r="AE97" s="50"/>
      <c r="AF97" s="50"/>
      <c r="AG97" s="50">
        <v>51122.5</v>
      </c>
      <c r="AH97" s="50">
        <v>51941.17</v>
      </c>
      <c r="AI97" s="18"/>
      <c r="AJ97" s="18"/>
      <c r="AK97" s="19">
        <v>933.5</v>
      </c>
      <c r="AL97" s="50">
        <v>933.5</v>
      </c>
      <c r="AM97" s="50"/>
      <c r="AN97" s="50"/>
      <c r="AO97" s="50"/>
      <c r="AP97" s="50"/>
      <c r="AQ97" s="31">
        <f t="shared" si="32"/>
        <v>202.9</v>
      </c>
      <c r="AR97" s="31">
        <f t="shared" si="32"/>
        <v>203</v>
      </c>
      <c r="AS97" s="50">
        <f t="shared" si="33"/>
        <v>100.04928536224742</v>
      </c>
      <c r="AT97" s="32">
        <v>202.9</v>
      </c>
      <c r="AU97" s="31">
        <v>203</v>
      </c>
      <c r="AV97" s="50"/>
      <c r="AW97" s="31">
        <v>0</v>
      </c>
      <c r="AX97" s="50"/>
      <c r="AY97" s="50">
        <v>0</v>
      </c>
      <c r="AZ97" s="32"/>
      <c r="BA97" s="50">
        <v>0</v>
      </c>
      <c r="BB97" s="50"/>
      <c r="BC97" s="50"/>
      <c r="BD97" s="50"/>
      <c r="BE97" s="50">
        <v>0</v>
      </c>
      <c r="BF97" s="34"/>
      <c r="BG97" s="50">
        <v>0</v>
      </c>
      <c r="BH97" s="32">
        <v>1032</v>
      </c>
      <c r="BI97" s="50">
        <v>1175.76</v>
      </c>
      <c r="BJ97" s="50">
        <v>500</v>
      </c>
      <c r="BK97" s="50">
        <v>571.76</v>
      </c>
      <c r="BL97" s="32"/>
      <c r="BM97" s="50">
        <v>0</v>
      </c>
      <c r="BN97" s="50">
        <v>0</v>
      </c>
      <c r="BO97" s="50">
        <v>0</v>
      </c>
      <c r="BP97" s="50"/>
      <c r="BQ97" s="50"/>
      <c r="BR97" s="50">
        <v>0</v>
      </c>
      <c r="BS97" s="31">
        <v>0</v>
      </c>
      <c r="BT97" s="31">
        <v>0</v>
      </c>
      <c r="BU97" s="31">
        <f t="shared" si="34"/>
        <v>64900.9</v>
      </c>
      <c r="BV97" s="31">
        <f t="shared" si="35"/>
        <v>61642.0418</v>
      </c>
      <c r="BW97" s="50"/>
      <c r="BX97" s="50"/>
      <c r="BY97" s="50">
        <v>14796.1</v>
      </c>
      <c r="BZ97" s="50">
        <v>15520.3</v>
      </c>
      <c r="CA97" s="50"/>
      <c r="CB97" s="50"/>
      <c r="CC97" s="50"/>
      <c r="CD97" s="50">
        <v>0</v>
      </c>
      <c r="CE97" s="50"/>
      <c r="CF97" s="50"/>
      <c r="CG97" s="50"/>
      <c r="CH97" s="31">
        <v>0</v>
      </c>
      <c r="CI97" s="31"/>
      <c r="CJ97" s="31">
        <f t="shared" si="36"/>
        <v>14796.1</v>
      </c>
      <c r="CK97" s="31">
        <f t="shared" si="37"/>
        <v>15520.3</v>
      </c>
      <c r="CL97" s="48"/>
      <c r="CM97" s="47"/>
      <c r="CN97" s="47"/>
      <c r="CO97" s="48"/>
      <c r="CP97" s="47"/>
      <c r="CQ97" s="47"/>
      <c r="CR97" s="48"/>
      <c r="CS97" s="47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</row>
    <row r="98" spans="1:210" ht="18.75" customHeight="1">
      <c r="A98" s="28">
        <v>89</v>
      </c>
      <c r="B98" s="1" t="s">
        <v>45</v>
      </c>
      <c r="C98" s="50">
        <v>33783.1</v>
      </c>
      <c r="D98" s="36">
        <v>0</v>
      </c>
      <c r="E98" s="30">
        <f t="shared" si="22"/>
        <v>157177.6</v>
      </c>
      <c r="F98" s="31">
        <f t="shared" si="22"/>
        <v>158086.5553</v>
      </c>
      <c r="G98" s="31">
        <f t="shared" si="23"/>
        <v>100.5782982435156</v>
      </c>
      <c r="H98" s="31">
        <f t="shared" si="24"/>
        <v>18152.5</v>
      </c>
      <c r="I98" s="31">
        <f t="shared" si="24"/>
        <v>19061.790299999997</v>
      </c>
      <c r="J98" s="31">
        <f t="shared" si="25"/>
        <v>105.00917394298304</v>
      </c>
      <c r="K98" s="31">
        <f t="shared" si="26"/>
        <v>7865</v>
      </c>
      <c r="L98" s="31">
        <f t="shared" si="26"/>
        <v>9573.3583</v>
      </c>
      <c r="M98" s="50">
        <f t="shared" si="27"/>
        <v>121.72102097902098</v>
      </c>
      <c r="N98" s="32">
        <v>220</v>
      </c>
      <c r="O98" s="31">
        <v>356.208</v>
      </c>
      <c r="P98" s="50">
        <f t="shared" si="28"/>
        <v>161.91272727272727</v>
      </c>
      <c r="Q98" s="36">
        <v>7174.5</v>
      </c>
      <c r="R98" s="31">
        <v>7240.492</v>
      </c>
      <c r="S98" s="50">
        <f t="shared" si="29"/>
        <v>100.9198132274026</v>
      </c>
      <c r="T98" s="32">
        <v>7645</v>
      </c>
      <c r="U98" s="31">
        <v>9217.1503</v>
      </c>
      <c r="V98" s="50">
        <f t="shared" si="30"/>
        <v>120.56442511445388</v>
      </c>
      <c r="W98" s="32">
        <v>680</v>
      </c>
      <c r="X98" s="31">
        <v>452.42</v>
      </c>
      <c r="Y98" s="50">
        <f t="shared" si="31"/>
        <v>66.53235294117647</v>
      </c>
      <c r="Z98" s="33">
        <v>0</v>
      </c>
      <c r="AA98" s="31">
        <v>0</v>
      </c>
      <c r="AB98" s="50" t="e">
        <f t="shared" si="21"/>
        <v>#DIV/0!</v>
      </c>
      <c r="AC98" s="38">
        <v>0</v>
      </c>
      <c r="AD98" s="50">
        <v>0</v>
      </c>
      <c r="AE98" s="50"/>
      <c r="AF98" s="50"/>
      <c r="AG98" s="50">
        <v>109625.5</v>
      </c>
      <c r="AH98" s="50">
        <v>109625.5</v>
      </c>
      <c r="AI98" s="18"/>
      <c r="AJ98" s="18"/>
      <c r="AK98" s="19"/>
      <c r="AL98" s="50">
        <v>0</v>
      </c>
      <c r="AM98" s="50"/>
      <c r="AN98" s="50"/>
      <c r="AO98" s="50"/>
      <c r="AP98" s="50"/>
      <c r="AQ98" s="31">
        <f t="shared" si="32"/>
        <v>633</v>
      </c>
      <c r="AR98" s="31">
        <f t="shared" si="32"/>
        <v>482.71</v>
      </c>
      <c r="AS98" s="50">
        <f t="shared" si="33"/>
        <v>76.25750394944707</v>
      </c>
      <c r="AT98" s="32">
        <v>633</v>
      </c>
      <c r="AU98" s="31">
        <v>482.71</v>
      </c>
      <c r="AV98" s="50"/>
      <c r="AW98" s="31">
        <v>0</v>
      </c>
      <c r="AX98" s="50"/>
      <c r="AY98" s="50">
        <v>0</v>
      </c>
      <c r="AZ98" s="32"/>
      <c r="BA98" s="50">
        <v>0</v>
      </c>
      <c r="BB98" s="50"/>
      <c r="BC98" s="50"/>
      <c r="BD98" s="50"/>
      <c r="BE98" s="50">
        <v>0</v>
      </c>
      <c r="BF98" s="34"/>
      <c r="BG98" s="50">
        <v>0</v>
      </c>
      <c r="BH98" s="32">
        <v>1600</v>
      </c>
      <c r="BI98" s="50">
        <v>1112.81</v>
      </c>
      <c r="BJ98" s="50">
        <v>1600</v>
      </c>
      <c r="BK98" s="50">
        <v>1112.81</v>
      </c>
      <c r="BL98" s="32"/>
      <c r="BM98" s="50">
        <v>0</v>
      </c>
      <c r="BN98" s="50">
        <v>200</v>
      </c>
      <c r="BO98" s="50">
        <v>200</v>
      </c>
      <c r="BP98" s="50"/>
      <c r="BQ98" s="50"/>
      <c r="BR98" s="50">
        <v>0</v>
      </c>
      <c r="BS98" s="31">
        <v>0</v>
      </c>
      <c r="BT98" s="31">
        <v>0</v>
      </c>
      <c r="BU98" s="31">
        <f t="shared" si="34"/>
        <v>127778</v>
      </c>
      <c r="BV98" s="31">
        <f t="shared" si="35"/>
        <v>128687.29030000001</v>
      </c>
      <c r="BW98" s="50"/>
      <c r="BX98" s="50"/>
      <c r="BY98" s="50">
        <v>29399.6</v>
      </c>
      <c r="BZ98" s="50">
        <v>29399.265</v>
      </c>
      <c r="CA98" s="50"/>
      <c r="CB98" s="50"/>
      <c r="CC98" s="50"/>
      <c r="CD98" s="50">
        <v>0</v>
      </c>
      <c r="CE98" s="50"/>
      <c r="CF98" s="50"/>
      <c r="CG98" s="50">
        <v>10000</v>
      </c>
      <c r="CH98" s="31">
        <v>10000</v>
      </c>
      <c r="CI98" s="31"/>
      <c r="CJ98" s="31">
        <f t="shared" si="36"/>
        <v>39399.6</v>
      </c>
      <c r="CK98" s="31">
        <f t="shared" si="37"/>
        <v>39399.265</v>
      </c>
      <c r="CL98" s="48"/>
      <c r="CM98" s="47"/>
      <c r="CN98" s="47"/>
      <c r="CO98" s="48"/>
      <c r="CP98" s="47"/>
      <c r="CQ98" s="47"/>
      <c r="CR98" s="48"/>
      <c r="CS98" s="47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</row>
    <row r="99" spans="1:210" ht="18.75" customHeight="1">
      <c r="A99" s="28">
        <v>90</v>
      </c>
      <c r="B99" s="1" t="s">
        <v>46</v>
      </c>
      <c r="C99" s="50">
        <v>49.7</v>
      </c>
      <c r="D99" s="36">
        <v>0</v>
      </c>
      <c r="E99" s="30">
        <f t="shared" si="22"/>
        <v>20287</v>
      </c>
      <c r="F99" s="31">
        <f t="shared" si="22"/>
        <v>16652.6317</v>
      </c>
      <c r="G99" s="31">
        <f t="shared" si="23"/>
        <v>82.08523537240599</v>
      </c>
      <c r="H99" s="31">
        <f t="shared" si="24"/>
        <v>13433.7</v>
      </c>
      <c r="I99" s="31">
        <f t="shared" si="24"/>
        <v>8271.8317</v>
      </c>
      <c r="J99" s="31">
        <f t="shared" si="25"/>
        <v>61.575230204634614</v>
      </c>
      <c r="K99" s="31">
        <f t="shared" si="26"/>
        <v>1478</v>
      </c>
      <c r="L99" s="31">
        <f t="shared" si="26"/>
        <v>1623.5787</v>
      </c>
      <c r="M99" s="50">
        <f t="shared" si="27"/>
        <v>109.84970906630582</v>
      </c>
      <c r="N99" s="32">
        <v>78</v>
      </c>
      <c r="O99" s="31">
        <v>0.1787</v>
      </c>
      <c r="P99" s="50">
        <f t="shared" si="28"/>
        <v>0.22910256410256408</v>
      </c>
      <c r="Q99" s="31">
        <v>10719.7</v>
      </c>
      <c r="R99" s="31">
        <v>5683.629</v>
      </c>
      <c r="S99" s="50">
        <f t="shared" si="29"/>
        <v>53.02041101896508</v>
      </c>
      <c r="T99" s="32">
        <v>1400</v>
      </c>
      <c r="U99" s="31">
        <v>1623.4</v>
      </c>
      <c r="V99" s="50">
        <f t="shared" si="30"/>
        <v>115.95714285714287</v>
      </c>
      <c r="W99" s="32">
        <v>36</v>
      </c>
      <c r="X99" s="31">
        <v>35.8</v>
      </c>
      <c r="Y99" s="50">
        <f t="shared" si="31"/>
        <v>99.44444444444443</v>
      </c>
      <c r="Z99" s="33">
        <v>0</v>
      </c>
      <c r="AA99" s="31">
        <v>0</v>
      </c>
      <c r="AB99" s="50" t="e">
        <f t="shared" si="21"/>
        <v>#DIV/0!</v>
      </c>
      <c r="AC99" s="38">
        <v>0</v>
      </c>
      <c r="AD99" s="50">
        <v>0</v>
      </c>
      <c r="AE99" s="50"/>
      <c r="AF99" s="50"/>
      <c r="AG99" s="50">
        <v>5353.3</v>
      </c>
      <c r="AH99" s="50">
        <v>8380.8</v>
      </c>
      <c r="AI99" s="18"/>
      <c r="AJ99" s="18"/>
      <c r="AK99" s="19">
        <v>1500</v>
      </c>
      <c r="AL99" s="50">
        <v>0</v>
      </c>
      <c r="AM99" s="50"/>
      <c r="AN99" s="50"/>
      <c r="AO99" s="50"/>
      <c r="AP99" s="50"/>
      <c r="AQ99" s="31">
        <f t="shared" si="32"/>
        <v>700</v>
      </c>
      <c r="AR99" s="31">
        <f t="shared" si="32"/>
        <v>549.224</v>
      </c>
      <c r="AS99" s="50">
        <f t="shared" si="33"/>
        <v>78.46057142857144</v>
      </c>
      <c r="AT99" s="32">
        <v>700</v>
      </c>
      <c r="AU99" s="31">
        <v>549.224</v>
      </c>
      <c r="AV99" s="50"/>
      <c r="AW99" s="31">
        <v>0</v>
      </c>
      <c r="AX99" s="50"/>
      <c r="AY99" s="50">
        <v>0</v>
      </c>
      <c r="AZ99" s="32"/>
      <c r="BA99" s="50">
        <v>0</v>
      </c>
      <c r="BB99" s="50"/>
      <c r="BC99" s="50"/>
      <c r="BD99" s="50"/>
      <c r="BE99" s="50">
        <v>0</v>
      </c>
      <c r="BF99" s="34"/>
      <c r="BG99" s="50">
        <v>0</v>
      </c>
      <c r="BH99" s="32">
        <v>500</v>
      </c>
      <c r="BI99" s="50">
        <v>0</v>
      </c>
      <c r="BJ99" s="50">
        <v>500</v>
      </c>
      <c r="BK99" s="50">
        <v>0</v>
      </c>
      <c r="BL99" s="32"/>
      <c r="BM99" s="50">
        <v>0</v>
      </c>
      <c r="BN99" s="50">
        <v>0</v>
      </c>
      <c r="BO99" s="50">
        <v>0</v>
      </c>
      <c r="BP99" s="50"/>
      <c r="BQ99" s="50"/>
      <c r="BR99" s="50">
        <v>0</v>
      </c>
      <c r="BS99" s="31">
        <v>379.6</v>
      </c>
      <c r="BT99" s="31">
        <v>0</v>
      </c>
      <c r="BU99" s="31">
        <f t="shared" si="34"/>
        <v>20287</v>
      </c>
      <c r="BV99" s="31">
        <f t="shared" si="35"/>
        <v>16652.6317</v>
      </c>
      <c r="BW99" s="50"/>
      <c r="BX99" s="50"/>
      <c r="BY99" s="50"/>
      <c r="BZ99" s="50">
        <v>0</v>
      </c>
      <c r="CA99" s="50"/>
      <c r="CB99" s="50"/>
      <c r="CC99" s="50"/>
      <c r="CD99" s="50">
        <v>0</v>
      </c>
      <c r="CE99" s="50"/>
      <c r="CF99" s="50"/>
      <c r="CG99" s="50"/>
      <c r="CH99" s="31">
        <v>0</v>
      </c>
      <c r="CI99" s="31"/>
      <c r="CJ99" s="31">
        <f t="shared" si="36"/>
        <v>0</v>
      </c>
      <c r="CK99" s="31">
        <f t="shared" si="37"/>
        <v>0</v>
      </c>
      <c r="CL99" s="48"/>
      <c r="CM99" s="47"/>
      <c r="CN99" s="47"/>
      <c r="CO99" s="48"/>
      <c r="CP99" s="47"/>
      <c r="CQ99" s="47"/>
      <c r="CR99" s="48"/>
      <c r="CS99" s="47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</row>
    <row r="100" spans="1:210" ht="18.75" customHeight="1">
      <c r="A100" s="28">
        <v>91</v>
      </c>
      <c r="B100" s="1" t="s">
        <v>47</v>
      </c>
      <c r="C100" s="50">
        <v>32622.800000000003</v>
      </c>
      <c r="D100" s="36">
        <v>0</v>
      </c>
      <c r="E100" s="30">
        <f t="shared" si="22"/>
        <v>24749.200000000004</v>
      </c>
      <c r="F100" s="31">
        <f t="shared" si="22"/>
        <v>29553.757699999995</v>
      </c>
      <c r="G100" s="31">
        <f t="shared" si="23"/>
        <v>119.41298183375619</v>
      </c>
      <c r="H100" s="31">
        <f t="shared" si="24"/>
        <v>14913</v>
      </c>
      <c r="I100" s="31">
        <f t="shared" si="24"/>
        <v>18046.557699999998</v>
      </c>
      <c r="J100" s="31">
        <f t="shared" si="25"/>
        <v>121.01225575001675</v>
      </c>
      <c r="K100" s="31">
        <f t="shared" si="26"/>
        <v>2554.1</v>
      </c>
      <c r="L100" s="31">
        <f t="shared" si="26"/>
        <v>2057.679</v>
      </c>
      <c r="M100" s="50">
        <f t="shared" si="27"/>
        <v>80.56376022865199</v>
      </c>
      <c r="N100" s="32">
        <v>54.1</v>
      </c>
      <c r="O100" s="31">
        <v>51.224</v>
      </c>
      <c r="P100" s="50">
        <f t="shared" si="28"/>
        <v>94.68391866913123</v>
      </c>
      <c r="Q100" s="36">
        <v>8337.5</v>
      </c>
      <c r="R100" s="31">
        <v>12388.7587</v>
      </c>
      <c r="S100" s="50">
        <f t="shared" si="29"/>
        <v>148.59080899550224</v>
      </c>
      <c r="T100" s="32">
        <v>2500</v>
      </c>
      <c r="U100" s="31">
        <v>2006.455</v>
      </c>
      <c r="V100" s="50">
        <f t="shared" si="30"/>
        <v>80.2582</v>
      </c>
      <c r="W100" s="32">
        <v>48</v>
      </c>
      <c r="X100" s="31">
        <v>138.18</v>
      </c>
      <c r="Y100" s="50">
        <f t="shared" si="31"/>
        <v>287.875</v>
      </c>
      <c r="Z100" s="33">
        <v>0</v>
      </c>
      <c r="AA100" s="31">
        <v>0</v>
      </c>
      <c r="AB100" s="50" t="e">
        <f t="shared" si="21"/>
        <v>#DIV/0!</v>
      </c>
      <c r="AC100" s="38">
        <v>0</v>
      </c>
      <c r="AD100" s="50">
        <v>0</v>
      </c>
      <c r="AE100" s="50"/>
      <c r="AF100" s="50"/>
      <c r="AG100" s="50">
        <v>9836.2</v>
      </c>
      <c r="AH100" s="50">
        <v>10571.2</v>
      </c>
      <c r="AI100" s="18"/>
      <c r="AJ100" s="18"/>
      <c r="AK100" s="19"/>
      <c r="AL100" s="50">
        <v>0</v>
      </c>
      <c r="AM100" s="50"/>
      <c r="AN100" s="50"/>
      <c r="AO100" s="50"/>
      <c r="AP100" s="50"/>
      <c r="AQ100" s="31">
        <f t="shared" si="32"/>
        <v>735</v>
      </c>
      <c r="AR100" s="31">
        <f t="shared" si="32"/>
        <v>1275.123</v>
      </c>
      <c r="AS100" s="50">
        <f t="shared" si="33"/>
        <v>173.48612244897961</v>
      </c>
      <c r="AT100" s="32">
        <v>735</v>
      </c>
      <c r="AU100" s="31">
        <v>1275.123</v>
      </c>
      <c r="AV100" s="50"/>
      <c r="AW100" s="31">
        <v>0</v>
      </c>
      <c r="AX100" s="50"/>
      <c r="AY100" s="50">
        <v>0</v>
      </c>
      <c r="AZ100" s="32"/>
      <c r="BA100" s="50">
        <v>0</v>
      </c>
      <c r="BB100" s="50"/>
      <c r="BC100" s="50"/>
      <c r="BD100" s="50"/>
      <c r="BE100" s="50">
        <v>0</v>
      </c>
      <c r="BF100" s="34">
        <v>1766</v>
      </c>
      <c r="BG100" s="50">
        <v>1739.315</v>
      </c>
      <c r="BH100" s="32">
        <v>1472.4</v>
      </c>
      <c r="BI100" s="50">
        <v>169.35</v>
      </c>
      <c r="BJ100" s="50">
        <v>1472.4</v>
      </c>
      <c r="BK100" s="50">
        <v>0</v>
      </c>
      <c r="BL100" s="32"/>
      <c r="BM100" s="50">
        <v>0</v>
      </c>
      <c r="BN100" s="50">
        <v>0</v>
      </c>
      <c r="BO100" s="50">
        <v>0</v>
      </c>
      <c r="BP100" s="50"/>
      <c r="BQ100" s="50"/>
      <c r="BR100" s="50">
        <v>0</v>
      </c>
      <c r="BS100" s="31">
        <v>278.152</v>
      </c>
      <c r="BT100" s="31">
        <v>0</v>
      </c>
      <c r="BU100" s="31">
        <f t="shared" si="34"/>
        <v>24749.200000000004</v>
      </c>
      <c r="BV100" s="31">
        <f t="shared" si="35"/>
        <v>28617.757699999995</v>
      </c>
      <c r="BW100" s="50"/>
      <c r="BX100" s="50"/>
      <c r="BY100" s="50"/>
      <c r="BZ100" s="50">
        <v>936</v>
      </c>
      <c r="CA100" s="50"/>
      <c r="CB100" s="50"/>
      <c r="CC100" s="50"/>
      <c r="CD100" s="50">
        <v>0</v>
      </c>
      <c r="CE100" s="50"/>
      <c r="CF100" s="50"/>
      <c r="CG100" s="50"/>
      <c r="CH100" s="31">
        <v>0</v>
      </c>
      <c r="CI100" s="31"/>
      <c r="CJ100" s="31">
        <f t="shared" si="36"/>
        <v>0</v>
      </c>
      <c r="CK100" s="31">
        <f t="shared" si="37"/>
        <v>936</v>
      </c>
      <c r="CL100" s="48"/>
      <c r="CM100" s="47"/>
      <c r="CN100" s="47"/>
      <c r="CO100" s="48"/>
      <c r="CP100" s="47"/>
      <c r="CQ100" s="47"/>
      <c r="CR100" s="48"/>
      <c r="CS100" s="47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</row>
    <row r="101" spans="1:210" ht="18.75" customHeight="1">
      <c r="A101" s="28">
        <v>92</v>
      </c>
      <c r="B101" s="1" t="s">
        <v>48</v>
      </c>
      <c r="C101" s="50">
        <v>60469.1</v>
      </c>
      <c r="D101" s="36">
        <v>66</v>
      </c>
      <c r="E101" s="30">
        <f t="shared" si="22"/>
        <v>18638.8</v>
      </c>
      <c r="F101" s="31">
        <f t="shared" si="22"/>
        <v>18008.8365</v>
      </c>
      <c r="G101" s="31">
        <f t="shared" si="23"/>
        <v>96.62014990235423</v>
      </c>
      <c r="H101" s="31">
        <f t="shared" si="24"/>
        <v>5652</v>
      </c>
      <c r="I101" s="31">
        <f t="shared" si="24"/>
        <v>5221.2805</v>
      </c>
      <c r="J101" s="31">
        <f t="shared" si="25"/>
        <v>92.37934359518755</v>
      </c>
      <c r="K101" s="31">
        <f t="shared" si="26"/>
        <v>205</v>
      </c>
      <c r="L101" s="31">
        <f t="shared" si="26"/>
        <v>187.53449999999998</v>
      </c>
      <c r="M101" s="50">
        <f t="shared" si="27"/>
        <v>91.48024390243901</v>
      </c>
      <c r="N101" s="32">
        <v>0</v>
      </c>
      <c r="O101" s="31">
        <v>0.0545</v>
      </c>
      <c r="P101" s="50" t="e">
        <f t="shared" si="28"/>
        <v>#DIV/0!</v>
      </c>
      <c r="Q101" s="36">
        <v>4526</v>
      </c>
      <c r="R101" s="31">
        <v>4393.516</v>
      </c>
      <c r="S101" s="50">
        <f t="shared" si="29"/>
        <v>97.0728236853734</v>
      </c>
      <c r="T101" s="32">
        <v>205</v>
      </c>
      <c r="U101" s="31">
        <v>187.48</v>
      </c>
      <c r="V101" s="50">
        <f t="shared" si="30"/>
        <v>91.45365853658535</v>
      </c>
      <c r="W101" s="32">
        <v>0</v>
      </c>
      <c r="X101" s="31">
        <v>0</v>
      </c>
      <c r="Y101" s="50" t="e">
        <f t="shared" si="31"/>
        <v>#DIV/0!</v>
      </c>
      <c r="Z101" s="33">
        <v>0</v>
      </c>
      <c r="AA101" s="31">
        <v>0</v>
      </c>
      <c r="AB101" s="50" t="e">
        <f t="shared" si="21"/>
        <v>#DIV/0!</v>
      </c>
      <c r="AC101" s="38">
        <v>0</v>
      </c>
      <c r="AD101" s="50">
        <v>0</v>
      </c>
      <c r="AE101" s="50"/>
      <c r="AF101" s="50"/>
      <c r="AG101" s="50">
        <v>3817.9</v>
      </c>
      <c r="AH101" s="50">
        <v>3817.9</v>
      </c>
      <c r="AI101" s="18"/>
      <c r="AJ101" s="18"/>
      <c r="AK101" s="19"/>
      <c r="AL101" s="50">
        <v>0</v>
      </c>
      <c r="AM101" s="50"/>
      <c r="AN101" s="50"/>
      <c r="AO101" s="50"/>
      <c r="AP101" s="50"/>
      <c r="AQ101" s="31">
        <f t="shared" si="32"/>
        <v>601</v>
      </c>
      <c r="AR101" s="31">
        <f t="shared" si="32"/>
        <v>265.6</v>
      </c>
      <c r="AS101" s="50">
        <f t="shared" si="33"/>
        <v>44.19301164725458</v>
      </c>
      <c r="AT101" s="32">
        <v>401</v>
      </c>
      <c r="AU101" s="31">
        <v>265.6</v>
      </c>
      <c r="AV101" s="50"/>
      <c r="AW101" s="31">
        <v>0</v>
      </c>
      <c r="AX101" s="50"/>
      <c r="AY101" s="50">
        <v>0</v>
      </c>
      <c r="AZ101" s="32">
        <v>200</v>
      </c>
      <c r="BA101" s="50">
        <v>0</v>
      </c>
      <c r="BB101" s="50"/>
      <c r="BC101" s="50"/>
      <c r="BD101" s="50"/>
      <c r="BE101" s="50">
        <v>0</v>
      </c>
      <c r="BF101" s="34"/>
      <c r="BG101" s="50">
        <v>0</v>
      </c>
      <c r="BH101" s="32">
        <v>320</v>
      </c>
      <c r="BI101" s="50">
        <v>195.1</v>
      </c>
      <c r="BJ101" s="50">
        <v>0</v>
      </c>
      <c r="BK101" s="50">
        <v>0</v>
      </c>
      <c r="BL101" s="32"/>
      <c r="BM101" s="50">
        <v>179.53</v>
      </c>
      <c r="BN101" s="50">
        <v>0</v>
      </c>
      <c r="BO101" s="50">
        <v>0</v>
      </c>
      <c r="BP101" s="50"/>
      <c r="BQ101" s="50"/>
      <c r="BR101" s="50">
        <v>0</v>
      </c>
      <c r="BS101" s="31">
        <v>0</v>
      </c>
      <c r="BT101" s="31">
        <v>0</v>
      </c>
      <c r="BU101" s="31">
        <f t="shared" si="34"/>
        <v>9469.9</v>
      </c>
      <c r="BV101" s="31">
        <f t="shared" si="35"/>
        <v>9039.1805</v>
      </c>
      <c r="BW101" s="50"/>
      <c r="BX101" s="50"/>
      <c r="BY101" s="50">
        <v>9168.9</v>
      </c>
      <c r="BZ101" s="50">
        <v>8969.656</v>
      </c>
      <c r="CA101" s="50"/>
      <c r="CB101" s="50"/>
      <c r="CC101" s="50"/>
      <c r="CD101" s="50">
        <v>0</v>
      </c>
      <c r="CE101" s="50"/>
      <c r="CF101" s="50"/>
      <c r="CG101" s="50"/>
      <c r="CH101" s="31">
        <v>0</v>
      </c>
      <c r="CI101" s="31"/>
      <c r="CJ101" s="31">
        <f t="shared" si="36"/>
        <v>9168.9</v>
      </c>
      <c r="CK101" s="31">
        <f t="shared" si="37"/>
        <v>8969.656</v>
      </c>
      <c r="CL101" s="48"/>
      <c r="CM101" s="47"/>
      <c r="CN101" s="47"/>
      <c r="CO101" s="48"/>
      <c r="CP101" s="47"/>
      <c r="CQ101" s="47"/>
      <c r="CR101" s="48"/>
      <c r="CS101" s="47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</row>
    <row r="102" spans="1:210" ht="18.75" customHeight="1">
      <c r="A102" s="28">
        <v>93</v>
      </c>
      <c r="B102" s="1" t="s">
        <v>49</v>
      </c>
      <c r="C102" s="50">
        <v>13502.900000000001</v>
      </c>
      <c r="D102" s="36">
        <v>0</v>
      </c>
      <c r="E102" s="30">
        <f t="shared" si="22"/>
        <v>18900</v>
      </c>
      <c r="F102" s="31">
        <f t="shared" si="22"/>
        <v>19271.3198</v>
      </c>
      <c r="G102" s="31">
        <f t="shared" si="23"/>
        <v>101.96465502645505</v>
      </c>
      <c r="H102" s="31">
        <f t="shared" si="24"/>
        <v>6377.1</v>
      </c>
      <c r="I102" s="31">
        <f t="shared" si="24"/>
        <v>6091.5198</v>
      </c>
      <c r="J102" s="31">
        <f t="shared" si="25"/>
        <v>95.52178576468927</v>
      </c>
      <c r="K102" s="31">
        <f t="shared" si="26"/>
        <v>1627.1000000000001</v>
      </c>
      <c r="L102" s="31">
        <f t="shared" si="26"/>
        <v>2100.6528</v>
      </c>
      <c r="M102" s="50">
        <f t="shared" si="27"/>
        <v>129.10409931780467</v>
      </c>
      <c r="N102" s="32">
        <v>2.4</v>
      </c>
      <c r="O102" s="31">
        <v>0.3828</v>
      </c>
      <c r="P102" s="50">
        <f t="shared" si="28"/>
        <v>15.950000000000001</v>
      </c>
      <c r="Q102" s="36">
        <v>4000</v>
      </c>
      <c r="R102" s="31">
        <v>3926.075</v>
      </c>
      <c r="S102" s="50">
        <f t="shared" si="29"/>
        <v>98.151875</v>
      </c>
      <c r="T102" s="32">
        <v>1624.7</v>
      </c>
      <c r="U102" s="31">
        <v>2100.27</v>
      </c>
      <c r="V102" s="50">
        <f t="shared" si="30"/>
        <v>129.27125007693726</v>
      </c>
      <c r="W102" s="32">
        <v>50</v>
      </c>
      <c r="X102" s="31">
        <v>0</v>
      </c>
      <c r="Y102" s="50">
        <f t="shared" si="31"/>
        <v>0</v>
      </c>
      <c r="Z102" s="33">
        <v>0</v>
      </c>
      <c r="AA102" s="31">
        <v>0</v>
      </c>
      <c r="AB102" s="50" t="e">
        <f t="shared" si="21"/>
        <v>#DIV/0!</v>
      </c>
      <c r="AC102" s="38">
        <v>0</v>
      </c>
      <c r="AD102" s="50">
        <v>0</v>
      </c>
      <c r="AE102" s="50"/>
      <c r="AF102" s="50"/>
      <c r="AG102" s="50">
        <v>11022.9</v>
      </c>
      <c r="AH102" s="50">
        <v>11679.8</v>
      </c>
      <c r="AI102" s="18"/>
      <c r="AJ102" s="18"/>
      <c r="AK102" s="19">
        <v>1500</v>
      </c>
      <c r="AL102" s="50">
        <v>1500</v>
      </c>
      <c r="AM102" s="50"/>
      <c r="AN102" s="50"/>
      <c r="AO102" s="50"/>
      <c r="AP102" s="50"/>
      <c r="AQ102" s="31">
        <f t="shared" si="32"/>
        <v>300</v>
      </c>
      <c r="AR102" s="31">
        <f t="shared" si="32"/>
        <v>64.792</v>
      </c>
      <c r="AS102" s="50">
        <f t="shared" si="33"/>
        <v>21.597333333333335</v>
      </c>
      <c r="AT102" s="32">
        <v>300</v>
      </c>
      <c r="AU102" s="31">
        <v>64.792</v>
      </c>
      <c r="AV102" s="50"/>
      <c r="AW102" s="31">
        <v>0</v>
      </c>
      <c r="AX102" s="50"/>
      <c r="AY102" s="50">
        <v>0</v>
      </c>
      <c r="AZ102" s="32"/>
      <c r="BA102" s="50">
        <v>0</v>
      </c>
      <c r="BB102" s="50"/>
      <c r="BC102" s="50"/>
      <c r="BD102" s="50"/>
      <c r="BE102" s="50">
        <v>0</v>
      </c>
      <c r="BF102" s="34"/>
      <c r="BG102" s="50">
        <v>0</v>
      </c>
      <c r="BH102" s="32">
        <v>0</v>
      </c>
      <c r="BI102" s="50">
        <v>0</v>
      </c>
      <c r="BJ102" s="32">
        <v>0</v>
      </c>
      <c r="BK102" s="50">
        <v>0</v>
      </c>
      <c r="BL102" s="32"/>
      <c r="BM102" s="50">
        <v>0</v>
      </c>
      <c r="BN102" s="50">
        <v>0</v>
      </c>
      <c r="BO102" s="50">
        <v>0</v>
      </c>
      <c r="BP102" s="50"/>
      <c r="BQ102" s="50"/>
      <c r="BR102" s="50">
        <v>400</v>
      </c>
      <c r="BS102" s="31">
        <v>0</v>
      </c>
      <c r="BT102" s="31">
        <v>0</v>
      </c>
      <c r="BU102" s="31">
        <f t="shared" si="34"/>
        <v>18900</v>
      </c>
      <c r="BV102" s="31">
        <f t="shared" si="35"/>
        <v>19271.3198</v>
      </c>
      <c r="BW102" s="50"/>
      <c r="BX102" s="50"/>
      <c r="BY102" s="50"/>
      <c r="BZ102" s="50">
        <v>0</v>
      </c>
      <c r="CA102" s="50"/>
      <c r="CB102" s="50"/>
      <c r="CC102" s="50"/>
      <c r="CD102" s="50">
        <v>0</v>
      </c>
      <c r="CE102" s="50"/>
      <c r="CF102" s="50"/>
      <c r="CG102" s="50"/>
      <c r="CH102" s="31">
        <v>0</v>
      </c>
      <c r="CI102" s="31"/>
      <c r="CJ102" s="31">
        <f t="shared" si="36"/>
        <v>0</v>
      </c>
      <c r="CK102" s="31">
        <f t="shared" si="37"/>
        <v>0</v>
      </c>
      <c r="CL102" s="48"/>
      <c r="CM102" s="47"/>
      <c r="CN102" s="47"/>
      <c r="CO102" s="48"/>
      <c r="CP102" s="47"/>
      <c r="CQ102" s="47"/>
      <c r="CR102" s="48"/>
      <c r="CS102" s="47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</row>
    <row r="103" spans="1:210" ht="18.75" customHeight="1">
      <c r="A103" s="28">
        <v>94</v>
      </c>
      <c r="B103" s="1" t="s">
        <v>50</v>
      </c>
      <c r="C103" s="50">
        <v>615.4</v>
      </c>
      <c r="D103" s="36">
        <v>50</v>
      </c>
      <c r="E103" s="30">
        <f t="shared" si="22"/>
        <v>21234.3</v>
      </c>
      <c r="F103" s="31">
        <f t="shared" si="22"/>
        <v>19222.3398</v>
      </c>
      <c r="G103" s="31">
        <f t="shared" si="23"/>
        <v>90.52495161130814</v>
      </c>
      <c r="H103" s="31">
        <f t="shared" si="24"/>
        <v>17162</v>
      </c>
      <c r="I103" s="31">
        <f t="shared" si="24"/>
        <v>15150.0398</v>
      </c>
      <c r="J103" s="31">
        <f t="shared" si="25"/>
        <v>88.2766565668337</v>
      </c>
      <c r="K103" s="31">
        <f t="shared" si="26"/>
        <v>600</v>
      </c>
      <c r="L103" s="31">
        <f t="shared" si="26"/>
        <v>835.4126</v>
      </c>
      <c r="M103" s="50">
        <f t="shared" si="27"/>
        <v>139.23543333333333</v>
      </c>
      <c r="N103" s="32">
        <v>0</v>
      </c>
      <c r="O103" s="31">
        <v>0.1026</v>
      </c>
      <c r="P103" s="50" t="e">
        <f t="shared" si="28"/>
        <v>#DIV/0!</v>
      </c>
      <c r="Q103" s="36">
        <v>15662</v>
      </c>
      <c r="R103" s="31">
        <v>13781.1072</v>
      </c>
      <c r="S103" s="50">
        <f t="shared" si="29"/>
        <v>87.99072404546035</v>
      </c>
      <c r="T103" s="32">
        <v>600</v>
      </c>
      <c r="U103" s="31">
        <v>835.31</v>
      </c>
      <c r="V103" s="50">
        <f t="shared" si="30"/>
        <v>139.21833333333333</v>
      </c>
      <c r="W103" s="32">
        <v>0</v>
      </c>
      <c r="X103" s="31">
        <v>0</v>
      </c>
      <c r="Y103" s="50" t="e">
        <f t="shared" si="31"/>
        <v>#DIV/0!</v>
      </c>
      <c r="Z103" s="33">
        <v>0</v>
      </c>
      <c r="AA103" s="31">
        <v>0</v>
      </c>
      <c r="AB103" s="50" t="e">
        <f t="shared" si="21"/>
        <v>#DIV/0!</v>
      </c>
      <c r="AC103" s="38">
        <v>0</v>
      </c>
      <c r="AD103" s="50">
        <v>0</v>
      </c>
      <c r="AE103" s="50"/>
      <c r="AF103" s="50"/>
      <c r="AG103" s="50">
        <v>4072.3</v>
      </c>
      <c r="AH103" s="50">
        <v>4072.3</v>
      </c>
      <c r="AI103" s="18"/>
      <c r="AJ103" s="18"/>
      <c r="AK103" s="19"/>
      <c r="AL103" s="50">
        <v>0</v>
      </c>
      <c r="AM103" s="50"/>
      <c r="AN103" s="50"/>
      <c r="AO103" s="50"/>
      <c r="AP103" s="50"/>
      <c r="AQ103" s="31">
        <f t="shared" si="32"/>
        <v>500</v>
      </c>
      <c r="AR103" s="31">
        <f t="shared" si="32"/>
        <v>271.57</v>
      </c>
      <c r="AS103" s="50">
        <f t="shared" si="33"/>
        <v>54.31399999999999</v>
      </c>
      <c r="AT103" s="32">
        <v>500</v>
      </c>
      <c r="AU103" s="31">
        <v>271.57</v>
      </c>
      <c r="AV103" s="50"/>
      <c r="AW103" s="31">
        <v>0</v>
      </c>
      <c r="AX103" s="50"/>
      <c r="AY103" s="50">
        <v>0</v>
      </c>
      <c r="AZ103" s="32"/>
      <c r="BA103" s="50">
        <v>0</v>
      </c>
      <c r="BB103" s="50"/>
      <c r="BC103" s="50"/>
      <c r="BD103" s="50"/>
      <c r="BE103" s="50">
        <v>0</v>
      </c>
      <c r="BF103" s="34"/>
      <c r="BG103" s="50">
        <v>194.45</v>
      </c>
      <c r="BH103" s="32">
        <v>400</v>
      </c>
      <c r="BI103" s="50">
        <v>0</v>
      </c>
      <c r="BJ103" s="32">
        <v>400</v>
      </c>
      <c r="BK103" s="50">
        <v>0</v>
      </c>
      <c r="BL103" s="32"/>
      <c r="BM103" s="50">
        <v>67.5</v>
      </c>
      <c r="BN103" s="50">
        <v>0</v>
      </c>
      <c r="BO103" s="50">
        <v>0</v>
      </c>
      <c r="BP103" s="50"/>
      <c r="BQ103" s="50"/>
      <c r="BR103" s="50">
        <v>0</v>
      </c>
      <c r="BS103" s="31">
        <v>0</v>
      </c>
      <c r="BT103" s="31">
        <v>0</v>
      </c>
      <c r="BU103" s="31">
        <f t="shared" si="34"/>
        <v>21234.3</v>
      </c>
      <c r="BV103" s="31">
        <f t="shared" si="35"/>
        <v>19222.3398</v>
      </c>
      <c r="BW103" s="50"/>
      <c r="BX103" s="50"/>
      <c r="BY103" s="50"/>
      <c r="BZ103" s="50">
        <v>0</v>
      </c>
      <c r="CA103" s="50"/>
      <c r="CB103" s="50"/>
      <c r="CC103" s="50"/>
      <c r="CD103" s="50">
        <v>0</v>
      </c>
      <c r="CE103" s="50"/>
      <c r="CF103" s="50"/>
      <c r="CG103" s="50"/>
      <c r="CH103" s="31">
        <v>0</v>
      </c>
      <c r="CI103" s="31"/>
      <c r="CJ103" s="31">
        <f t="shared" si="36"/>
        <v>0</v>
      </c>
      <c r="CK103" s="31">
        <f t="shared" si="37"/>
        <v>0</v>
      </c>
      <c r="CL103" s="48"/>
      <c r="CM103" s="47"/>
      <c r="CN103" s="47"/>
      <c r="CO103" s="48"/>
      <c r="CP103" s="47"/>
      <c r="CQ103" s="47"/>
      <c r="CR103" s="48"/>
      <c r="CS103" s="47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</row>
    <row r="104" spans="1:210" ht="18.75" customHeight="1">
      <c r="A104" s="28">
        <v>95</v>
      </c>
      <c r="B104" s="1" t="s">
        <v>51</v>
      </c>
      <c r="C104" s="50">
        <v>1302</v>
      </c>
      <c r="D104" s="36">
        <v>107</v>
      </c>
      <c r="E104" s="30">
        <f t="shared" si="22"/>
        <v>27022</v>
      </c>
      <c r="F104" s="31">
        <f t="shared" si="22"/>
        <v>60327.8327</v>
      </c>
      <c r="G104" s="31">
        <f t="shared" si="23"/>
        <v>223.25450632817706</v>
      </c>
      <c r="H104" s="31">
        <f t="shared" si="24"/>
        <v>11259.900000000001</v>
      </c>
      <c r="I104" s="31">
        <f t="shared" si="24"/>
        <v>9059.7727</v>
      </c>
      <c r="J104" s="31">
        <f t="shared" si="25"/>
        <v>80.46050764216378</v>
      </c>
      <c r="K104" s="31">
        <f t="shared" si="26"/>
        <v>210</v>
      </c>
      <c r="L104" s="31">
        <f t="shared" si="26"/>
        <v>318.7081</v>
      </c>
      <c r="M104" s="50">
        <f t="shared" si="27"/>
        <v>151.7657619047619</v>
      </c>
      <c r="N104" s="32">
        <v>10</v>
      </c>
      <c r="O104" s="31">
        <v>0</v>
      </c>
      <c r="P104" s="50">
        <f t="shared" si="28"/>
        <v>0</v>
      </c>
      <c r="Q104" s="36">
        <v>10490.7</v>
      </c>
      <c r="R104" s="31">
        <v>8394.1196</v>
      </c>
      <c r="S104" s="50">
        <f t="shared" si="29"/>
        <v>80.01486650080547</v>
      </c>
      <c r="T104" s="32">
        <v>200</v>
      </c>
      <c r="U104" s="31">
        <v>318.7081</v>
      </c>
      <c r="V104" s="50">
        <f t="shared" si="30"/>
        <v>159.35405</v>
      </c>
      <c r="W104" s="32">
        <v>0</v>
      </c>
      <c r="X104" s="31">
        <v>0</v>
      </c>
      <c r="Y104" s="50" t="e">
        <f t="shared" si="31"/>
        <v>#DIV/0!</v>
      </c>
      <c r="Z104" s="33">
        <v>0</v>
      </c>
      <c r="AA104" s="31">
        <v>0</v>
      </c>
      <c r="AB104" s="50" t="e">
        <f t="shared" si="21"/>
        <v>#DIV/0!</v>
      </c>
      <c r="AC104" s="38">
        <v>0</v>
      </c>
      <c r="AD104" s="50">
        <v>0</v>
      </c>
      <c r="AE104" s="50"/>
      <c r="AF104" s="50"/>
      <c r="AG104" s="50">
        <v>3863.3</v>
      </c>
      <c r="AH104" s="50">
        <v>3863.3</v>
      </c>
      <c r="AI104" s="18"/>
      <c r="AJ104" s="18"/>
      <c r="AK104" s="19"/>
      <c r="AL104" s="50">
        <v>0</v>
      </c>
      <c r="AM104" s="50"/>
      <c r="AN104" s="50"/>
      <c r="AO104" s="50"/>
      <c r="AP104" s="50"/>
      <c r="AQ104" s="31">
        <f t="shared" si="32"/>
        <v>390.2</v>
      </c>
      <c r="AR104" s="31">
        <f t="shared" si="32"/>
        <v>346.945</v>
      </c>
      <c r="AS104" s="50">
        <f t="shared" si="33"/>
        <v>88.91465914915429</v>
      </c>
      <c r="AT104" s="32">
        <v>390.2</v>
      </c>
      <c r="AU104" s="31">
        <v>346.945</v>
      </c>
      <c r="AV104" s="50"/>
      <c r="AW104" s="31">
        <v>0</v>
      </c>
      <c r="AX104" s="50"/>
      <c r="AY104" s="50">
        <v>0</v>
      </c>
      <c r="AZ104" s="32"/>
      <c r="BA104" s="50">
        <v>0</v>
      </c>
      <c r="BB104" s="50"/>
      <c r="BC104" s="50"/>
      <c r="BD104" s="50"/>
      <c r="BE104" s="50">
        <v>0</v>
      </c>
      <c r="BF104" s="34"/>
      <c r="BG104" s="50">
        <v>0</v>
      </c>
      <c r="BH104" s="32">
        <v>169</v>
      </c>
      <c r="BI104" s="50">
        <v>0</v>
      </c>
      <c r="BJ104" s="50">
        <v>169</v>
      </c>
      <c r="BK104" s="50">
        <v>0</v>
      </c>
      <c r="BL104" s="32"/>
      <c r="BM104" s="50">
        <v>0</v>
      </c>
      <c r="BN104" s="50">
        <v>0</v>
      </c>
      <c r="BO104" s="50">
        <v>0</v>
      </c>
      <c r="BP104" s="50"/>
      <c r="BQ104" s="50"/>
      <c r="BR104" s="50">
        <v>0</v>
      </c>
      <c r="BS104" s="31">
        <v>0</v>
      </c>
      <c r="BT104" s="31">
        <v>0</v>
      </c>
      <c r="BU104" s="31">
        <f t="shared" si="34"/>
        <v>15123.2</v>
      </c>
      <c r="BV104" s="31">
        <f t="shared" si="35"/>
        <v>12923.0727</v>
      </c>
      <c r="BW104" s="50"/>
      <c r="BX104" s="50"/>
      <c r="BY104" s="50"/>
      <c r="BZ104" s="50">
        <v>35506</v>
      </c>
      <c r="CA104" s="50"/>
      <c r="CB104" s="50"/>
      <c r="CC104" s="50">
        <v>11898.8</v>
      </c>
      <c r="CD104" s="50">
        <v>11898.76</v>
      </c>
      <c r="CE104" s="50"/>
      <c r="CF104" s="50"/>
      <c r="CG104" s="50"/>
      <c r="CH104" s="31">
        <v>0</v>
      </c>
      <c r="CI104" s="31"/>
      <c r="CJ104" s="31">
        <f t="shared" si="36"/>
        <v>11898.8</v>
      </c>
      <c r="CK104" s="31">
        <f t="shared" si="37"/>
        <v>47404.76</v>
      </c>
      <c r="CL104" s="48"/>
      <c r="CM104" s="47"/>
      <c r="CN104" s="47"/>
      <c r="CO104" s="48"/>
      <c r="CP104" s="47"/>
      <c r="CQ104" s="47"/>
      <c r="CR104" s="48"/>
      <c r="CS104" s="47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</row>
    <row r="105" spans="1:210" ht="18.75" customHeight="1">
      <c r="A105" s="28">
        <v>96</v>
      </c>
      <c r="B105" s="1" t="s">
        <v>52</v>
      </c>
      <c r="C105" s="50">
        <v>2461</v>
      </c>
      <c r="D105" s="36">
        <v>639.1</v>
      </c>
      <c r="E105" s="30">
        <f t="shared" si="22"/>
        <v>27454</v>
      </c>
      <c r="F105" s="31">
        <f t="shared" si="22"/>
        <v>25233.7029</v>
      </c>
      <c r="G105" s="31">
        <f t="shared" si="23"/>
        <v>91.91266445690974</v>
      </c>
      <c r="H105" s="31">
        <f t="shared" si="24"/>
        <v>15109.8</v>
      </c>
      <c r="I105" s="31">
        <f t="shared" si="24"/>
        <v>11485.042900000002</v>
      </c>
      <c r="J105" s="31">
        <f t="shared" si="25"/>
        <v>76.0105554011304</v>
      </c>
      <c r="K105" s="31">
        <f t="shared" si="26"/>
        <v>3680</v>
      </c>
      <c r="L105" s="31">
        <f t="shared" si="26"/>
        <v>4498.9065</v>
      </c>
      <c r="M105" s="50">
        <f t="shared" si="27"/>
        <v>122.25289402173914</v>
      </c>
      <c r="N105" s="32">
        <v>480</v>
      </c>
      <c r="O105" s="31">
        <v>480.4465</v>
      </c>
      <c r="P105" s="50">
        <f t="shared" si="28"/>
        <v>100.09302083333334</v>
      </c>
      <c r="Q105" s="36">
        <v>8464.8</v>
      </c>
      <c r="R105" s="31">
        <v>3546.9674</v>
      </c>
      <c r="S105" s="50">
        <f t="shared" si="29"/>
        <v>41.90255410641717</v>
      </c>
      <c r="T105" s="32">
        <v>3200</v>
      </c>
      <c r="U105" s="31">
        <v>4018.46</v>
      </c>
      <c r="V105" s="50">
        <f t="shared" si="30"/>
        <v>125.57687500000002</v>
      </c>
      <c r="W105" s="32">
        <v>285</v>
      </c>
      <c r="X105" s="31">
        <v>1990.329</v>
      </c>
      <c r="Y105" s="50">
        <f t="shared" si="31"/>
        <v>698.361052631579</v>
      </c>
      <c r="Z105" s="33">
        <v>0</v>
      </c>
      <c r="AA105" s="31">
        <v>0</v>
      </c>
      <c r="AB105" s="50" t="e">
        <f t="shared" si="21"/>
        <v>#DIV/0!</v>
      </c>
      <c r="AC105" s="38">
        <v>0</v>
      </c>
      <c r="AD105" s="50">
        <v>0</v>
      </c>
      <c r="AE105" s="50"/>
      <c r="AF105" s="50"/>
      <c r="AG105" s="50">
        <v>12344.2</v>
      </c>
      <c r="AH105" s="50">
        <v>13748.66</v>
      </c>
      <c r="AI105" s="18"/>
      <c r="AJ105" s="18"/>
      <c r="AK105" s="19"/>
      <c r="AL105" s="50">
        <v>0</v>
      </c>
      <c r="AM105" s="50"/>
      <c r="AN105" s="50"/>
      <c r="AO105" s="50"/>
      <c r="AP105" s="50"/>
      <c r="AQ105" s="31">
        <f t="shared" si="32"/>
        <v>400</v>
      </c>
      <c r="AR105" s="31">
        <f t="shared" si="32"/>
        <v>635.52</v>
      </c>
      <c r="AS105" s="50">
        <f t="shared" si="33"/>
        <v>158.88</v>
      </c>
      <c r="AT105" s="32">
        <v>400</v>
      </c>
      <c r="AU105" s="31">
        <v>635.52</v>
      </c>
      <c r="AV105" s="50"/>
      <c r="AW105" s="31">
        <v>0</v>
      </c>
      <c r="AX105" s="50"/>
      <c r="AY105" s="50">
        <v>0</v>
      </c>
      <c r="AZ105" s="32"/>
      <c r="BA105" s="50">
        <v>0</v>
      </c>
      <c r="BB105" s="50"/>
      <c r="BC105" s="50"/>
      <c r="BD105" s="50"/>
      <c r="BE105" s="50">
        <v>0</v>
      </c>
      <c r="BF105" s="34">
        <v>1500</v>
      </c>
      <c r="BG105" s="50">
        <v>810.62</v>
      </c>
      <c r="BH105" s="32">
        <v>780</v>
      </c>
      <c r="BI105" s="50">
        <v>2.7</v>
      </c>
      <c r="BJ105" s="50">
        <v>780</v>
      </c>
      <c r="BK105" s="50">
        <v>0</v>
      </c>
      <c r="BL105" s="32"/>
      <c r="BM105" s="50">
        <v>0</v>
      </c>
      <c r="BN105" s="50">
        <v>0</v>
      </c>
      <c r="BO105" s="50">
        <v>0</v>
      </c>
      <c r="BP105" s="50"/>
      <c r="BQ105" s="50"/>
      <c r="BR105" s="50">
        <v>0</v>
      </c>
      <c r="BS105" s="31">
        <v>0</v>
      </c>
      <c r="BT105" s="31">
        <v>0</v>
      </c>
      <c r="BU105" s="31">
        <f t="shared" si="34"/>
        <v>27454</v>
      </c>
      <c r="BV105" s="31">
        <f t="shared" si="35"/>
        <v>25233.7029</v>
      </c>
      <c r="BW105" s="50"/>
      <c r="BX105" s="50"/>
      <c r="BY105" s="50"/>
      <c r="BZ105" s="50">
        <v>0</v>
      </c>
      <c r="CA105" s="50"/>
      <c r="CB105" s="50"/>
      <c r="CC105" s="50"/>
      <c r="CD105" s="50">
        <v>0</v>
      </c>
      <c r="CE105" s="50"/>
      <c r="CF105" s="50"/>
      <c r="CG105" s="50"/>
      <c r="CH105" s="31">
        <v>0</v>
      </c>
      <c r="CI105" s="31"/>
      <c r="CJ105" s="31">
        <f t="shared" si="36"/>
        <v>0</v>
      </c>
      <c r="CK105" s="31">
        <f t="shared" si="37"/>
        <v>0</v>
      </c>
      <c r="CL105" s="48"/>
      <c r="CM105" s="47"/>
      <c r="CN105" s="47"/>
      <c r="CO105" s="48"/>
      <c r="CP105" s="47"/>
      <c r="CQ105" s="47"/>
      <c r="CR105" s="48"/>
      <c r="CS105" s="47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</row>
    <row r="106" spans="1:210" ht="18.75" customHeight="1">
      <c r="A106" s="28">
        <v>97</v>
      </c>
      <c r="B106" s="1" t="s">
        <v>53</v>
      </c>
      <c r="C106" s="50">
        <v>251</v>
      </c>
      <c r="D106" s="36">
        <v>0</v>
      </c>
      <c r="E106" s="30">
        <f t="shared" si="22"/>
        <v>15495.4</v>
      </c>
      <c r="F106" s="31">
        <f t="shared" si="22"/>
        <v>9981.253</v>
      </c>
      <c r="G106" s="31">
        <f>F106/E106*100</f>
        <v>64.41429714624985</v>
      </c>
      <c r="H106" s="31">
        <f t="shared" si="24"/>
        <v>11160</v>
      </c>
      <c r="I106" s="31">
        <f t="shared" si="24"/>
        <v>5645.853</v>
      </c>
      <c r="J106" s="31">
        <f>I106/H106*100</f>
        <v>50.590080645161294</v>
      </c>
      <c r="K106" s="31">
        <f t="shared" si="26"/>
        <v>1500</v>
      </c>
      <c r="L106" s="31">
        <f t="shared" si="26"/>
        <v>1489.783</v>
      </c>
      <c r="M106" s="50">
        <f>L106/K106*100</f>
        <v>99.31886666666666</v>
      </c>
      <c r="N106" s="32">
        <v>400</v>
      </c>
      <c r="O106" s="31">
        <v>358.823</v>
      </c>
      <c r="P106" s="50">
        <f>O106/N106*100</f>
        <v>89.70575</v>
      </c>
      <c r="Q106" s="36">
        <v>6700</v>
      </c>
      <c r="R106" s="31">
        <v>3565.78</v>
      </c>
      <c r="S106" s="50">
        <f>R106/Q106*100</f>
        <v>53.220597014925374</v>
      </c>
      <c r="T106" s="32">
        <v>1100</v>
      </c>
      <c r="U106" s="31">
        <v>1130.96</v>
      </c>
      <c r="V106" s="50">
        <f>U106/T106*100</f>
        <v>102.81454545454545</v>
      </c>
      <c r="W106" s="32">
        <v>60</v>
      </c>
      <c r="X106" s="31">
        <v>45.7</v>
      </c>
      <c r="Y106" s="50">
        <f>X106/W106*100</f>
        <v>76.16666666666667</v>
      </c>
      <c r="Z106" s="33">
        <v>0</v>
      </c>
      <c r="AA106" s="31">
        <v>0</v>
      </c>
      <c r="AB106" s="50" t="e">
        <f t="shared" si="21"/>
        <v>#DIV/0!</v>
      </c>
      <c r="AC106" s="38">
        <v>0</v>
      </c>
      <c r="AD106" s="50">
        <v>0</v>
      </c>
      <c r="AE106" s="50"/>
      <c r="AF106" s="50"/>
      <c r="AG106" s="50">
        <v>4335.4</v>
      </c>
      <c r="AH106" s="50">
        <v>4335.4</v>
      </c>
      <c r="AI106" s="18"/>
      <c r="AJ106" s="18"/>
      <c r="AK106" s="19"/>
      <c r="AL106" s="50">
        <v>0</v>
      </c>
      <c r="AM106" s="50"/>
      <c r="AN106" s="50"/>
      <c r="AO106" s="50"/>
      <c r="AP106" s="50"/>
      <c r="AQ106" s="31">
        <f t="shared" si="32"/>
        <v>2900</v>
      </c>
      <c r="AR106" s="31">
        <f t="shared" si="32"/>
        <v>544.59</v>
      </c>
      <c r="AS106" s="50">
        <f>AR106/AQ106*100</f>
        <v>18.77896551724138</v>
      </c>
      <c r="AT106" s="32">
        <v>1300</v>
      </c>
      <c r="AU106" s="31">
        <v>444.79</v>
      </c>
      <c r="AV106" s="50"/>
      <c r="AW106" s="31">
        <v>0</v>
      </c>
      <c r="AX106" s="50"/>
      <c r="AY106" s="50">
        <v>0</v>
      </c>
      <c r="AZ106" s="32">
        <v>1600</v>
      </c>
      <c r="BA106" s="50">
        <v>99.8</v>
      </c>
      <c r="BB106" s="50"/>
      <c r="BC106" s="50"/>
      <c r="BD106" s="50"/>
      <c r="BE106" s="50">
        <v>0</v>
      </c>
      <c r="BF106" s="34"/>
      <c r="BG106" s="50">
        <v>0</v>
      </c>
      <c r="BH106" s="32">
        <v>0</v>
      </c>
      <c r="BI106" s="50">
        <v>0</v>
      </c>
      <c r="BJ106" s="50">
        <v>0</v>
      </c>
      <c r="BK106" s="50">
        <v>0</v>
      </c>
      <c r="BL106" s="32"/>
      <c r="BM106" s="50">
        <v>0</v>
      </c>
      <c r="BN106" s="50">
        <v>0</v>
      </c>
      <c r="BO106" s="50">
        <v>0</v>
      </c>
      <c r="BP106" s="50"/>
      <c r="BQ106" s="50"/>
      <c r="BR106" s="50">
        <v>0</v>
      </c>
      <c r="BS106" s="51">
        <v>0</v>
      </c>
      <c r="BT106" s="51">
        <v>0</v>
      </c>
      <c r="BU106" s="31">
        <f t="shared" si="34"/>
        <v>15495.4</v>
      </c>
      <c r="BV106" s="31">
        <f t="shared" si="35"/>
        <v>9981.253</v>
      </c>
      <c r="BW106" s="50"/>
      <c r="BX106" s="50"/>
      <c r="BY106" s="50"/>
      <c r="BZ106" s="50">
        <v>0</v>
      </c>
      <c r="CA106" s="50"/>
      <c r="CB106" s="50"/>
      <c r="CC106" s="50"/>
      <c r="CD106" s="50">
        <v>0</v>
      </c>
      <c r="CE106" s="50"/>
      <c r="CF106" s="50"/>
      <c r="CG106" s="50"/>
      <c r="CH106" s="31">
        <v>0</v>
      </c>
      <c r="CI106" s="31"/>
      <c r="CJ106" s="31">
        <f t="shared" si="36"/>
        <v>0</v>
      </c>
      <c r="CK106" s="31">
        <f t="shared" si="37"/>
        <v>0</v>
      </c>
      <c r="CL106" s="48"/>
      <c r="CM106" s="47"/>
      <c r="CN106" s="47"/>
      <c r="CO106" s="48"/>
      <c r="CP106" s="47"/>
      <c r="CQ106" s="47"/>
      <c r="CR106" s="48"/>
      <c r="CS106" s="47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</row>
    <row r="107" spans="1:210" ht="18.75" customHeight="1">
      <c r="A107" s="28"/>
      <c r="B107" s="39" t="s">
        <v>97</v>
      </c>
      <c r="C107" s="40">
        <f>SUM(C10:C106)</f>
        <v>1583615.0999999987</v>
      </c>
      <c r="D107" s="40">
        <f>SUM(D10:D106)</f>
        <v>63120.59999999999</v>
      </c>
      <c r="E107" s="40">
        <f>SUM(E10:E106)</f>
        <v>8772218.899999999</v>
      </c>
      <c r="F107" s="40">
        <f>SUM(F10:F106)</f>
        <v>8794637.4967</v>
      </c>
      <c r="G107" s="31">
        <f>F107/E107*100</f>
        <v>100.25556358038446</v>
      </c>
      <c r="H107" s="40">
        <f>SUM(H10:H106)</f>
        <v>3087899.4000000004</v>
      </c>
      <c r="I107" s="40">
        <f>SUM(I10:I106)</f>
        <v>2899415.4818999986</v>
      </c>
      <c r="J107" s="31">
        <f>I107/H107*100</f>
        <v>93.89604732265559</v>
      </c>
      <c r="K107" s="40">
        <f>SUM(K10:K106)</f>
        <v>1333083.4000000004</v>
      </c>
      <c r="L107" s="40">
        <f>SUM(L10:L106)</f>
        <v>1428062.0894999995</v>
      </c>
      <c r="M107" s="50">
        <f>L107/K107*100</f>
        <v>107.12473724449643</v>
      </c>
      <c r="N107" s="40">
        <f>SUM(N10:N106)</f>
        <v>287164.8</v>
      </c>
      <c r="O107" s="40">
        <f>SUM(O10:O106)</f>
        <v>245047.81069999997</v>
      </c>
      <c r="P107" s="50">
        <f>O107/N107*100</f>
        <v>85.33351256839278</v>
      </c>
      <c r="Q107" s="40">
        <f>SUM(Q10:Q106)</f>
        <v>826366.3</v>
      </c>
      <c r="R107" s="40">
        <f>SUM(R10:R106)</f>
        <v>612286.5400999995</v>
      </c>
      <c r="S107" s="50">
        <f>R107/Q107*100</f>
        <v>74.09384193184057</v>
      </c>
      <c r="T107" s="40">
        <f>SUM(T10:T106)</f>
        <v>1045918.6000000001</v>
      </c>
      <c r="U107" s="40">
        <f>SUM(U10:U106)</f>
        <v>1183014.2787999995</v>
      </c>
      <c r="V107" s="50">
        <f>U107/T107*100</f>
        <v>113.10768149643762</v>
      </c>
      <c r="W107" s="40">
        <f>SUM(W10:W106)</f>
        <v>111559.4</v>
      </c>
      <c r="X107" s="40">
        <f>SUM(X10:X106)</f>
        <v>121647.76599999997</v>
      </c>
      <c r="Y107" s="50">
        <f>X107/W107*100</f>
        <v>109.04304433333272</v>
      </c>
      <c r="Z107" s="40">
        <f>SUM(Z10:Z106)</f>
        <v>53431.2</v>
      </c>
      <c r="AA107" s="40">
        <f>SUM(AA10:AA106)</f>
        <v>41016.435</v>
      </c>
      <c r="AB107" s="50">
        <f t="shared" si="21"/>
        <v>76.76495193819342</v>
      </c>
      <c r="AC107" s="40">
        <f>SUM(AC10:AC106)</f>
        <v>100</v>
      </c>
      <c r="AD107" s="40">
        <f>SUM(AD10:AD106)</f>
        <v>0</v>
      </c>
      <c r="AE107" s="40">
        <f>SUM(AE10:AE106)</f>
        <v>0</v>
      </c>
      <c r="AF107" s="40">
        <f aca="true" t="shared" si="38" ref="AF107:AR107">SUM(AF10:AF106)</f>
        <v>0</v>
      </c>
      <c r="AG107" s="40">
        <f t="shared" si="38"/>
        <v>5055890.7</v>
      </c>
      <c r="AH107" s="40">
        <f t="shared" si="38"/>
        <v>5122815.578999999</v>
      </c>
      <c r="AI107" s="40">
        <f t="shared" si="38"/>
        <v>0</v>
      </c>
      <c r="AJ107" s="40">
        <f t="shared" si="38"/>
        <v>0</v>
      </c>
      <c r="AK107" s="40">
        <f t="shared" si="38"/>
        <v>44038.49999999999</v>
      </c>
      <c r="AL107" s="40">
        <f t="shared" si="38"/>
        <v>42539.799999999996</v>
      </c>
      <c r="AM107" s="40">
        <f t="shared" si="38"/>
        <v>0</v>
      </c>
      <c r="AN107" s="40">
        <f t="shared" si="38"/>
        <v>0</v>
      </c>
      <c r="AO107" s="40">
        <f t="shared" si="38"/>
        <v>0</v>
      </c>
      <c r="AP107" s="40">
        <f t="shared" si="38"/>
        <v>0</v>
      </c>
      <c r="AQ107" s="40">
        <f t="shared" si="38"/>
        <v>172377.09999999998</v>
      </c>
      <c r="AR107" s="40">
        <f t="shared" si="38"/>
        <v>157861.2902</v>
      </c>
      <c r="AS107" s="50">
        <f>AR107/AQ107*100</f>
        <v>91.57903816690268</v>
      </c>
      <c r="AT107" s="40">
        <f>SUM(AT10:AT106)</f>
        <v>142240.69999999998</v>
      </c>
      <c r="AU107" s="40">
        <f aca="true" t="shared" si="39" ref="AU107:CG107">SUM(AU10:AU106)</f>
        <v>124791.72310000005</v>
      </c>
      <c r="AV107" s="40">
        <f t="shared" si="39"/>
        <v>1400</v>
      </c>
      <c r="AW107" s="40">
        <f t="shared" si="39"/>
        <v>8263.3056</v>
      </c>
      <c r="AX107" s="40">
        <f t="shared" si="39"/>
        <v>325.6</v>
      </c>
      <c r="AY107" s="40">
        <f t="shared" si="39"/>
        <v>377.40000000000003</v>
      </c>
      <c r="AZ107" s="40">
        <f t="shared" si="39"/>
        <v>28410.8</v>
      </c>
      <c r="BA107" s="40">
        <f t="shared" si="39"/>
        <v>24428.8615</v>
      </c>
      <c r="BB107" s="40">
        <f t="shared" si="39"/>
        <v>0</v>
      </c>
      <c r="BC107" s="40">
        <f t="shared" si="39"/>
        <v>0</v>
      </c>
      <c r="BD107" s="40">
        <f t="shared" si="39"/>
        <v>14946.6</v>
      </c>
      <c r="BE107" s="40">
        <f t="shared" si="39"/>
        <v>14814.74</v>
      </c>
      <c r="BF107" s="40">
        <f t="shared" si="39"/>
        <v>29030.4</v>
      </c>
      <c r="BG107" s="40">
        <f t="shared" si="39"/>
        <v>16599.971</v>
      </c>
      <c r="BH107" s="40">
        <f t="shared" si="39"/>
        <v>469960.7</v>
      </c>
      <c r="BI107" s="40">
        <f t="shared" si="39"/>
        <v>349593.88439999986</v>
      </c>
      <c r="BJ107" s="40">
        <f t="shared" si="39"/>
        <v>309821.4</v>
      </c>
      <c r="BK107" s="40">
        <f t="shared" si="39"/>
        <v>232983.89550000007</v>
      </c>
      <c r="BL107" s="40">
        <f t="shared" si="39"/>
        <v>50481.2</v>
      </c>
      <c r="BM107" s="40">
        <f t="shared" si="39"/>
        <v>89897.26500000001</v>
      </c>
      <c r="BN107" s="40">
        <f>SUM(BN10:BN106)</f>
        <v>9614.3</v>
      </c>
      <c r="BO107" s="40">
        <f t="shared" si="39"/>
        <v>16028.771</v>
      </c>
      <c r="BP107" s="40">
        <f t="shared" si="39"/>
        <v>0</v>
      </c>
      <c r="BQ107" s="40">
        <f t="shared" si="39"/>
        <v>0</v>
      </c>
      <c r="BR107" s="40">
        <f t="shared" si="39"/>
        <v>31895.399999999994</v>
      </c>
      <c r="BS107" s="40">
        <f t="shared" si="39"/>
        <v>66421.46970000002</v>
      </c>
      <c r="BT107" s="40">
        <f t="shared" si="39"/>
        <v>-3354.828</v>
      </c>
      <c r="BU107" s="40">
        <f t="shared" si="39"/>
        <v>8202775.199999999</v>
      </c>
      <c r="BV107" s="40">
        <f t="shared" si="39"/>
        <v>8076230.772899998</v>
      </c>
      <c r="BW107" s="40">
        <f t="shared" si="39"/>
        <v>0</v>
      </c>
      <c r="BX107" s="40">
        <f t="shared" si="39"/>
        <v>0</v>
      </c>
      <c r="BY107" s="40">
        <f t="shared" si="39"/>
        <v>531719.8999999999</v>
      </c>
      <c r="BZ107" s="40">
        <f t="shared" si="39"/>
        <v>674757.0319999999</v>
      </c>
      <c r="CA107" s="40">
        <f t="shared" si="39"/>
        <v>0</v>
      </c>
      <c r="CB107" s="40">
        <f t="shared" si="39"/>
        <v>0</v>
      </c>
      <c r="CC107" s="40">
        <f t="shared" si="39"/>
        <v>37723.8</v>
      </c>
      <c r="CD107" s="40">
        <f t="shared" si="39"/>
        <v>43649.6918</v>
      </c>
      <c r="CE107" s="40">
        <f t="shared" si="39"/>
        <v>0</v>
      </c>
      <c r="CF107" s="40">
        <f t="shared" si="39"/>
        <v>0</v>
      </c>
      <c r="CG107" s="40">
        <f t="shared" si="39"/>
        <v>336923.5</v>
      </c>
      <c r="CH107" s="40">
        <f>SUM(CH10:CH106)</f>
        <v>262638.9491</v>
      </c>
      <c r="CI107" s="40">
        <f>SUM(CI10:CI106)</f>
        <v>0</v>
      </c>
      <c r="CJ107" s="40">
        <f>SUM(CJ10:CJ106)</f>
        <v>906367.2</v>
      </c>
      <c r="CK107" s="40">
        <f>SUM(CK10:CK106)</f>
        <v>981045.6728999999</v>
      </c>
      <c r="CL107" s="52"/>
      <c r="CM107" s="47"/>
      <c r="CN107" s="47"/>
      <c r="CO107" s="47"/>
      <c r="CP107" s="47"/>
      <c r="CQ107" s="47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</row>
    <row r="108" ht="17.25">
      <c r="E108" s="23"/>
    </row>
    <row r="109" spans="1:210" ht="18">
      <c r="A109" s="24"/>
      <c r="B109" s="24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42"/>
      <c r="BI109" s="42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</row>
    <row r="110" spans="3:61" ht="17.25"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AG110" s="41"/>
      <c r="AH110" s="41"/>
      <c r="BH110" s="41"/>
      <c r="BI110" s="41"/>
    </row>
    <row r="111" spans="33:34" ht="18">
      <c r="AG111" s="42"/>
      <c r="AH111" s="42"/>
    </row>
    <row r="112" spans="33:34" ht="17.25">
      <c r="AG112" s="41"/>
      <c r="AH112" s="41"/>
    </row>
    <row r="115" spans="3:4" ht="17.25">
      <c r="C115" s="56"/>
      <c r="D115" s="57"/>
    </row>
    <row r="116" spans="3:4" ht="17.25">
      <c r="C116" s="56"/>
      <c r="D116" s="58"/>
    </row>
  </sheetData>
  <sheetProtection/>
  <protectedRanges>
    <protectedRange sqref="R67:R106 R54:R65" name="Range4_1_1_1_2_1_1_2_1_1_1_2_1_1_1_1_2_1_1_1_1_1_1_1_1_1_1"/>
    <protectedRange sqref="U67:U106 U54:U65" name="Range4_2_1_1_2_1_1_2_1_1_1_2_1_1_1_1_2_1_1_1_1_1_1_1_1_1_1"/>
    <protectedRange sqref="X67:X106 X54:X65" name="Range4_3_1_1_2_1_1_2_1_1_1_2_1_1_1_1_2_1_1_1_1_1_1_1_1_1_1"/>
    <protectedRange sqref="AA67:AA106 AA54:AA65" name="Range4_4_1_1_2_1_1_2_1_1_1_2_1_1_1_1_2_1_1_1_1_1_1_1_1_1_1"/>
    <protectedRange sqref="AU67:AU69 AU62:AU65 AU71 AU73:AU106 AU57:AU60 AU54:AU55 BA84" name="Range5_1_1_1_2_1_1_2_1_1_1_2_1_1_1_1_2_1_1_1_1_1_1_1_1_1_1"/>
    <protectedRange sqref="AW67:AW106 AW54:AW65 BA56 AU56 AU61 AU70 AU72" name="Range5_2_1_1_2_1_1_2_1_1_1_2_1_1_1_1_2_1_1_1_1_1_1_1_1_1_1"/>
    <protectedRange sqref="R51:R52 R48 R25:R26 R28:R36 R38:R40 R42:R43 R45:R46 R12:R20 R22:R23" name="Range4_1_1_1_2_1_1_2_1_1_1_1_1_1_1_1_1_1_1_1_1_1_1_1_1"/>
    <protectedRange sqref="U51:U52 U48 U25:U26 U28:U36 U38:U40 U42:U43 U45:U46 U12:U20 U22:U23" name="Range4_2_1_1_2_1_1_2_1_1_1_1_1_1_1_1_1_1_1_1_1_1_1_1_1"/>
    <protectedRange sqref="X51:X52 X48 X25:X26 X28:X36 X38:X40 X42:X43 X45:X46 X12:X20 X22:X23" name="Range4_3_1_1_2_1_1_2_1_1_1_1_1_1_1_1_1_1_1_1_1_1_1_1_1"/>
    <protectedRange sqref="AA51:AA52 AA48 AA25:AA26 AA28:AA36 AA38:AA40 AA42:AA43 AA45:AA46 AA12:AA20 AA22:AA23" name="Range4_4_1_1_2_1_1_2_1_1_1_1_1_1_1_1_1_1_1_1_1_1_1_1_1"/>
    <protectedRange sqref="AU23 AU28:AU31 AU34:AU36 AU45:AU46 AU12:AU14 AU25:AU26 AU38:AU40 AU42 AU51:AU52 AU48 AU18:AU20 AW20" name="Range5_1_1_1_2_1_1_2_1_1_1_1_1_1_1_1_1_1_1_1_1_1_1_1_1"/>
    <protectedRange sqref="AW25:AW26 AW28:AW36 AW38:AW40 AW42:AW43 AW51:AW52 AW48 AW12:AW19 AW22:AW23 AW45:AW46 AU15:AU17 AU22 AU32:AU33 AU43" name="Range5_2_1_1_2_1_1_2_1_1_1_1_1_1_1_1_1_1_1_1_1_1_1_1_1"/>
    <protectedRange sqref="R41" name="Range4_1_1_1_1_1_1_1_1_1_1_1_1_1_1_1_1_1_1_1_1_1_1_1_1"/>
    <protectedRange sqref="U41" name="Range4_2_1_1_1_1_1_1_1_1_1_1_1_1_1_1_1_1_1_1_1_1_1_1_1"/>
    <protectedRange sqref="X41" name="Range4_3_1_1_1_1_1_1_1_1_1_1_1_1_1_1_1_1_1_1_1_1_1_1_1"/>
    <protectedRange sqref="AA41" name="Range4_4_1_1_1_1_1_1_1_1_1_1_1_1_1_1_1_1_1_1_1_1_1_1_1"/>
    <protectedRange sqref="AU41" name="Range5_1_1_1_1_1_1_1_1_1_1_1_1_1_1_1_1_1_1_1_1_1_1_1_1"/>
    <protectedRange sqref="AW41" name="Range5_2_1_1_1_1_1_1_1_1_1_1_1_1_1_1_1_1_1_1_1_1_1_1_1"/>
    <protectedRange sqref="R10" name="Range4_1_1_1_2_1_1_1_1_1_1_1_1_1_1_2_1_1_1_1_1_1_1_1_1_1"/>
    <protectedRange sqref="U10" name="Range4_2_1_1_2_1_1_1_1_1_1_1_1_1_1_2_1_1_1_1_1_1_1_1_1_1"/>
    <protectedRange sqref="X10" name="Range4_3_1_1_2_1_1_1_1_1_1_1_1_1_1_2_1_1_1_1_1_1_1_1_1_1"/>
    <protectedRange sqref="AA10" name="Range4_4_1_1_2_1_1_1_1_1_1_1_1_1_1_2_1_1_1_1_1_1_1_1_1_1"/>
    <protectedRange sqref="AU10" name="Range5_1_1_1_2_1_1_1_1_1_1_1_1_1_1_1_1_1_1_1_1_1_1_1"/>
    <protectedRange sqref="AW10" name="Range5_2_1_1_2_1_1_1_1_1_1_1_1_1_1_1_1_1_1_1_1_1_1_1"/>
    <protectedRange sqref="R66" name="Range4_1_1_1_2_1_1_2_1_1_1_2_1_1_1_1_1_1_1_1_1_1_1_1_1_1"/>
    <protectedRange sqref="U66" name="Range4_2_1_1_2_1_1_2_1_1_1_2_1_1_1_1_1_1_1_1_1_1_1_1_1_1"/>
    <protectedRange sqref="X66" name="Range4_3_1_1_2_1_1_2_1_1_1_2_1_1_1_1_1_1_1_1_1_1_1_1_1_1"/>
    <protectedRange sqref="AA66" name="Range4_4_1_1_2_1_1_2_1_1_1_2_1_1_1_1_1_1_1_1_1_1_1_1_1_1"/>
    <protectedRange sqref="AU66" name="Range5_1_1_1_2_1_1_2_1_1_1_2_1_1_1_1_1_1_1_1_1_1_1_1_1_1"/>
    <protectedRange sqref="AW66" name="Range5_2_1_1_2_1_1_2_1_1_1_2_1_1_1_1_1_1_1_1_1_1_1_1_1_1"/>
    <protectedRange sqref="BS105:BT105 BS76:BT76 BS95:BT95 BS100:BT100 BS68:BT68 BS103:BT103 BS78:BT92 BS98:BT98 BS51:BT52 BS38:BT46 BS48:BT49 BM39 BM43" name="Range5_2_1_1_1_1_1_1_1"/>
    <protectedRange sqref="BS10:BT10" name="Range5_3_1_1_1_1_1_1_1"/>
    <protectedRange sqref="BS54:BT54" name="Range5_5_1_1_1_1_1_1_1"/>
    <protectedRange sqref="BS11:BT11" name="Range5_7_1_1_1_1_1_1_1"/>
    <protectedRange sqref="BS12:BT12" name="Range5_8_1_1_1_1_1_1_1_1"/>
    <protectedRange sqref="BS13:BT13" name="Range5_9_1_1_1_1_1_1_1"/>
    <protectedRange sqref="BS55:BT55" name="Range5_10_1_1_1_1_1_1_1_1"/>
    <protectedRange sqref="BS14:BT14" name="Range5_11_1_1_1_1_1_1_1"/>
    <protectedRange sqref="BS15:BT15 BM15" name="Range5_12_1_1_1_1_1_1_1_1"/>
    <protectedRange sqref="BS56:BT56" name="Range5_13_1_1_1_1_1_1_1_1"/>
    <protectedRange sqref="BS16:BT16" name="Range5_14_1_1_1_1_1_1_1"/>
    <protectedRange sqref="BS17:BT17" name="Range5_15_1_1_1_1_1_1_1"/>
    <protectedRange sqref="BS18:BT18" name="Range5_16_1_1_1_1_1_1_1"/>
    <protectedRange sqref="BS19:BT19" name="Range5_17_1_1_1_1_1_1_1_1"/>
    <protectedRange sqref="BS57:BT57" name="Range5_18_1_1_1_1_1_1_1_1"/>
    <protectedRange sqref="BS58:BT58" name="Range5_19_1_1_1_1_1_1_1"/>
    <protectedRange sqref="BS20:BT20" name="Range5_20_1_1_1_1_1_1_1"/>
    <protectedRange sqref="BS59:BT59" name="Range5_21_1_1_1_1_1_1_1"/>
    <protectedRange sqref="BS99:BT99" name="Range5_22_1_1_1_1_1_1_1_1"/>
    <protectedRange sqref="BS60:BT60" name="Range5_23_1_1_1_1_1_1_1"/>
    <protectedRange sqref="BS104:BT104" name="Range5_25_1_1_1_1_1_1_1"/>
    <protectedRange sqref="BS22:BT22" name="Range5_26_1_1_1_1_1_1_1"/>
    <protectedRange sqref="BS61:BT61" name="Range5_27_1_1_1_1_1_1_1"/>
    <protectedRange sqref="BS106:BT106" name="Range5_28_1_1_1_1_1_1_1"/>
    <protectedRange sqref="BS23:BT23" name="Range5_29_1_1_1_1_1_1_1"/>
    <protectedRange sqref="BS62:BT62" name="Range5_30_1_1_1_1_1_1_1_1"/>
    <protectedRange sqref="BS102:BT102" name="Range5_31_1_1_1_1_1_1_1"/>
    <protectedRange sqref="BS24:BT24" name="Range5_34_1_1_1_1_1_1_1"/>
    <protectedRange sqref="BS93:BT93" name="Range5_36_1_1_1_1_1_1_1"/>
    <protectedRange sqref="BS63:BT63" name="Range5_38_1_1_1_1_1_1_1_1"/>
    <protectedRange sqref="BS64:BT64" name="Range5_40_1_1_1_1_1_1_1"/>
    <protectedRange sqref="BS25:BT25" name="Range5_42_1_1_1_1_1_1_1"/>
    <protectedRange sqref="BS65:BT65" name="Range5_44_1_1_1_1_1_1_1"/>
    <protectedRange sqref="BS26:BT26" name="Range5_46_1_1_1_1_1_1_1"/>
    <protectedRange sqref="BS94:BT94" name="Range5_50_1_1_1_1_1_1_1"/>
    <protectedRange sqref="BS27:BT27" name="Range5_52_1_1_1_1_1_1_1"/>
    <protectedRange sqref="BS28:BT28" name="Range5_54_1_1_1_1_1_1_1"/>
    <protectedRange sqref="BS66:BT66" name="Range5_56_1_1_1_1_1_1_1"/>
    <protectedRange sqref="BS67:BT67" name="Range5_58_1_1_1_1_1_1_1"/>
    <protectedRange sqref="BS96:BT96" name="Range5_60_1_1_1_1_1_1_1"/>
    <protectedRange sqref="BS69:BT69" name="Range5_62_1_1_1_1_1_1_1"/>
    <protectedRange sqref="BS77:BT77" name="Range5_64_1_1_1_1_1_1_1"/>
    <protectedRange sqref="BS70:BT70" name="Range5_66_1_1_1_1_1_1_1"/>
    <protectedRange sqref="BS97:BT97" name="Range5_68_1_1_1_1_1_1_1_1"/>
    <protectedRange sqref="BS29:BT29" name="Range5_70_1_1_1_1_1_1_1"/>
    <protectedRange sqref="BS71:BT71" name="Range5_72_1_1_1_1_1_1_1_1"/>
    <protectedRange sqref="BS30:BT30" name="Range5_74_1_1_1_1_1_1_1"/>
    <protectedRange sqref="BS72:BT72" name="Range5_76_1_1_1_1_1_1_1"/>
    <protectedRange sqref="BS31:BT31" name="Range5_78_1_1_1_1_1_1_1"/>
    <protectedRange sqref="BS32:BT32" name="Range5_80_1_1_1_1_1_1_1_1"/>
    <protectedRange sqref="BS33:BT33" name="Range5_82_1_1_1_1_1_1_1_1"/>
    <protectedRange sqref="BS34:BT34" name="Range5_84_1_1_1_1_1_1_1"/>
    <protectedRange sqref="BS101:BT101" name="Range5_86_1_1_1_1_1_1_1"/>
    <protectedRange sqref="BS35:BT35" name="Range5_88_1_1_1_1_1_1_1"/>
    <protectedRange sqref="BS36:BT36" name="Range5_90_1_1_1_1_1_1_1"/>
    <protectedRange sqref="BS73:BT73" name="Range5_92_1_1_1_1_1_1_1"/>
    <protectedRange sqref="BS74:BT74" name="Range5_94_1_1_1_1_1_1_1"/>
    <protectedRange sqref="BS75:BT75" name="Range5_96_1_1_1_1_1_1_1_1"/>
    <protectedRange sqref="BS37:BT37" name="Range5_98_1_1_1_1_1_1_1"/>
    <protectedRange sqref="O22:O46 O48:O49 O10:O20 O51:O52 O54:O106" name="Range4_1_1_1_1_1_1_1_1_1_1_1"/>
    <protectedRange sqref="CH22:CI46 CH48:CI49 CH10:CI20 CH51:CI52 CH54:CI106" name="Range6_1_1_1_1_1_1_1_1_1"/>
    <protectedRange sqref="O47" name="Range4_5_1_2_1_1_2_1_1_1_1_1_1_2_1_1_1"/>
    <protectedRange sqref="R47" name="Range4_1_1_1_2_1_1_2_1_1_1_1_1_1_2_1_1_1"/>
    <protectedRange sqref="U47" name="Range4_2_1_1_2_1_1_2_1_1_1_1_1_1_2_1_1_1"/>
    <protectedRange sqref="X47" name="Range4_3_1_1_2_1_1_2_1_1_1_1_1_1_2_1_1_1"/>
    <protectedRange sqref="AA47" name="Range4_4_1_1_2_1_1_2_1_1_1_1_1_1_2_1_1_1"/>
    <protectedRange sqref="AW47 AU47" name="Range5_2_1_1_2_1_1_2_1_1_1_1_1_1_2_1_1_1"/>
    <protectedRange sqref="O21" name="Range4_5_1_2_1_1_2_1_1_1_1_1_1_1_1_1_1_1"/>
    <protectedRange sqref="R21" name="Range4_1_1_1_2_1_1_2_1_1_1_1_1_1_1_1_1_1_1"/>
    <protectedRange sqref="U21" name="Range4_2_1_1_2_1_1_2_1_1_1_1_1_1_1_1_1_1_1"/>
    <protectedRange sqref="X21" name="Range4_3_1_1_2_1_1_2_1_1_1_1_1_1_1_1_1_1_1"/>
    <protectedRange sqref="AA21" name="Range4_4_1_1_2_1_1_2_1_1_1_1_1_1_1_1_1_1_1"/>
    <protectedRange sqref="AU21" name="Range5_1_1_1_2_1_1_2_1_1_1_1_1_1_1_1_1_1"/>
    <protectedRange sqref="AW21" name="Range5_2_1_1_2_1_1_2_1_1_1_1_1_1_1_1_1_1_1"/>
    <protectedRange sqref="R53" name="Range4_1_1_1_2_1_1_2_1_1_1_2_1_1_1_1_2_1_1_1_1_1_1_1_2_1_1_2"/>
    <protectedRange sqref="U53" name="Range4_2_1_1_2_1_1_2_1_1_1_2_1_1_1_1_2_1_1_1_1_1_1_1_2_1_1_2"/>
    <protectedRange sqref="X53" name="Range4_3_1_1_2_1_1_2_1_1_1_2_1_1_1_1_2_1_1_1_1_1_1_1_2_1_1_2"/>
    <protectedRange sqref="AA53" name="Range4_4_1_1_2_1_1_2_1_1_1_2_1_1_1_1_2_1_1_1_1_1_1_1_2_1_1_2"/>
    <protectedRange sqref="AU53" name="Range5_1_1_1_2_1_1_2_1_1_1_2_1_1_1_1_2_1_1_1_1_1_1_1_2_1_1_1"/>
    <protectedRange sqref="AW53" name="Range5_2_1_1_2_1_1_2_1_1_1_2_1_1_1_1_2_1_1_1_1_1_1_1_2_1_1_2"/>
    <protectedRange sqref="BS53:BT53" name="Range5_1_1_1_1_1_1_1_1_1_1_2"/>
    <protectedRange sqref="O53" name="Range4_1_1_1_1_1_1_1_1_2_1_1_2"/>
    <protectedRange sqref="CH53:CI53" name="Range6_1_1_1_1_1_1_2_1_1_2"/>
    <protectedRange sqref="BS50:BT50" name="Range5_3"/>
    <protectedRange sqref="O50" name="Range4_1_2"/>
  </protectedRanges>
  <mergeCells count="105">
    <mergeCell ref="C109:R110"/>
    <mergeCell ref="BW7:BW8"/>
    <mergeCell ref="CA7:CA8"/>
    <mergeCell ref="CC7:CC8"/>
    <mergeCell ref="CG7:CG8"/>
    <mergeCell ref="CI7:CI8"/>
    <mergeCell ref="AM7:AM8"/>
    <mergeCell ref="AO7:AO8"/>
    <mergeCell ref="AQ7:AQ8"/>
    <mergeCell ref="AR7:AS7"/>
    <mergeCell ref="CJ7:CJ8"/>
    <mergeCell ref="AZ7:AZ8"/>
    <mergeCell ref="BD7:BD8"/>
    <mergeCell ref="BF7:BF8"/>
    <mergeCell ref="BJ7:BJ8"/>
    <mergeCell ref="BL7:BL8"/>
    <mergeCell ref="BP7:BP8"/>
    <mergeCell ref="BU7:BU8"/>
    <mergeCell ref="BY7:BY8"/>
    <mergeCell ref="CE7:CE8"/>
    <mergeCell ref="Z7:Z8"/>
    <mergeCell ref="AA7:AB7"/>
    <mergeCell ref="AC7:AC8"/>
    <mergeCell ref="AE7:AE8"/>
    <mergeCell ref="AG7:AG8"/>
    <mergeCell ref="AK7:AK8"/>
    <mergeCell ref="O7:P7"/>
    <mergeCell ref="Q7:Q8"/>
    <mergeCell ref="R7:S7"/>
    <mergeCell ref="U7:V7"/>
    <mergeCell ref="W7:W8"/>
    <mergeCell ref="X7:Y7"/>
    <mergeCell ref="T7:T8"/>
    <mergeCell ref="F7:G7"/>
    <mergeCell ref="H7:H8"/>
    <mergeCell ref="I7:J7"/>
    <mergeCell ref="K7:K8"/>
    <mergeCell ref="L7:M7"/>
    <mergeCell ref="N7:N8"/>
    <mergeCell ref="CE6:CF6"/>
    <mergeCell ref="CG6:CH6"/>
    <mergeCell ref="CA5:CB6"/>
    <mergeCell ref="CC5:CH5"/>
    <mergeCell ref="BN5:BO6"/>
    <mergeCell ref="BP5:BQ6"/>
    <mergeCell ref="BF6:BG6"/>
    <mergeCell ref="BH6:BI6"/>
    <mergeCell ref="BJ6:BK6"/>
    <mergeCell ref="BL6:BM6"/>
    <mergeCell ref="BW6:BX6"/>
    <mergeCell ref="BY6:BZ6"/>
    <mergeCell ref="BU4:BV6"/>
    <mergeCell ref="BW4:CH4"/>
    <mergeCell ref="BW5:BZ5"/>
    <mergeCell ref="CC6:CD6"/>
    <mergeCell ref="AT6:AU6"/>
    <mergeCell ref="AV6:AW6"/>
    <mergeCell ref="AX6:AY6"/>
    <mergeCell ref="AZ6:BA6"/>
    <mergeCell ref="BB6:BC6"/>
    <mergeCell ref="BD6:BE6"/>
    <mergeCell ref="T6:V6"/>
    <mergeCell ref="W6:Y6"/>
    <mergeCell ref="Z6:AB6"/>
    <mergeCell ref="AK6:AL6"/>
    <mergeCell ref="AM6:AN6"/>
    <mergeCell ref="AQ6:AS6"/>
    <mergeCell ref="CI4:CI6"/>
    <mergeCell ref="CJ4:CK6"/>
    <mergeCell ref="K5:AD5"/>
    <mergeCell ref="AE5:AN5"/>
    <mergeCell ref="AO5:AP6"/>
    <mergeCell ref="AQ5:BA5"/>
    <mergeCell ref="BB5:BG5"/>
    <mergeCell ref="BH5:BM5"/>
    <mergeCell ref="K6:M6"/>
    <mergeCell ref="N6:P6"/>
    <mergeCell ref="C1:J1"/>
    <mergeCell ref="C2:J2"/>
    <mergeCell ref="N2:O2"/>
    <mergeCell ref="I3:K3"/>
    <mergeCell ref="E4:G6"/>
    <mergeCell ref="H4:J6"/>
    <mergeCell ref="K4:BS4"/>
    <mergeCell ref="BR5:BS6"/>
    <mergeCell ref="AG6:AH6"/>
    <mergeCell ref="AI6:AJ6"/>
    <mergeCell ref="A4:A8"/>
    <mergeCell ref="B4:B8"/>
    <mergeCell ref="C4:C8"/>
    <mergeCell ref="D4:D8"/>
    <mergeCell ref="E7:E8"/>
    <mergeCell ref="BT4:BT6"/>
    <mergeCell ref="BT7:BT8"/>
    <mergeCell ref="AC6:AD6"/>
    <mergeCell ref="AE6:AF6"/>
    <mergeCell ref="Q6:S6"/>
    <mergeCell ref="BB7:BB8"/>
    <mergeCell ref="AI7:AI8"/>
    <mergeCell ref="AV7:AV8"/>
    <mergeCell ref="BH7:BH8"/>
    <mergeCell ref="BN7:BN8"/>
    <mergeCell ref="BR7:BR8"/>
    <mergeCell ref="AT7:AT8"/>
    <mergeCell ref="AX7:AX8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2021-01-18T06:25:25Z</dcterms:modified>
  <cp:category/>
  <cp:version/>
  <cp:contentType/>
  <cp:contentStatus/>
</cp:coreProperties>
</file>