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28" windowWidth="23064" windowHeight="10044" tabRatio="698" activeTab="0"/>
  </bookViews>
  <sheets>
    <sheet name="HOX,GUYQ 30,04" sheetId="1" r:id="rId1"/>
    <sheet name="VARDZAKAL30,04" sheetId="2" r:id="rId2"/>
  </sheets>
  <definedNames/>
  <calcPr fullCalcOnLoad="1"/>
</workbook>
</file>

<file path=xl/sharedStrings.xml><?xml version="1.0" encoding="utf-8"?>
<sst xmlns="http://schemas.openxmlformats.org/spreadsheetml/2006/main" count="412" uniqueCount="353">
  <si>
    <t>հազ. դրամ</t>
  </si>
  <si>
    <t>Ընդամենը</t>
  </si>
  <si>
    <t xml:space="preserve">Ընդամենը </t>
  </si>
  <si>
    <t>Ընդամենը մարզում</t>
  </si>
  <si>
    <t>Հողի հարկի
ապառքը</t>
  </si>
  <si>
    <t>Տույժերը 
և տուգանքները</t>
  </si>
  <si>
    <t>Հ/հ</t>
  </si>
  <si>
    <t>Ընդամենը
 հողի հարկի ապառքը և տույժերն ու տուգանքները` 5=2+3+4</t>
  </si>
  <si>
    <t>Իրավաբանա
կան անձանց ապառքի գումարը</t>
  </si>
  <si>
    <t>Ֆիզիկական անձանց ապառքի գումարը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</si>
  <si>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</si>
  <si>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</si>
  <si>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 xml:space="preserve">փոխադրամիջոցների մասով </t>
  </si>
  <si>
    <t>շենքերի և շինությունների մասով</t>
  </si>
  <si>
    <t>Գույքահարկի
ապառքը</t>
  </si>
  <si>
    <t>Ընդամենը գույքահարկի 
ապառքը և
տույժերն ու տուգանքները` 10=6+7+8+9</t>
  </si>
  <si>
    <t xml:space="preserve">Մարզի, համայնքի և վարձակալի                          անվանումը/անունը </t>
  </si>
  <si>
    <t xml:space="preserve">Մարզի, համայնքի և հարկատուի                          անվանումը/անունը </t>
  </si>
  <si>
    <t xml:space="preserve">Իրավաբանա
կան անձանց մասով </t>
  </si>
  <si>
    <t xml:space="preserve">Ֆիզիկական անձանց մասով </t>
  </si>
  <si>
    <t>Իրավաբանա
կան անձանց մասով</t>
  </si>
  <si>
    <t>Ֆիզիկական անձանց մասով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</si>
  <si>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</si>
  <si>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</si>
  <si>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</si>
  <si>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>Ընդամենը` 7=5+6</t>
  </si>
  <si>
    <t>Ընդամենը` 10=8+9</t>
  </si>
  <si>
    <t>Ընդամենը`             4=2+3,                       4=7+10</t>
  </si>
  <si>
    <t>Ք.Արմավիր</t>
  </si>
  <si>
    <t>Պետրոսյան Անտոն</t>
  </si>
  <si>
    <t>Կնյազյան Դավիթ</t>
  </si>
  <si>
    <t>Ասատրյան Հռիփսիմե</t>
  </si>
  <si>
    <t>Աբրահամյան Մարատ</t>
  </si>
  <si>
    <t>Ներսիսյան Սամվել</t>
  </si>
  <si>
    <t xml:space="preserve">&lt;&lt;Առողջ Բարիք&gt;&gt; </t>
  </si>
  <si>
    <t>Սարգսյան Ստեփան</t>
  </si>
  <si>
    <t>Բադալյան Ստեփան</t>
  </si>
  <si>
    <t>Հարությունյան Ռոբերտ</t>
  </si>
  <si>
    <t>Օհանյան Գրիգորի</t>
  </si>
  <si>
    <t>Խաչատրյան Աբել</t>
  </si>
  <si>
    <t>Գասպարյան Ռուստամ</t>
  </si>
  <si>
    <t>Գևորգյան Վահե</t>
  </si>
  <si>
    <t>Ստեփանյան Հերմինե</t>
  </si>
  <si>
    <t>Հովհաննիսյան Զարուհի</t>
  </si>
  <si>
    <t>Գևորգյան Սամվել</t>
  </si>
  <si>
    <t>Մելիքյան Սպարտակ</t>
  </si>
  <si>
    <t>Սիմոնյան Սիմոն</t>
  </si>
  <si>
    <t>Ղազարյան Զավեն</t>
  </si>
  <si>
    <t>Դավթյան Թամարա</t>
  </si>
  <si>
    <t>Ներսեսյան Նորիկ</t>
  </si>
  <si>
    <t>ԵՌԱՍՅՈՒՆ</t>
  </si>
  <si>
    <t>ԱՐՄԱՎԻՐ ՀՐՈՒՇԱԿ</t>
  </si>
  <si>
    <t>ԱՄՐԱԿ</t>
  </si>
  <si>
    <t>ԱՐՄԱՎԻՐԻ ՀԱՍՏՈՑ. ԳՈՐԾ.</t>
  </si>
  <si>
    <t>ՎՈԼՖ ԳԱԶ</t>
  </si>
  <si>
    <t>ք.Արմավիր</t>
  </si>
  <si>
    <t>գ.Նորապատ</t>
  </si>
  <si>
    <t>Ադուլյան Կարեն</t>
  </si>
  <si>
    <t>ք.Մեծամոր</t>
  </si>
  <si>
    <t>Մեծամորի բժշկական կենտրոն</t>
  </si>
  <si>
    <t>ՀԱԷԿ ՓԲԸ</t>
  </si>
  <si>
    <t>Նիկողոսյան Արայիկ</t>
  </si>
  <si>
    <t>Թորոսյան Թորոս</t>
  </si>
  <si>
    <t>Քարակերտ</t>
  </si>
  <si>
    <t>Էդգար Հովհաննիսյան</t>
  </si>
  <si>
    <t>Լեռնագոգ</t>
  </si>
  <si>
    <t>ՌԻԵԼ ԻՍԹԵՅԹ ԴԻՎԵԼԸՓՄԵՆԹ ՔԱՄՓՆԻ ՓԲԸ</t>
  </si>
  <si>
    <t>Ծաղկունք</t>
  </si>
  <si>
    <t>Մելիքյան Սարգիս</t>
  </si>
  <si>
    <t>Ջաղացպանյան Ստեփան</t>
  </si>
  <si>
    <t>Երվանդաշատ</t>
  </si>
  <si>
    <t>Գարնդ Վիլլա ՍՊԸ</t>
  </si>
  <si>
    <t>Բագարան</t>
  </si>
  <si>
    <t>&lt;&lt;Գրանդ Վիլլա&gt;&gt; ՍՊԸ</t>
  </si>
  <si>
    <t>&lt;&lt;Ագրինկո&gt;&gt; ՍՊԸ</t>
  </si>
  <si>
    <t>Պտղունք</t>
  </si>
  <si>
    <t>Թորայան Էմմա</t>
  </si>
  <si>
    <t>Նոր Արտագերս</t>
  </si>
  <si>
    <t>Իսախանյան Անդրանիկ</t>
  </si>
  <si>
    <t>Գեղակերտ</t>
  </si>
  <si>
    <t>Եղիազարով Սիմյոն</t>
  </si>
  <si>
    <t>Գրիբոյեդով</t>
  </si>
  <si>
    <t>Յաղուբյան Կարեն</t>
  </si>
  <si>
    <t>Կարեյան Աշոտ</t>
  </si>
  <si>
    <t>Պողոսյան Նորայր</t>
  </si>
  <si>
    <t>Հացիկ</t>
  </si>
  <si>
    <t>Փարաքար</t>
  </si>
  <si>
    <t>Պողոսյան Էդուարդ</t>
  </si>
  <si>
    <t>&lt;&lt;Նաիրյան&gt;&gt;</t>
  </si>
  <si>
    <t>Ավետիսյան Սիմոն</t>
  </si>
  <si>
    <t>Նորակերտ</t>
  </si>
  <si>
    <t>Հարությունյան Սերգեյ</t>
  </si>
  <si>
    <t>Օգանյան Արմեն</t>
  </si>
  <si>
    <t>Հակոբյան Արմեն</t>
  </si>
  <si>
    <t>Բարբոս ՍՊԸ</t>
  </si>
  <si>
    <t>Էջմ. Կամրջաշինական և ճանապարհների ՓԲԸ</t>
  </si>
  <si>
    <t>Մրգաշատ</t>
  </si>
  <si>
    <t xml:space="preserve">Մերձավան </t>
  </si>
  <si>
    <t>Այգևան</t>
  </si>
  <si>
    <t>Ամբերդ</t>
  </si>
  <si>
    <t>Հարությունյան Լյուդմիլա</t>
  </si>
  <si>
    <t>Հարությունյան Շիրազ</t>
  </si>
  <si>
    <t>Եղեգնուտ</t>
  </si>
  <si>
    <t>&lt;&lt;Արզնու տոհմային ԹՏԽ&gt;&gt; ԲԲԸ</t>
  </si>
  <si>
    <t>Մանուկյան Ավետիս</t>
  </si>
  <si>
    <t>Խաչատրյան Տիգրան</t>
  </si>
  <si>
    <t>Մկրտչյան Ռուբիկ</t>
  </si>
  <si>
    <t>Մկրտչյան Մարտուն</t>
  </si>
  <si>
    <t>Սարիբեկյան Դավիթ</t>
  </si>
  <si>
    <t>Կարապետյան Ստյոպա</t>
  </si>
  <si>
    <t xml:space="preserve">Հակոբյան Արմեն </t>
  </si>
  <si>
    <t xml:space="preserve">Գրիգորյան Արամայիս </t>
  </si>
  <si>
    <t xml:space="preserve">Վարդանյան Արմեն </t>
  </si>
  <si>
    <t xml:space="preserve">Աթանյան Արման </t>
  </si>
  <si>
    <t xml:space="preserve">Դավթյան Արմեն </t>
  </si>
  <si>
    <t xml:space="preserve">Էլմայան Վիոլետտա </t>
  </si>
  <si>
    <t xml:space="preserve">Մկրտչյան Արմինե </t>
  </si>
  <si>
    <t xml:space="preserve">Պետրոսյան Հայկ </t>
  </si>
  <si>
    <t xml:space="preserve">Արսենյան Սևակ </t>
  </si>
  <si>
    <t xml:space="preserve">Սախկալյան Արթուր </t>
  </si>
  <si>
    <t xml:space="preserve">Գևորգյան Տաթևիկ </t>
  </si>
  <si>
    <t xml:space="preserve">Աբգարյան Գոռ </t>
  </si>
  <si>
    <t xml:space="preserve">Շահինյան Հովհաննես </t>
  </si>
  <si>
    <t xml:space="preserve">Զադոյան Արթուր </t>
  </si>
  <si>
    <t xml:space="preserve">Նավասարդյան Ալիսա </t>
  </si>
  <si>
    <t xml:space="preserve">Բաղումյան Ժորժիկ </t>
  </si>
  <si>
    <t xml:space="preserve">Կարապետյան Սարգիս </t>
  </si>
  <si>
    <t xml:space="preserve">Աբգարյան Հրաչիկ </t>
  </si>
  <si>
    <t xml:space="preserve">Սահակյան Արամ </t>
  </si>
  <si>
    <t xml:space="preserve">Սիմոնյան Աշոտ </t>
  </si>
  <si>
    <t xml:space="preserve">Լալազարյան Սալոմե </t>
  </si>
  <si>
    <t xml:space="preserve">Սուքիասյան Սվետլանա </t>
  </si>
  <si>
    <t xml:space="preserve">Խաչիկյան Արաիկ </t>
  </si>
  <si>
    <t xml:space="preserve">Անտոնյան Ազնաուր </t>
  </si>
  <si>
    <t xml:space="preserve">Տոնոյան Աբրահամ </t>
  </si>
  <si>
    <t xml:space="preserve">Մանանդյան Մելս </t>
  </si>
  <si>
    <t xml:space="preserve">Գասպարյան Լևոն </t>
  </si>
  <si>
    <t xml:space="preserve">Թադևոսյան Ռուբիկ </t>
  </si>
  <si>
    <t>ԱԳՐՈՍՊԱՍԱՐԿՈՒՄ</t>
  </si>
  <si>
    <t>ԱԼԿԱՄԱՐ ՍՊԸ</t>
  </si>
  <si>
    <t xml:space="preserve">ԱՐԱՔՍԻ  ԱՎԱԶԱՆ </t>
  </si>
  <si>
    <t xml:space="preserve">ԷՋՄԻԱԾՆԻ  ՊԱՀԱԾՈՆԵՐԻ  ԳՈՐԾԱՐԱՆ </t>
  </si>
  <si>
    <t>ԼՈՒՍԻՆԵ ԿԻԼԻԿԻԱ</t>
  </si>
  <si>
    <t>ՎԱՀԱՆ  ՏՐԱՆՍ</t>
  </si>
  <si>
    <t xml:space="preserve">ՎԱՐԴ - ՔՆԱՐ </t>
  </si>
  <si>
    <t xml:space="preserve">ՎԵՐԱԴԱՐՁ </t>
  </si>
  <si>
    <t>ք.Էջմիածին</t>
  </si>
  <si>
    <t>Ամասիա</t>
  </si>
  <si>
    <t>Օհանյան Արտավազդ</t>
  </si>
  <si>
    <t>Գետաշեն</t>
  </si>
  <si>
    <t>Պողոսյան Ջանիկ</t>
  </si>
  <si>
    <t>Ասատրյան Սաշա</t>
  </si>
  <si>
    <t>Գալստյան Գալուստ</t>
  </si>
  <si>
    <t>Նալբանդյան</t>
  </si>
  <si>
    <t>&lt;&lt;Խաղողապտղագինեգործական&gt;&gt;</t>
  </si>
  <si>
    <t>Քերոբյան Սիլվա</t>
  </si>
  <si>
    <t>Սարդարապատ</t>
  </si>
  <si>
    <t>Սիմոնյան Նորիկ</t>
  </si>
  <si>
    <t>Խորոնք</t>
  </si>
  <si>
    <t>Մարտիրոսյան Աշոտ</t>
  </si>
  <si>
    <t>Վարդանյան Վարդան</t>
  </si>
  <si>
    <t>Շենիկ</t>
  </si>
  <si>
    <t>Շոնովան Հասմիկ</t>
  </si>
  <si>
    <t>Արգինա</t>
  </si>
  <si>
    <t>Նոր Կեսարիա</t>
  </si>
  <si>
    <t>Սահակյան Համազասպ</t>
  </si>
  <si>
    <t>Խաչատրյան Սայաթ</t>
  </si>
  <si>
    <t>Երմալովյան Վարդան</t>
  </si>
  <si>
    <t>Հովհաննիսյան Քաջիկ</t>
  </si>
  <si>
    <t>Կոստանյան Կարեն</t>
  </si>
  <si>
    <t>Ջրառատ</t>
  </si>
  <si>
    <t>Մկրտչյան Ժորա</t>
  </si>
  <si>
    <t>Պողոսյան Նարինե</t>
  </si>
  <si>
    <t>&lt;&lt;Կարեն-Իշխան&gt;&gt;ՍՊԸ</t>
  </si>
  <si>
    <t>Հակոբյան Արամ</t>
  </si>
  <si>
    <t>Մյասնիկյան</t>
  </si>
  <si>
    <t>Գասպարյան Արտակ</t>
  </si>
  <si>
    <t>&lt;&lt;Քևորք և Անիտա&gt;&gt; ՓԲԸ</t>
  </si>
  <si>
    <t>Արտամետ</t>
  </si>
  <si>
    <t>Այգեկ</t>
  </si>
  <si>
    <t>Բաղրամյան /Էջմ/</t>
  </si>
  <si>
    <t>Աղաջանյան Սասուն</t>
  </si>
  <si>
    <t>գ.Շենավան</t>
  </si>
  <si>
    <t>Սիմոնյան Հարություն</t>
  </si>
  <si>
    <t>Պետրոսյան Միքայել</t>
  </si>
  <si>
    <t>Բաբայան Նորիկ</t>
  </si>
  <si>
    <t>Մկրտչյան Հակոբ</t>
  </si>
  <si>
    <t>Խուդոյան Սաշա</t>
  </si>
  <si>
    <t>Մնացականյան Ռոբերտ</t>
  </si>
  <si>
    <t>Պողոսյան Սամվել</t>
  </si>
  <si>
    <t>Դավթյան Լևոն</t>
  </si>
  <si>
    <t>Երմալովյան Արշակ</t>
  </si>
  <si>
    <t>Մարգարյան Ֆրիդա</t>
  </si>
  <si>
    <t>Խաչատրյան Գոռ</t>
  </si>
  <si>
    <t>Ընդամենը`             11=5+10</t>
  </si>
  <si>
    <t>Բաղրամյան/Բաղր/</t>
  </si>
  <si>
    <t>22</t>
  </si>
  <si>
    <t>Վանանդ</t>
  </si>
  <si>
    <t>Շավեշյան Խդր</t>
  </si>
  <si>
    <t>Ավետիսյան Մարգարիտա</t>
  </si>
  <si>
    <t>Միքայելյան Սերգեյ</t>
  </si>
  <si>
    <t>Չաղարյան Խաչիկ</t>
  </si>
  <si>
    <t>ՀայրապետյանՆարինե Հրաչյայի</t>
  </si>
  <si>
    <t>Բայրամյան Լյովա</t>
  </si>
  <si>
    <t>Ավետիսյան Աշոտ</t>
  </si>
  <si>
    <t>Իսայան Այսեր</t>
  </si>
  <si>
    <t>Համբարձումյան Սարգիս</t>
  </si>
  <si>
    <t>Ղազարյան Վարդան</t>
  </si>
  <si>
    <t>Սարգսյան Վահան</t>
  </si>
  <si>
    <t>Մովսիսյան  Առաքել</t>
  </si>
  <si>
    <t xml:space="preserve">Հակոբյան Հակոբ </t>
  </si>
  <si>
    <t>Մարգարյան Էմմա</t>
  </si>
  <si>
    <t>Լենուղի</t>
  </si>
  <si>
    <t>Ղազարյան Համլետ</t>
  </si>
  <si>
    <t>Խալաթյան Գևորգ</t>
  </si>
  <si>
    <t>Առաքելյան Ժորժիկ</t>
  </si>
  <si>
    <t xml:space="preserve">Մեծամոր </t>
  </si>
  <si>
    <t>Հովսեփյան Փայլակ</t>
  </si>
  <si>
    <t>Հովհաննիսյան Աշոտ</t>
  </si>
  <si>
    <t>Մարգարյան Մարգար</t>
  </si>
  <si>
    <t>ԷՋՄԻԱԾԻՆ_6</t>
  </si>
  <si>
    <t>ԷՋՄԻԱԾՆԻ  ՀԱՑ</t>
  </si>
  <si>
    <t>Այվազյան Նորիկ Անուշավանի</t>
  </si>
  <si>
    <t>Ասատրյան Վասակ</t>
  </si>
  <si>
    <t xml:space="preserve">Զադոյան Մովսես </t>
  </si>
  <si>
    <t xml:space="preserve">Հովհաննիսյան Հակոբ </t>
  </si>
  <si>
    <t>Կարապետյան Կարապետ</t>
  </si>
  <si>
    <t>Ջուլհակյան Արթուր</t>
  </si>
  <si>
    <t>Սարգսյան Վարդուշ</t>
  </si>
  <si>
    <t>Պետրոսյան Հրածին</t>
  </si>
  <si>
    <t>Աբգարյան Տիգրան</t>
  </si>
  <si>
    <t>Առաքելյան Սերյոժա</t>
  </si>
  <si>
    <t>Զաքարյան Ժակ</t>
  </si>
  <si>
    <t xml:space="preserve">Մկրտչյան Վահրամ </t>
  </si>
  <si>
    <t>Բաղումյան Անի</t>
  </si>
  <si>
    <t>Փանոսյան Գարուշ</t>
  </si>
  <si>
    <t>Գևորգյան Գրիգոր</t>
  </si>
  <si>
    <t>Մարգարյան Սամվել</t>
  </si>
  <si>
    <t>Գևորգյան Վաչագան</t>
  </si>
  <si>
    <t>Ասատրյան Միշա</t>
  </si>
  <si>
    <t>&lt;&lt;Ակունք բանկ&gt;&gt;  ՓԲԸ</t>
  </si>
  <si>
    <t>Գրիգորյան Սերյոժա</t>
  </si>
  <si>
    <t>Գրիգորյան Արսեն</t>
  </si>
  <si>
    <t>Կիրակոսյան Աիդա</t>
  </si>
  <si>
    <t>Տալվորիկ</t>
  </si>
  <si>
    <t>Հունանյան Նարեկ</t>
  </si>
  <si>
    <t>Պետրոսյան Վրեժ</t>
  </si>
  <si>
    <t>Մելքոնյան Գրիշա</t>
  </si>
  <si>
    <t>Սեյրան Գրիգորյան</t>
  </si>
  <si>
    <t>Սարգսյան  Արարատ</t>
  </si>
  <si>
    <t>Գևորգյան Արտեմ</t>
  </si>
  <si>
    <t>Գրիգորյան Գեղամ</t>
  </si>
  <si>
    <t>Աղախանյան Պարույր</t>
  </si>
  <si>
    <t>Ավոյան Արմինե</t>
  </si>
  <si>
    <t>Եղիազարյան Հրաչյա</t>
  </si>
  <si>
    <t>Մամոյան Յուրիկ</t>
  </si>
  <si>
    <t>Մելքոնյան Մարատ</t>
  </si>
  <si>
    <t>Սարգսյան Համլետ</t>
  </si>
  <si>
    <t>Հովհաննիսյան  Հրազդան</t>
  </si>
  <si>
    <t>Ներսիսյան Արմեն</t>
  </si>
  <si>
    <t>Ղազարյան Անդրանիկ</t>
  </si>
  <si>
    <t>ԷՋՄԻԱԾՆԻ ՀԱՄԱԿՑՎԱԾ ԿԵՐԵՐԻ ԳՈՐԾԱՐԱՆ</t>
  </si>
  <si>
    <t>Դավթյան Հրանտ</t>
  </si>
  <si>
    <t>Հովհաննիսյան Վարդան</t>
  </si>
  <si>
    <t>Գուդվիլ</t>
  </si>
  <si>
    <t>Ղազարյան Առնակ</t>
  </si>
  <si>
    <t>Օհանյան Կարինե</t>
  </si>
  <si>
    <t>Հովհաննիսյան Հրաչյա</t>
  </si>
  <si>
    <t>Արշակյան Հրանտ</t>
  </si>
  <si>
    <t>Հավհաննիսյան Էդգար</t>
  </si>
  <si>
    <t>Մկրտչյան Գևորգ</t>
  </si>
  <si>
    <t>Սարոյան Արամիկ</t>
  </si>
  <si>
    <t>Թովմասյան Արտակ</t>
  </si>
  <si>
    <t>Աբգարյան Արմինե</t>
  </si>
  <si>
    <t>Մրգաստան</t>
  </si>
  <si>
    <t>23</t>
  </si>
  <si>
    <t>Ասատրյան Նունուֆար</t>
  </si>
  <si>
    <t>Խաչատրյան Արամայիս</t>
  </si>
  <si>
    <t>Ֆերոյան Ալոն</t>
  </si>
  <si>
    <t xml:space="preserve">Պողոսյան Գրիշա </t>
  </si>
  <si>
    <t>ՎԱՍՊՈՒՐԱԿԱՆ</t>
  </si>
  <si>
    <t xml:space="preserve">Մարտինյան Նորիկ </t>
  </si>
  <si>
    <t>Ֆեսիլյան Մարկոս</t>
  </si>
  <si>
    <t>1337,0</t>
  </si>
  <si>
    <t>Մինասյան Արտակ</t>
  </si>
  <si>
    <t>Բեգիյան  Տիգրան</t>
  </si>
  <si>
    <t>Կարապետյան Թամարա</t>
  </si>
  <si>
    <t>Մուրադյան Սամվել</t>
  </si>
  <si>
    <t>Գալստյան Աշոտ</t>
  </si>
  <si>
    <t>Գևորգյան Արազ</t>
  </si>
  <si>
    <t>Պետրոսյան Վահրամ</t>
  </si>
  <si>
    <t>Ասատրյան Միասնիկ</t>
  </si>
  <si>
    <t>Ոսկանյան Սուրեն</t>
  </si>
  <si>
    <t>Մուրադյան Հրանտ</t>
  </si>
  <si>
    <t>Դավթյան Լյովա</t>
  </si>
  <si>
    <t>Պետրոսյան Պետրոս</t>
  </si>
  <si>
    <t>Բարսեղյան Ռաֆիկ</t>
  </si>
  <si>
    <t>Դավթյան Մյասնիկ</t>
  </si>
  <si>
    <t>Պետրոսյան Սուսաննա</t>
  </si>
  <si>
    <t>Այվազյան Վարուժան</t>
  </si>
  <si>
    <t>Մանուկյան Արման</t>
  </si>
  <si>
    <t>Սերոբյան Կարեն</t>
  </si>
  <si>
    <t>Կիրակոսյան Գարեգին</t>
  </si>
  <si>
    <t>Մարտիրոսյան Վլադիմիր</t>
  </si>
  <si>
    <t>Ազատյան Գևորգ</t>
  </si>
  <si>
    <t>Գաբրիելյան Հմայակ</t>
  </si>
  <si>
    <t>Մովսիսյան Սուրեն</t>
  </si>
  <si>
    <t>Սահակյան Սարգիս</t>
  </si>
  <si>
    <t>Գրիգորյան Վազրիկ</t>
  </si>
  <si>
    <t>Բաղրամյան Անահիտ</t>
  </si>
  <si>
    <t>Խաչատրյան Թովմաս</t>
  </si>
  <si>
    <t>Հարությունյան Աշոտ</t>
  </si>
  <si>
    <t>Սարոյան Կարեն</t>
  </si>
  <si>
    <t>Չարբաբյան Արման</t>
  </si>
  <si>
    <t>Սարգսյան Իսկուհի</t>
  </si>
  <si>
    <t>Շահինյան Գագիկ</t>
  </si>
  <si>
    <t>Մուրադյան Լուսյա</t>
  </si>
  <si>
    <t>Աբգարյան Աշոտ</t>
  </si>
  <si>
    <t>Աբրահամյան Սահակ</t>
  </si>
  <si>
    <t xml:space="preserve">ԵՐԿՐԱԳՈՐԾ. ԳԻՏ. ԿԵՆՏՐՈՆ </t>
  </si>
  <si>
    <t>Գրիգորյան Կարեն</t>
  </si>
  <si>
    <t>Մովսիսյան Դավիթ</t>
  </si>
  <si>
    <t>Սուքիասյան Ժորա</t>
  </si>
  <si>
    <t>Մկրտչյան Տիգրան</t>
  </si>
  <si>
    <t>Շախրամանյան Աննա</t>
  </si>
  <si>
    <t>Մարգարյան Անդրանիկ</t>
  </si>
  <si>
    <t>Ոսկանյան Կառլեն</t>
  </si>
  <si>
    <t>Բարոյան Վարազդատ</t>
  </si>
  <si>
    <t>Վարդանյան Ռուզաննա</t>
  </si>
  <si>
    <t>2465,8</t>
  </si>
  <si>
    <t>2007,4</t>
  </si>
  <si>
    <t>Մկրտչյան Անահիտ</t>
  </si>
  <si>
    <t>Պողոսյան Համլետ</t>
  </si>
  <si>
    <t>1814,9</t>
  </si>
  <si>
    <t>Կարապետյան  Լիտվին</t>
  </si>
  <si>
    <t>615,3</t>
  </si>
  <si>
    <t>Մկրտումյան Ավետիք Խոսրովի</t>
  </si>
  <si>
    <t>Հովհաննիսյան Աշոտ Մեջլումի</t>
  </si>
  <si>
    <t>Մալխասյան Հայկ</t>
  </si>
  <si>
    <t>Ավագյան Ղուկաս</t>
  </si>
  <si>
    <t>Գևորգ Սարգսյան</t>
  </si>
  <si>
    <t xml:space="preserve">Սաֆարյան Մուշեղ  </t>
  </si>
  <si>
    <t>Կարապետյան Մուշեղ</t>
  </si>
  <si>
    <t>Հարությունյան Հարություն</t>
  </si>
  <si>
    <t>Խաչատրյան Գայանե Լյուդվիգի</t>
  </si>
  <si>
    <t>ԿԱՐԻՆ ԱԱԿ</t>
  </si>
  <si>
    <t>Օհանյան Գոհար</t>
  </si>
  <si>
    <t>ՏԵՂԵԿԱՆՔ                             
ՀՀ _Արմավիրի մարզի համայնքներում  վարձակալության տրված գույքի մասով խոշոր (500 հազ. դրամ և ավելի ) պարտավորություններ                                                                            ունեցող ֆիզիկական և իրավաբանական անձանց վերաբերյալ` «30» հունիսի 2021թ. դրությամբ</t>
  </si>
  <si>
    <t>ՏԵՂԵԿԱՆՔ                             
ՀՀ Արմավիրի մարզի  համայնքների   հողի հարկի և գույքահարկի գծով խոշոր (500 հազ. դրամ և ավելի ) պարտավորություններ                                                                            ունեցող ֆիզիկական և իրավաբանական անձանց վերաբերյալ` «30» հունիսի 2021թ. դրությամբ</t>
  </si>
  <si>
    <t>573,3</t>
  </si>
  <si>
    <t>1386,4</t>
  </si>
  <si>
    <t>Եղիազարյան Ագապի</t>
  </si>
  <si>
    <t>Գեղամյան Արտակ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</si>
</sst>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#,##0.000"/>
    <numFmt numFmtId="190" formatCode="0.0"/>
    <numFmt numFmtId="191" formatCode="_-* #,##0.0_-;\-* #,##0.0_-;_-* &quot;-&quot;??_-;_-@_-"/>
    <numFmt numFmtId="192" formatCode="_(* #,##0.0_);_(* \(#,##0.0\);_(* &quot;-&quot;??_);_(@_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C19]d\ mmmm\ yyyy\ &quot;г.&quot;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  <numFmt numFmtId="211" formatCode="0.0000"/>
    <numFmt numFmtId="212" formatCode="0.00000"/>
  </numFmts>
  <fonts count="64">
    <font>
      <sz val="10"/>
      <name val="Arial"/>
      <family val="0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2"/>
      <color indexed="8"/>
      <name val="GHEA Grapalat"/>
      <family val="3"/>
    </font>
    <font>
      <sz val="12"/>
      <color indexed="10"/>
      <name val="GHEA Grapalat"/>
      <family val="3"/>
    </font>
    <font>
      <b/>
      <sz val="12"/>
      <color indexed="8"/>
      <name val="GHEA Grapalat"/>
      <family val="3"/>
    </font>
    <font>
      <sz val="8"/>
      <name val="Arial"/>
      <family val="2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name val="GHEA Grapalat"/>
      <family val="3"/>
    </font>
    <font>
      <sz val="10"/>
      <color indexed="8"/>
      <name val="Arial Armenian"/>
      <family val="2"/>
    </font>
    <font>
      <sz val="10"/>
      <color indexed="8"/>
      <name val="GHEA Grapalat"/>
      <family val="3"/>
    </font>
    <font>
      <sz val="11"/>
      <color indexed="8"/>
      <name val="Arial Armenian"/>
      <family val="2"/>
    </font>
    <font>
      <sz val="12"/>
      <name val="Arial Armenian"/>
      <family val="2"/>
    </font>
    <font>
      <sz val="12"/>
      <name val="Arial"/>
      <family val="2"/>
    </font>
    <font>
      <sz val="12"/>
      <color indexed="8"/>
      <name val="Arial Armenian"/>
      <family val="2"/>
    </font>
    <font>
      <sz val="12"/>
      <color indexed="8"/>
      <name val="Cambria"/>
      <family val="1"/>
    </font>
    <font>
      <sz val="11"/>
      <color indexed="10"/>
      <name val="GHEA Grapalat"/>
      <family val="3"/>
    </font>
    <font>
      <b/>
      <sz val="11"/>
      <name val="GHEA Grapalat"/>
      <family val="0"/>
    </font>
    <font>
      <sz val="14"/>
      <color indexed="8"/>
      <name val="GHEA Grapalat"/>
      <family val="3"/>
    </font>
    <font>
      <sz val="14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/>
    </xf>
    <xf numFmtId="190" fontId="2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1" fillId="32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90" fontId="6" fillId="0" borderId="10" xfId="0" applyNumberFormat="1" applyFont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90" fontId="1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distributed"/>
    </xf>
    <xf numFmtId="0" fontId="2" fillId="34" borderId="12" xfId="0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center" vertical="center" wrapText="1"/>
    </xf>
    <xf numFmtId="190" fontId="2" fillId="35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190" fontId="5" fillId="35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90" fontId="1" fillId="35" borderId="10" xfId="0" applyNumberFormat="1" applyFont="1" applyFill="1" applyBorder="1" applyAlignment="1">
      <alignment horizontal="center" vertical="center"/>
    </xf>
    <xf numFmtId="190" fontId="2" fillId="34" borderId="10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0" fontId="1" fillId="3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distributed"/>
    </xf>
    <xf numFmtId="0" fontId="1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90" fontId="5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vertical="distributed"/>
    </xf>
    <xf numFmtId="49" fontId="1" fillId="0" borderId="0" xfId="0" applyNumberFormat="1" applyFont="1" applyAlignment="1">
      <alignment/>
    </xf>
    <xf numFmtId="190" fontId="2" fillId="34" borderId="12" xfId="0" applyNumberFormat="1" applyFont="1" applyFill="1" applyBorder="1" applyAlignment="1">
      <alignment horizontal="center"/>
    </xf>
    <xf numFmtId="190" fontId="1" fillId="0" borderId="12" xfId="0" applyNumberFormat="1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190" fontId="2" fillId="32" borderId="12" xfId="0" applyNumberFormat="1" applyFont="1" applyFill="1" applyBorder="1" applyAlignment="1">
      <alignment horizontal="center"/>
    </xf>
    <xf numFmtId="190" fontId="1" fillId="32" borderId="10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90" fontId="2" fillId="36" borderId="10" xfId="0" applyNumberFormat="1" applyFont="1" applyFill="1" applyBorder="1" applyAlignment="1">
      <alignment horizontal="center"/>
    </xf>
    <xf numFmtId="190" fontId="1" fillId="34" borderId="12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/>
    </xf>
    <xf numFmtId="190" fontId="7" fillId="36" borderId="10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/>
    </xf>
    <xf numFmtId="190" fontId="2" fillId="34" borderId="10" xfId="0" applyNumberFormat="1" applyFont="1" applyFill="1" applyBorder="1" applyAlignment="1">
      <alignment horizont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90" fontId="1" fillId="34" borderId="12" xfId="0" applyNumberFormat="1" applyFont="1" applyFill="1" applyBorder="1" applyAlignment="1">
      <alignment wrapText="1"/>
    </xf>
    <xf numFmtId="190" fontId="1" fillId="34" borderId="12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right" vertical="center"/>
    </xf>
    <xf numFmtId="190" fontId="2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0" fontId="2" fillId="34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/>
    </xf>
    <xf numFmtId="190" fontId="2" fillId="37" borderId="10" xfId="0" applyNumberFormat="1" applyFont="1" applyFill="1" applyBorder="1" applyAlignment="1">
      <alignment/>
    </xf>
    <xf numFmtId="190" fontId="1" fillId="37" borderId="10" xfId="0" applyNumberFormat="1" applyFont="1" applyFill="1" applyBorder="1" applyAlignment="1">
      <alignment horizontal="center"/>
    </xf>
    <xf numFmtId="190" fontId="1" fillId="38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2" fillId="38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2" fontId="10" fillId="34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90" fontId="1" fillId="0" borderId="0" xfId="0" applyNumberFormat="1" applyFont="1" applyAlignment="1">
      <alignment/>
    </xf>
    <xf numFmtId="0" fontId="5" fillId="34" borderId="1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2" fontId="5" fillId="34" borderId="10" xfId="0" applyNumberFormat="1" applyFont="1" applyFill="1" applyBorder="1" applyAlignment="1">
      <alignment horizontal="center"/>
    </xf>
    <xf numFmtId="190" fontId="1" fillId="34" borderId="10" xfId="0" applyNumberFormat="1" applyFont="1" applyFill="1" applyBorder="1" applyAlignment="1">
      <alignment horizontal="left"/>
    </xf>
    <xf numFmtId="188" fontId="9" fillId="0" borderId="12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88" fontId="9" fillId="34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190" fontId="1" fillId="35" borderId="12" xfId="0" applyNumberFormat="1" applyFont="1" applyFill="1" applyBorder="1" applyAlignment="1">
      <alignment horizontal="center"/>
    </xf>
    <xf numFmtId="190" fontId="1" fillId="34" borderId="12" xfId="0" applyNumberFormat="1" applyFont="1" applyFill="1" applyBorder="1" applyAlignment="1">
      <alignment horizontal="center" vertical="center" wrapText="1"/>
    </xf>
    <xf numFmtId="190" fontId="2" fillId="35" borderId="12" xfId="0" applyNumberFormat="1" applyFont="1" applyFill="1" applyBorder="1" applyAlignment="1">
      <alignment horizontal="center"/>
    </xf>
    <xf numFmtId="190" fontId="1" fillId="35" borderId="12" xfId="0" applyNumberFormat="1" applyFont="1" applyFill="1" applyBorder="1" applyAlignment="1">
      <alignment horizontal="center" vertical="center" wrapText="1"/>
    </xf>
    <xf numFmtId="190" fontId="5" fillId="35" borderId="12" xfId="0" applyNumberFormat="1" applyFont="1" applyFill="1" applyBorder="1" applyAlignment="1">
      <alignment horizontal="center"/>
    </xf>
    <xf numFmtId="190" fontId="1" fillId="32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188" fontId="12" fillId="0" borderId="0" xfId="0" applyNumberFormat="1" applyFont="1" applyFill="1" applyBorder="1" applyAlignment="1">
      <alignment/>
    </xf>
    <xf numFmtId="188" fontId="9" fillId="34" borderId="10" xfId="0" applyNumberFormat="1" applyFont="1" applyFill="1" applyBorder="1" applyAlignment="1">
      <alignment horizontal="center"/>
    </xf>
    <xf numFmtId="190" fontId="11" fillId="0" borderId="10" xfId="0" applyNumberFormat="1" applyFont="1" applyFill="1" applyBorder="1" applyAlignment="1">
      <alignment horizontal="center"/>
    </xf>
    <xf numFmtId="190" fontId="11" fillId="0" borderId="10" xfId="63" applyNumberFormat="1" applyFont="1" applyFill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90" fontId="16" fillId="34" borderId="12" xfId="0" applyNumberFormat="1" applyFont="1" applyFill="1" applyBorder="1" applyAlignment="1">
      <alignment horizontal="center" vertical="center"/>
    </xf>
    <xf numFmtId="188" fontId="9" fillId="34" borderId="12" xfId="0" applyNumberFormat="1" applyFont="1" applyFill="1" applyBorder="1" applyAlignment="1">
      <alignment horizontal="center" vertical="center"/>
    </xf>
    <xf numFmtId="190" fontId="10" fillId="34" borderId="10" xfId="0" applyNumberFormat="1" applyFont="1" applyFill="1" applyBorder="1" applyAlignment="1">
      <alignment horizontal="center"/>
    </xf>
    <xf numFmtId="188" fontId="9" fillId="34" borderId="10" xfId="0" applyNumberFormat="1" applyFont="1" applyFill="1" applyBorder="1" applyAlignment="1">
      <alignment horizontal="center" vertical="center"/>
    </xf>
    <xf numFmtId="190" fontId="17" fillId="0" borderId="10" xfId="0" applyNumberFormat="1" applyFont="1" applyBorder="1" applyAlignment="1">
      <alignment horizontal="center" vertical="center"/>
    </xf>
    <xf numFmtId="0" fontId="5" fillId="0" borderId="10" xfId="34" applyNumberFormat="1" applyFont="1" applyBorder="1" applyAlignment="1">
      <alignment horizontal="center"/>
      <protection/>
    </xf>
    <xf numFmtId="190" fontId="5" fillId="0" borderId="10" xfId="34" applyNumberFormat="1" applyFont="1" applyBorder="1" applyAlignment="1">
      <alignment horizontal="center"/>
      <protection/>
    </xf>
    <xf numFmtId="188" fontId="1" fillId="34" borderId="12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/>
    </xf>
    <xf numFmtId="190" fontId="6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90" fontId="11" fillId="34" borderId="10" xfId="0" applyNumberFormat="1" applyFont="1" applyFill="1" applyBorder="1" applyAlignment="1">
      <alignment horizontal="center"/>
    </xf>
    <xf numFmtId="190" fontId="5" fillId="34" borderId="10" xfId="0" applyNumberFormat="1" applyFont="1" applyFill="1" applyBorder="1" applyAlignment="1">
      <alignment/>
    </xf>
    <xf numFmtId="190" fontId="9" fillId="34" borderId="10" xfId="0" applyNumberFormat="1" applyFont="1" applyFill="1" applyBorder="1" applyAlignment="1">
      <alignment horizontal="center"/>
    </xf>
    <xf numFmtId="190" fontId="5" fillId="34" borderId="12" xfId="0" applyNumberFormat="1" applyFont="1" applyFill="1" applyBorder="1" applyAlignment="1">
      <alignment horizontal="center"/>
    </xf>
    <xf numFmtId="190" fontId="10" fillId="0" borderId="10" xfId="0" applyNumberFormat="1" applyFont="1" applyBorder="1" applyAlignment="1">
      <alignment horizontal="center"/>
    </xf>
    <xf numFmtId="190" fontId="19" fillId="0" borderId="0" xfId="0" applyNumberFormat="1" applyFont="1" applyBorder="1" applyAlignment="1">
      <alignment horizontal="center" vertical="center"/>
    </xf>
    <xf numFmtId="190" fontId="5" fillId="0" borderId="12" xfId="0" applyNumberFormat="1" applyFont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190" fontId="61" fillId="40" borderId="10" xfId="0" applyNumberFormat="1" applyFont="1" applyFill="1" applyBorder="1" applyAlignment="1">
      <alignment horizontal="center"/>
    </xf>
    <xf numFmtId="190" fontId="1" fillId="40" borderId="10" xfId="0" applyNumberFormat="1" applyFont="1" applyFill="1" applyBorder="1" applyAlignment="1">
      <alignment horizontal="center"/>
    </xf>
    <xf numFmtId="190" fontId="62" fillId="40" borderId="10" xfId="0" applyNumberFormat="1" applyFont="1" applyFill="1" applyBorder="1" applyAlignment="1">
      <alignment horizontal="center"/>
    </xf>
    <xf numFmtId="2" fontId="9" fillId="40" borderId="12" xfId="0" applyNumberFormat="1" applyFont="1" applyFill="1" applyBorder="1" applyAlignment="1">
      <alignment horizontal="center" vertical="center"/>
    </xf>
    <xf numFmtId="2" fontId="10" fillId="40" borderId="10" xfId="0" applyNumberFormat="1" applyFont="1" applyFill="1" applyBorder="1" applyAlignment="1">
      <alignment horizontal="center"/>
    </xf>
    <xf numFmtId="0" fontId="10" fillId="40" borderId="10" xfId="0" applyNumberFormat="1" applyFont="1" applyFill="1" applyBorder="1" applyAlignment="1">
      <alignment horizontal="center"/>
    </xf>
    <xf numFmtId="49" fontId="10" fillId="40" borderId="10" xfId="0" applyNumberFormat="1" applyFont="1" applyFill="1" applyBorder="1" applyAlignment="1">
      <alignment horizontal="center"/>
    </xf>
    <xf numFmtId="190" fontId="1" fillId="4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90" fontId="2" fillId="36" borderId="12" xfId="0" applyNumberFormat="1" applyFont="1" applyFill="1" applyBorder="1" applyAlignment="1">
      <alignment horizontal="center"/>
    </xf>
    <xf numFmtId="190" fontId="5" fillId="40" borderId="10" xfId="0" applyNumberFormat="1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5" fillId="40" borderId="10" xfId="0" applyNumberFormat="1" applyFont="1" applyFill="1" applyBorder="1" applyAlignment="1">
      <alignment/>
    </xf>
    <xf numFmtId="190" fontId="5" fillId="40" borderId="10" xfId="0" applyNumberFormat="1" applyFont="1" applyFill="1" applyBorder="1" applyAlignment="1">
      <alignment/>
    </xf>
    <xf numFmtId="210" fontId="11" fillId="0" borderId="0" xfId="0" applyNumberFormat="1" applyFont="1" applyFill="1" applyBorder="1" applyAlignment="1">
      <alignment horizontal="center"/>
    </xf>
    <xf numFmtId="0" fontId="11" fillId="0" borderId="0" xfId="63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49" fontId="22" fillId="41" borderId="0" xfId="0" applyNumberFormat="1" applyFont="1" applyFill="1" applyAlignment="1">
      <alignment horizontal="center"/>
    </xf>
    <xf numFmtId="0" fontId="23" fillId="41" borderId="0" xfId="0" applyFont="1" applyFill="1" applyAlignment="1">
      <alignment horizontal="center"/>
    </xf>
    <xf numFmtId="0" fontId="1" fillId="40" borderId="10" xfId="0" applyFont="1" applyFill="1" applyBorder="1" applyAlignment="1">
      <alignment/>
    </xf>
    <xf numFmtId="2" fontId="5" fillId="40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 vertical="center"/>
    </xf>
    <xf numFmtId="2" fontId="1" fillId="40" borderId="12" xfId="0" applyNumberFormat="1" applyFont="1" applyFill="1" applyBorder="1" applyAlignment="1">
      <alignment horizontal="left" vertical="center"/>
    </xf>
    <xf numFmtId="2" fontId="1" fillId="40" borderId="12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left"/>
    </xf>
    <xf numFmtId="190" fontId="1" fillId="40" borderId="10" xfId="0" applyNumberFormat="1" applyFont="1" applyFill="1" applyBorder="1" applyAlignment="1">
      <alignment horizontal="left"/>
    </xf>
    <xf numFmtId="188" fontId="1" fillId="40" borderId="10" xfId="0" applyNumberFormat="1" applyFont="1" applyFill="1" applyBorder="1" applyAlignment="1">
      <alignment horizontal="left"/>
    </xf>
    <xf numFmtId="188" fontId="1" fillId="40" borderId="10" xfId="0" applyNumberFormat="1" applyFont="1" applyFill="1" applyBorder="1" applyAlignment="1">
      <alignment horizontal="center"/>
    </xf>
    <xf numFmtId="188" fontId="1" fillId="40" borderId="12" xfId="0" applyNumberFormat="1" applyFont="1" applyFill="1" applyBorder="1" applyAlignment="1">
      <alignment horizontal="left"/>
    </xf>
    <xf numFmtId="188" fontId="1" fillId="40" borderId="12" xfId="0" applyNumberFormat="1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right" vertical="center"/>
    </xf>
    <xf numFmtId="0" fontId="1" fillId="40" borderId="10" xfId="0" applyFont="1" applyFill="1" applyBorder="1" applyAlignment="1">
      <alignment horizontal="left" vertical="center" wrapText="1"/>
    </xf>
    <xf numFmtId="0" fontId="1" fillId="40" borderId="10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188" fontId="9" fillId="40" borderId="10" xfId="0" applyNumberFormat="1" applyFont="1" applyFill="1" applyBorder="1" applyAlignment="1">
      <alignment horizontal="center"/>
    </xf>
    <xf numFmtId="2" fontId="16" fillId="40" borderId="10" xfId="0" applyNumberFormat="1" applyFont="1" applyFill="1" applyBorder="1" applyAlignment="1">
      <alignment horizontal="center"/>
    </xf>
    <xf numFmtId="2" fontId="16" fillId="40" borderId="10" xfId="0" applyNumberFormat="1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/>
    </xf>
    <xf numFmtId="2" fontId="1" fillId="40" borderId="12" xfId="0" applyNumberFormat="1" applyFont="1" applyFill="1" applyBorder="1" applyAlignment="1">
      <alignment horizontal="center"/>
    </xf>
    <xf numFmtId="188" fontId="9" fillId="4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/>
    </xf>
    <xf numFmtId="190" fontId="2" fillId="41" borderId="10" xfId="0" applyNumberFormat="1" applyFont="1" applyFill="1" applyBorder="1" applyAlignment="1">
      <alignment horizontal="center"/>
    </xf>
    <xf numFmtId="190" fontId="1" fillId="40" borderId="10" xfId="0" applyNumberFormat="1" applyFont="1" applyFill="1" applyBorder="1" applyAlignment="1">
      <alignment horizontal="center" vertical="center"/>
    </xf>
    <xf numFmtId="190" fontId="5" fillId="40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 horizontal="center"/>
    </xf>
    <xf numFmtId="0" fontId="63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wrapText="1"/>
    </xf>
    <xf numFmtId="190" fontId="9" fillId="40" borderId="12" xfId="0" applyNumberFormat="1" applyFont="1" applyFill="1" applyBorder="1" applyAlignment="1">
      <alignment horizontal="center" vertical="center"/>
    </xf>
    <xf numFmtId="190" fontId="10" fillId="40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3"/>
  <sheetViews>
    <sheetView tabSelected="1" zoomScale="106" zoomScaleNormal="106" zoomScalePageLayoutView="0" workbookViewId="0" topLeftCell="A1">
      <pane xSplit="2" ySplit="7" topLeftCell="C3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" sqref="D5:D6"/>
    </sheetView>
  </sheetViews>
  <sheetFormatPr defaultColWidth="9.140625" defaultRowHeight="12.75"/>
  <cols>
    <col min="1" max="1" width="4.8515625" style="58" customWidth="1"/>
    <col min="2" max="2" width="38.421875" style="59" customWidth="1"/>
    <col min="3" max="9" width="14.28125" style="59" customWidth="1"/>
    <col min="10" max="10" width="12.57421875" style="59" customWidth="1"/>
    <col min="11" max="12" width="14.28125" style="59" customWidth="1"/>
    <col min="13" max="13" width="9.7109375" style="123" customWidth="1"/>
    <col min="14" max="14" width="15.28125" style="59" customWidth="1"/>
    <col min="15" max="15" width="11.28125" style="59" customWidth="1"/>
    <col min="16" max="16" width="11.8515625" style="59" customWidth="1"/>
    <col min="17" max="16384" width="9.140625" style="59" customWidth="1"/>
  </cols>
  <sheetData>
    <row r="1" ht="1.5" customHeight="1"/>
    <row r="2" spans="1:12" ht="65.25" customHeight="1">
      <c r="A2" s="231" t="s">
        <v>348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2:12" ht="15" customHeight="1">
      <c r="B3" s="4"/>
      <c r="C3" s="4"/>
      <c r="D3" s="4"/>
      <c r="E3" s="4"/>
      <c r="F3" s="4"/>
      <c r="L3" s="8" t="s">
        <v>0</v>
      </c>
    </row>
    <row r="4" spans="1:12" ht="47.25" customHeight="1">
      <c r="A4" s="232" t="s">
        <v>6</v>
      </c>
      <c r="B4" s="233" t="s">
        <v>17</v>
      </c>
      <c r="C4" s="232" t="s">
        <v>4</v>
      </c>
      <c r="D4" s="232"/>
      <c r="E4" s="232"/>
      <c r="F4" s="232"/>
      <c r="G4" s="236" t="s">
        <v>14</v>
      </c>
      <c r="H4" s="237"/>
      <c r="I4" s="237"/>
      <c r="J4" s="237"/>
      <c r="K4" s="237"/>
      <c r="L4" s="238" t="s">
        <v>194</v>
      </c>
    </row>
    <row r="5" spans="1:13" ht="91.5" customHeight="1">
      <c r="A5" s="232"/>
      <c r="B5" s="234"/>
      <c r="C5" s="232" t="s">
        <v>8</v>
      </c>
      <c r="D5" s="232" t="s">
        <v>9</v>
      </c>
      <c r="E5" s="232" t="s">
        <v>5</v>
      </c>
      <c r="F5" s="239" t="s">
        <v>7</v>
      </c>
      <c r="G5" s="233" t="s">
        <v>10</v>
      </c>
      <c r="H5" s="236" t="s">
        <v>11</v>
      </c>
      <c r="I5" s="242"/>
      <c r="J5" s="232" t="s">
        <v>5</v>
      </c>
      <c r="K5" s="243" t="s">
        <v>15</v>
      </c>
      <c r="L5" s="238"/>
      <c r="M5" s="124"/>
    </row>
    <row r="6" spans="1:12" ht="46.5" customHeight="1">
      <c r="A6" s="232"/>
      <c r="B6" s="235"/>
      <c r="C6" s="232"/>
      <c r="D6" s="232"/>
      <c r="E6" s="232"/>
      <c r="F6" s="240"/>
      <c r="G6" s="241"/>
      <c r="H6" s="6" t="s">
        <v>13</v>
      </c>
      <c r="I6" s="5" t="s">
        <v>12</v>
      </c>
      <c r="J6" s="232"/>
      <c r="K6" s="244"/>
      <c r="L6" s="238"/>
    </row>
    <row r="7" spans="1:12" ht="18">
      <c r="A7" s="7"/>
      <c r="B7" s="60">
        <v>1</v>
      </c>
      <c r="C7" s="8">
        <v>2</v>
      </c>
      <c r="D7" s="8">
        <v>3</v>
      </c>
      <c r="E7" s="8">
        <v>4</v>
      </c>
      <c r="F7" s="9">
        <v>5</v>
      </c>
      <c r="G7" s="8">
        <v>6</v>
      </c>
      <c r="H7" s="8">
        <v>7</v>
      </c>
      <c r="I7" s="8">
        <v>8</v>
      </c>
      <c r="J7" s="8">
        <v>9</v>
      </c>
      <c r="K7" s="114">
        <v>10</v>
      </c>
      <c r="L7" s="216">
        <v>11</v>
      </c>
    </row>
    <row r="8" spans="1:13" s="61" customFormat="1" ht="18">
      <c r="A8" s="27">
        <v>1</v>
      </c>
      <c r="B8" s="224" t="s">
        <v>146</v>
      </c>
      <c r="C8" s="23"/>
      <c r="D8" s="23"/>
      <c r="E8" s="23"/>
      <c r="F8" s="23"/>
      <c r="G8" s="23"/>
      <c r="H8" s="23"/>
      <c r="I8" s="23"/>
      <c r="J8" s="23"/>
      <c r="K8" s="84"/>
      <c r="L8" s="23"/>
      <c r="M8" s="123"/>
    </row>
    <row r="9" spans="1:14" s="20" customFormat="1" ht="16.5" customHeight="1">
      <c r="A9" s="17">
        <v>1</v>
      </c>
      <c r="B9" s="193" t="s">
        <v>110</v>
      </c>
      <c r="C9" s="194"/>
      <c r="D9" s="194"/>
      <c r="E9" s="194"/>
      <c r="F9" s="1">
        <f>C9+D9+E9</f>
        <v>0</v>
      </c>
      <c r="G9" s="194"/>
      <c r="H9" s="194"/>
      <c r="I9" s="194">
        <v>2808</v>
      </c>
      <c r="J9" s="194">
        <v>1217.8</v>
      </c>
      <c r="K9" s="84">
        <f aca="true" t="shared" si="0" ref="K9:K39">G9+H9+I9+J9</f>
        <v>4025.8</v>
      </c>
      <c r="L9" s="217">
        <f aca="true" t="shared" si="1" ref="L9:L39">F9+K9</f>
        <v>4025.8</v>
      </c>
      <c r="M9" s="125"/>
      <c r="N9" s="188">
        <v>788.9</v>
      </c>
    </row>
    <row r="10" spans="1:14" s="20" customFormat="1" ht="16.5" customHeight="1">
      <c r="A10" s="17">
        <v>2</v>
      </c>
      <c r="B10" s="193" t="s">
        <v>111</v>
      </c>
      <c r="C10" s="195"/>
      <c r="D10" s="194"/>
      <c r="E10" s="194"/>
      <c r="F10" s="1">
        <f aca="true" t="shared" si="2" ref="F10:F69">C10+D10+E10</f>
        <v>0</v>
      </c>
      <c r="G10" s="194"/>
      <c r="H10" s="194"/>
      <c r="I10" s="194">
        <v>1674</v>
      </c>
      <c r="J10" s="194">
        <v>768.7</v>
      </c>
      <c r="K10" s="84">
        <f t="shared" si="0"/>
        <v>2442.7</v>
      </c>
      <c r="L10" s="217">
        <f t="shared" si="1"/>
        <v>2442.7</v>
      </c>
      <c r="M10" s="125"/>
      <c r="N10" s="188">
        <v>575.1</v>
      </c>
    </row>
    <row r="11" spans="1:14" s="20" customFormat="1" ht="16.5" customHeight="1">
      <c r="A11" s="17">
        <v>3</v>
      </c>
      <c r="B11" s="193" t="s">
        <v>112</v>
      </c>
      <c r="C11" s="194"/>
      <c r="D11" s="194"/>
      <c r="E11" s="194"/>
      <c r="F11" s="1">
        <f t="shared" si="2"/>
        <v>0</v>
      </c>
      <c r="G11" s="194"/>
      <c r="H11" s="194"/>
      <c r="I11" s="194">
        <v>918.4</v>
      </c>
      <c r="J11" s="194">
        <v>355</v>
      </c>
      <c r="K11" s="84">
        <f t="shared" si="0"/>
        <v>1273.4</v>
      </c>
      <c r="L11" s="217">
        <f t="shared" si="1"/>
        <v>1273.4</v>
      </c>
      <c r="M11" s="125"/>
      <c r="N11" s="191">
        <v>4025.8</v>
      </c>
    </row>
    <row r="12" spans="1:14" s="20" customFormat="1" ht="16.5" customHeight="1">
      <c r="A12" s="17">
        <v>4</v>
      </c>
      <c r="B12" s="193" t="s">
        <v>113</v>
      </c>
      <c r="C12" s="194"/>
      <c r="D12" s="194"/>
      <c r="E12" s="194"/>
      <c r="F12" s="1">
        <f t="shared" si="2"/>
        <v>0</v>
      </c>
      <c r="G12" s="194"/>
      <c r="H12" s="194"/>
      <c r="I12" s="194">
        <v>1267.5</v>
      </c>
      <c r="J12" s="194">
        <v>487.4</v>
      </c>
      <c r="K12" s="84">
        <f t="shared" si="0"/>
        <v>1754.9</v>
      </c>
      <c r="L12" s="217">
        <f t="shared" si="1"/>
        <v>1754.9</v>
      </c>
      <c r="M12" s="125"/>
      <c r="N12" s="188">
        <v>742.4000000000001</v>
      </c>
    </row>
    <row r="13" spans="1:14" s="40" customFormat="1" ht="20.25">
      <c r="A13" s="17">
        <v>5</v>
      </c>
      <c r="B13" s="193" t="s">
        <v>272</v>
      </c>
      <c r="C13" s="194"/>
      <c r="D13" s="194"/>
      <c r="E13" s="194"/>
      <c r="F13" s="1">
        <f t="shared" si="2"/>
        <v>0</v>
      </c>
      <c r="G13" s="194"/>
      <c r="H13" s="211">
        <v>742.8</v>
      </c>
      <c r="I13" s="212"/>
      <c r="J13" s="198">
        <v>202.4</v>
      </c>
      <c r="K13" s="84">
        <f t="shared" si="0"/>
        <v>945.1999999999999</v>
      </c>
      <c r="L13" s="217">
        <f t="shared" si="1"/>
        <v>945.1999999999999</v>
      </c>
      <c r="M13" s="125"/>
      <c r="N13" s="191">
        <v>2439.4</v>
      </c>
    </row>
    <row r="14" spans="1:14" s="20" customFormat="1" ht="20.25">
      <c r="A14" s="17">
        <v>6</v>
      </c>
      <c r="B14" s="193" t="s">
        <v>114</v>
      </c>
      <c r="C14" s="194"/>
      <c r="D14" s="194"/>
      <c r="E14" s="194"/>
      <c r="F14" s="1">
        <f t="shared" si="2"/>
        <v>0</v>
      </c>
      <c r="G14" s="194"/>
      <c r="H14" s="194"/>
      <c r="I14" s="194">
        <v>801</v>
      </c>
      <c r="J14" s="194">
        <v>297.1</v>
      </c>
      <c r="K14" s="84">
        <f t="shared" si="0"/>
        <v>1098.1</v>
      </c>
      <c r="L14" s="217">
        <f t="shared" si="1"/>
        <v>1098.1</v>
      </c>
      <c r="M14" s="125"/>
      <c r="N14" s="188">
        <v>741.4</v>
      </c>
    </row>
    <row r="15" spans="1:14" ht="20.25">
      <c r="A15" s="17">
        <v>7</v>
      </c>
      <c r="B15" s="193" t="s">
        <v>115</v>
      </c>
      <c r="C15" s="196"/>
      <c r="D15" s="196"/>
      <c r="E15" s="196"/>
      <c r="F15" s="1">
        <f t="shared" si="2"/>
        <v>0</v>
      </c>
      <c r="G15" s="196"/>
      <c r="H15" s="196"/>
      <c r="I15" s="198">
        <v>805.5</v>
      </c>
      <c r="J15" s="198">
        <v>298.8</v>
      </c>
      <c r="K15" s="84">
        <f t="shared" si="0"/>
        <v>1104.3</v>
      </c>
      <c r="L15" s="217">
        <f t="shared" si="1"/>
        <v>1104.3</v>
      </c>
      <c r="M15" s="125"/>
      <c r="N15" s="192">
        <v>1270.1</v>
      </c>
    </row>
    <row r="16" spans="1:14" ht="20.25">
      <c r="A16" s="17">
        <v>8</v>
      </c>
      <c r="B16" s="193" t="s">
        <v>116</v>
      </c>
      <c r="C16" s="196"/>
      <c r="D16" s="196"/>
      <c r="E16" s="196"/>
      <c r="F16" s="1">
        <f t="shared" si="2"/>
        <v>0</v>
      </c>
      <c r="G16" s="196"/>
      <c r="H16" s="196"/>
      <c r="I16" s="198">
        <v>850.2</v>
      </c>
      <c r="J16" s="198">
        <v>323.3</v>
      </c>
      <c r="K16" s="84">
        <f t="shared" si="0"/>
        <v>1173.5</v>
      </c>
      <c r="L16" s="217">
        <f t="shared" si="1"/>
        <v>1173.5</v>
      </c>
      <c r="M16" s="125"/>
      <c r="N16" s="192">
        <v>1750.2</v>
      </c>
    </row>
    <row r="17" spans="1:14" s="61" customFormat="1" ht="20.25">
      <c r="A17" s="17">
        <v>9</v>
      </c>
      <c r="B17" s="193" t="s">
        <v>117</v>
      </c>
      <c r="C17" s="196"/>
      <c r="D17" s="196"/>
      <c r="E17" s="196"/>
      <c r="F17" s="1">
        <f t="shared" si="2"/>
        <v>0</v>
      </c>
      <c r="G17" s="196"/>
      <c r="H17" s="196"/>
      <c r="I17" s="198">
        <v>990.6</v>
      </c>
      <c r="J17" s="198">
        <v>379.1</v>
      </c>
      <c r="K17" s="84">
        <f t="shared" si="0"/>
        <v>1369.7</v>
      </c>
      <c r="L17" s="217">
        <f t="shared" si="1"/>
        <v>1369.7</v>
      </c>
      <c r="M17" s="125"/>
      <c r="N17" s="189">
        <v>851.9000000000001</v>
      </c>
    </row>
    <row r="18" spans="1:14" s="61" customFormat="1" ht="20.25">
      <c r="A18" s="17">
        <v>10</v>
      </c>
      <c r="B18" s="193" t="s">
        <v>224</v>
      </c>
      <c r="C18" s="196"/>
      <c r="D18" s="196"/>
      <c r="E18" s="196"/>
      <c r="F18" s="1">
        <f t="shared" si="2"/>
        <v>0</v>
      </c>
      <c r="G18" s="196"/>
      <c r="H18" s="196"/>
      <c r="I18" s="198">
        <v>863.9</v>
      </c>
      <c r="J18" s="198">
        <v>244.2</v>
      </c>
      <c r="K18" s="84">
        <f t="shared" si="0"/>
        <v>1108.1</v>
      </c>
      <c r="L18" s="217">
        <f t="shared" si="1"/>
        <v>1108.1</v>
      </c>
      <c r="M18" s="125"/>
      <c r="N18" s="189">
        <v>715.4</v>
      </c>
    </row>
    <row r="19" spans="1:14" s="61" customFormat="1" ht="20.25">
      <c r="A19" s="17">
        <v>11</v>
      </c>
      <c r="B19" s="193" t="s">
        <v>118</v>
      </c>
      <c r="C19" s="196"/>
      <c r="D19" s="196"/>
      <c r="E19" s="196"/>
      <c r="F19" s="1">
        <f t="shared" si="2"/>
        <v>0</v>
      </c>
      <c r="G19" s="196"/>
      <c r="H19" s="196"/>
      <c r="I19" s="198">
        <v>810</v>
      </c>
      <c r="J19" s="198">
        <v>300.5</v>
      </c>
      <c r="K19" s="84">
        <f t="shared" si="0"/>
        <v>1110.5</v>
      </c>
      <c r="L19" s="217">
        <f t="shared" si="1"/>
        <v>1110.5</v>
      </c>
      <c r="M19" s="125"/>
      <c r="N19" s="189">
        <v>1683.8</v>
      </c>
    </row>
    <row r="20" spans="1:14" s="61" customFormat="1" ht="20.25">
      <c r="A20" s="17">
        <v>12</v>
      </c>
      <c r="B20" s="193" t="s">
        <v>119</v>
      </c>
      <c r="C20" s="196"/>
      <c r="D20" s="196"/>
      <c r="E20" s="196"/>
      <c r="F20" s="1">
        <f t="shared" si="2"/>
        <v>0</v>
      </c>
      <c r="G20" s="196"/>
      <c r="H20" s="196"/>
      <c r="I20" s="198">
        <v>1800</v>
      </c>
      <c r="J20" s="198">
        <v>826.6</v>
      </c>
      <c r="K20" s="84">
        <f t="shared" si="0"/>
        <v>2626.6</v>
      </c>
      <c r="L20" s="217">
        <f t="shared" si="1"/>
        <v>2626.6</v>
      </c>
      <c r="M20" s="125"/>
      <c r="N20" s="189">
        <v>876.3</v>
      </c>
    </row>
    <row r="21" spans="1:14" s="61" customFormat="1" ht="20.25">
      <c r="A21" s="17">
        <v>13</v>
      </c>
      <c r="B21" s="193" t="s">
        <v>120</v>
      </c>
      <c r="C21" s="196"/>
      <c r="D21" s="196"/>
      <c r="E21" s="196"/>
      <c r="F21" s="1">
        <f t="shared" si="2"/>
        <v>0</v>
      </c>
      <c r="G21" s="196"/>
      <c r="H21" s="196"/>
      <c r="I21" s="198">
        <v>1618.2</v>
      </c>
      <c r="J21" s="198">
        <v>738.2</v>
      </c>
      <c r="K21" s="84">
        <f t="shared" si="0"/>
        <v>2356.4</v>
      </c>
      <c r="L21" s="217">
        <f t="shared" si="1"/>
        <v>2356.4</v>
      </c>
      <c r="M21" s="125"/>
      <c r="N21" s="189">
        <v>1094.9</v>
      </c>
    </row>
    <row r="22" spans="1:14" s="61" customFormat="1" ht="20.25">
      <c r="A22" s="17">
        <v>14</v>
      </c>
      <c r="B22" s="193" t="s">
        <v>121</v>
      </c>
      <c r="C22" s="196"/>
      <c r="D22" s="196"/>
      <c r="E22" s="196"/>
      <c r="F22" s="1">
        <f t="shared" si="2"/>
        <v>0</v>
      </c>
      <c r="G22" s="196"/>
      <c r="H22" s="196"/>
      <c r="I22" s="198">
        <v>1950.7</v>
      </c>
      <c r="J22" s="198">
        <v>703.3</v>
      </c>
      <c r="K22" s="84">
        <f t="shared" si="0"/>
        <v>2654</v>
      </c>
      <c r="L22" s="217">
        <f t="shared" si="1"/>
        <v>2654</v>
      </c>
      <c r="M22" s="125"/>
      <c r="N22" s="189">
        <v>1101.1</v>
      </c>
    </row>
    <row r="23" spans="1:14" s="61" customFormat="1" ht="20.25">
      <c r="A23" s="17">
        <v>15</v>
      </c>
      <c r="B23" s="193" t="s">
        <v>122</v>
      </c>
      <c r="C23" s="196"/>
      <c r="D23" s="196"/>
      <c r="E23" s="196"/>
      <c r="F23" s="1">
        <f t="shared" si="2"/>
        <v>0</v>
      </c>
      <c r="G23" s="196"/>
      <c r="H23" s="196"/>
      <c r="I23" s="198">
        <v>990</v>
      </c>
      <c r="J23" s="198">
        <v>432.2</v>
      </c>
      <c r="K23" s="84">
        <f t="shared" si="0"/>
        <v>1422.2</v>
      </c>
      <c r="L23" s="217">
        <f t="shared" si="1"/>
        <v>1422.2</v>
      </c>
      <c r="M23" s="125"/>
      <c r="N23" s="189">
        <v>2645.7</v>
      </c>
    </row>
    <row r="24" spans="1:14" s="61" customFormat="1" ht="20.25">
      <c r="A24" s="17">
        <v>16</v>
      </c>
      <c r="B24" s="193" t="s">
        <v>123</v>
      </c>
      <c r="C24" s="196"/>
      <c r="D24" s="196"/>
      <c r="E24" s="196"/>
      <c r="F24" s="1">
        <f t="shared" si="2"/>
        <v>0</v>
      </c>
      <c r="G24" s="196"/>
      <c r="H24" s="196"/>
      <c r="I24" s="198">
        <v>805.5</v>
      </c>
      <c r="J24" s="198">
        <v>0.2</v>
      </c>
      <c r="K24" s="84">
        <f t="shared" si="0"/>
        <v>805.7</v>
      </c>
      <c r="L24" s="217">
        <f t="shared" si="1"/>
        <v>805.7</v>
      </c>
      <c r="M24" s="125"/>
      <c r="N24" s="189">
        <v>1170.3000000000002</v>
      </c>
    </row>
    <row r="25" spans="1:14" s="61" customFormat="1" ht="20.25">
      <c r="A25" s="17">
        <v>17</v>
      </c>
      <c r="B25" s="193" t="s">
        <v>207</v>
      </c>
      <c r="C25" s="196"/>
      <c r="D25" s="197">
        <v>1933.6</v>
      </c>
      <c r="E25" s="198">
        <v>880.9</v>
      </c>
      <c r="F25" s="1">
        <f t="shared" si="2"/>
        <v>2814.5</v>
      </c>
      <c r="G25" s="196"/>
      <c r="H25" s="213"/>
      <c r="I25" s="213">
        <v>735.6</v>
      </c>
      <c r="J25" s="196">
        <v>62.1</v>
      </c>
      <c r="K25" s="84">
        <f t="shared" si="0"/>
        <v>797.7</v>
      </c>
      <c r="L25" s="217">
        <f t="shared" si="1"/>
        <v>3612.2</v>
      </c>
      <c r="M25" s="125"/>
      <c r="N25" s="189">
        <v>684.1</v>
      </c>
    </row>
    <row r="26" spans="1:14" s="61" customFormat="1" ht="20.25">
      <c r="A26" s="17">
        <v>18</v>
      </c>
      <c r="B26" s="193" t="s">
        <v>124</v>
      </c>
      <c r="C26" s="196"/>
      <c r="D26" s="196"/>
      <c r="E26" s="196"/>
      <c r="F26" s="1">
        <f t="shared" si="2"/>
        <v>0</v>
      </c>
      <c r="G26" s="196"/>
      <c r="H26" s="212">
        <v>720.9</v>
      </c>
      <c r="I26" s="212"/>
      <c r="J26" s="198">
        <v>385.1</v>
      </c>
      <c r="K26" s="84">
        <f t="shared" si="0"/>
        <v>1106</v>
      </c>
      <c r="L26" s="217">
        <f t="shared" si="1"/>
        <v>1106</v>
      </c>
      <c r="M26" s="125"/>
      <c r="N26" s="189">
        <v>690.8</v>
      </c>
    </row>
    <row r="27" spans="1:14" s="61" customFormat="1" ht="20.25">
      <c r="A27" s="17">
        <v>19</v>
      </c>
      <c r="B27" s="193" t="s">
        <v>125</v>
      </c>
      <c r="C27" s="196"/>
      <c r="D27" s="198">
        <v>682.1</v>
      </c>
      <c r="E27" s="198">
        <v>318</v>
      </c>
      <c r="F27" s="1">
        <f t="shared" si="2"/>
        <v>1000.1</v>
      </c>
      <c r="G27" s="196"/>
      <c r="H27" s="212">
        <v>983.1</v>
      </c>
      <c r="I27" s="212"/>
      <c r="J27" s="198">
        <v>470.1</v>
      </c>
      <c r="K27" s="84">
        <f t="shared" si="0"/>
        <v>1453.2</v>
      </c>
      <c r="L27" s="217">
        <f t="shared" si="1"/>
        <v>2453.3</v>
      </c>
      <c r="M27" s="125"/>
      <c r="N27" s="189">
        <v>823</v>
      </c>
    </row>
    <row r="28" spans="1:14" s="61" customFormat="1" ht="20.25">
      <c r="A28" s="17">
        <v>20</v>
      </c>
      <c r="B28" s="193" t="s">
        <v>126</v>
      </c>
      <c r="C28" s="196"/>
      <c r="D28" s="196"/>
      <c r="E28" s="196"/>
      <c r="F28" s="1">
        <f t="shared" si="2"/>
        <v>0</v>
      </c>
      <c r="G28" s="196"/>
      <c r="H28" s="212">
        <v>1918.8</v>
      </c>
      <c r="I28" s="212"/>
      <c r="J28" s="198">
        <v>726.1</v>
      </c>
      <c r="K28" s="84">
        <f t="shared" si="0"/>
        <v>2644.9</v>
      </c>
      <c r="L28" s="217">
        <f t="shared" si="1"/>
        <v>2644.9</v>
      </c>
      <c r="M28" s="125"/>
      <c r="N28" s="189">
        <v>1366</v>
      </c>
    </row>
    <row r="29" spans="1:14" s="61" customFormat="1" ht="20.25">
      <c r="A29" s="17">
        <v>21</v>
      </c>
      <c r="B29" s="193" t="s">
        <v>127</v>
      </c>
      <c r="C29" s="196"/>
      <c r="D29" s="196"/>
      <c r="E29" s="196"/>
      <c r="F29" s="1">
        <f t="shared" si="2"/>
        <v>0</v>
      </c>
      <c r="G29" s="196"/>
      <c r="H29" s="212">
        <v>1184.2</v>
      </c>
      <c r="I29" s="212"/>
      <c r="J29" s="198">
        <v>479.6</v>
      </c>
      <c r="K29" s="84">
        <f t="shared" si="0"/>
        <v>1663.8000000000002</v>
      </c>
      <c r="L29" s="217">
        <f t="shared" si="1"/>
        <v>1663.8000000000002</v>
      </c>
      <c r="M29" s="125"/>
      <c r="N29" s="189">
        <v>1102.9</v>
      </c>
    </row>
    <row r="30" spans="1:14" s="61" customFormat="1" ht="20.25">
      <c r="A30" s="17">
        <v>22</v>
      </c>
      <c r="B30" s="193" t="s">
        <v>301</v>
      </c>
      <c r="C30" s="196"/>
      <c r="D30" s="196"/>
      <c r="E30" s="196"/>
      <c r="F30" s="1">
        <f t="shared" si="2"/>
        <v>0</v>
      </c>
      <c r="G30" s="196"/>
      <c r="H30" s="212"/>
      <c r="I30" s="212">
        <v>514.6</v>
      </c>
      <c r="J30" s="198">
        <v>229</v>
      </c>
      <c r="K30" s="84">
        <f t="shared" si="0"/>
        <v>743.6</v>
      </c>
      <c r="L30" s="217">
        <f t="shared" si="1"/>
        <v>743.6</v>
      </c>
      <c r="M30" s="125"/>
      <c r="N30" s="189">
        <v>824.2</v>
      </c>
    </row>
    <row r="31" spans="1:14" s="61" customFormat="1" ht="20.25">
      <c r="A31" s="17">
        <v>23</v>
      </c>
      <c r="B31" s="193" t="s">
        <v>128</v>
      </c>
      <c r="C31" s="196"/>
      <c r="D31" s="196"/>
      <c r="E31" s="196"/>
      <c r="F31" s="1">
        <f t="shared" si="2"/>
        <v>0</v>
      </c>
      <c r="G31" s="196"/>
      <c r="H31" s="212">
        <v>690.9</v>
      </c>
      <c r="I31" s="212"/>
      <c r="J31" s="198">
        <v>236.8</v>
      </c>
      <c r="K31" s="84">
        <f t="shared" si="0"/>
        <v>927.7</v>
      </c>
      <c r="L31" s="217">
        <f t="shared" si="1"/>
        <v>927.7</v>
      </c>
      <c r="M31" s="125"/>
      <c r="N31" s="189">
        <v>1107.2</v>
      </c>
    </row>
    <row r="32" spans="1:14" s="61" customFormat="1" ht="20.25">
      <c r="A32" s="17">
        <v>24</v>
      </c>
      <c r="B32" s="193" t="s">
        <v>225</v>
      </c>
      <c r="C32" s="196"/>
      <c r="D32" s="196"/>
      <c r="E32" s="196"/>
      <c r="F32" s="1">
        <f t="shared" si="2"/>
        <v>0</v>
      </c>
      <c r="G32" s="196"/>
      <c r="H32" s="212">
        <v>1089.1</v>
      </c>
      <c r="I32" s="212"/>
      <c r="J32" s="198">
        <v>483.9</v>
      </c>
      <c r="K32" s="84">
        <f t="shared" si="0"/>
        <v>1573</v>
      </c>
      <c r="L32" s="217">
        <f t="shared" si="1"/>
        <v>1573</v>
      </c>
      <c r="M32" s="125"/>
      <c r="N32" s="189">
        <v>712.4</v>
      </c>
    </row>
    <row r="33" spans="1:14" s="61" customFormat="1" ht="20.25">
      <c r="A33" s="17">
        <v>25</v>
      </c>
      <c r="B33" s="199" t="s">
        <v>129</v>
      </c>
      <c r="C33" s="196"/>
      <c r="D33" s="196"/>
      <c r="E33" s="196"/>
      <c r="F33" s="1">
        <f t="shared" si="2"/>
        <v>0</v>
      </c>
      <c r="G33" s="196"/>
      <c r="H33" s="212">
        <v>1084.1</v>
      </c>
      <c r="I33" s="212"/>
      <c r="J33" s="198">
        <v>354.8</v>
      </c>
      <c r="K33" s="84">
        <f t="shared" si="0"/>
        <v>1438.8999999999999</v>
      </c>
      <c r="L33" s="217">
        <f t="shared" si="1"/>
        <v>1438.8999999999999</v>
      </c>
      <c r="M33" s="125"/>
      <c r="N33" s="189">
        <v>766.4</v>
      </c>
    </row>
    <row r="34" spans="1:14" s="61" customFormat="1" ht="20.25">
      <c r="A34" s="17">
        <v>26</v>
      </c>
      <c r="B34" s="199" t="s">
        <v>130</v>
      </c>
      <c r="C34" s="196"/>
      <c r="D34" s="196"/>
      <c r="E34" s="196"/>
      <c r="F34" s="1">
        <f t="shared" si="2"/>
        <v>0</v>
      </c>
      <c r="G34" s="196"/>
      <c r="H34" s="212">
        <v>589.3</v>
      </c>
      <c r="I34" s="212"/>
      <c r="J34" s="198">
        <v>339.2</v>
      </c>
      <c r="K34" s="84">
        <f t="shared" si="0"/>
        <v>928.5</v>
      </c>
      <c r="L34" s="217">
        <f t="shared" si="1"/>
        <v>928.5</v>
      </c>
      <c r="M34" s="125"/>
      <c r="N34" s="189">
        <v>719.8</v>
      </c>
    </row>
    <row r="35" spans="1:14" s="61" customFormat="1" ht="20.25">
      <c r="A35" s="17">
        <v>27</v>
      </c>
      <c r="B35" s="199" t="s">
        <v>226</v>
      </c>
      <c r="C35" s="196"/>
      <c r="D35" s="196"/>
      <c r="E35" s="196"/>
      <c r="F35" s="1">
        <f t="shared" si="2"/>
        <v>0</v>
      </c>
      <c r="G35" s="196"/>
      <c r="H35" s="212">
        <v>547.7</v>
      </c>
      <c r="I35" s="212"/>
      <c r="J35" s="198">
        <v>260.4</v>
      </c>
      <c r="K35" s="84">
        <f t="shared" si="0"/>
        <v>808.1</v>
      </c>
      <c r="L35" s="217">
        <f t="shared" si="1"/>
        <v>808.1</v>
      </c>
      <c r="M35" s="125"/>
      <c r="N35" s="189">
        <v>1057.2</v>
      </c>
    </row>
    <row r="36" spans="1:14" s="61" customFormat="1" ht="20.25">
      <c r="A36" s="17">
        <v>28</v>
      </c>
      <c r="B36" s="200" t="s">
        <v>131</v>
      </c>
      <c r="C36" s="196"/>
      <c r="D36" s="197">
        <v>1126.8</v>
      </c>
      <c r="E36" s="198">
        <v>508.7</v>
      </c>
      <c r="F36" s="1">
        <f t="shared" si="2"/>
        <v>1635.5</v>
      </c>
      <c r="G36" s="196"/>
      <c r="H36" s="196"/>
      <c r="I36" s="196"/>
      <c r="J36" s="196"/>
      <c r="K36" s="84">
        <f t="shared" si="0"/>
        <v>0</v>
      </c>
      <c r="L36" s="217">
        <f t="shared" si="1"/>
        <v>1635.5</v>
      </c>
      <c r="M36" s="125"/>
      <c r="N36" s="189">
        <v>2623</v>
      </c>
    </row>
    <row r="37" spans="1:14" s="61" customFormat="1" ht="20.25">
      <c r="A37" s="17">
        <v>29</v>
      </c>
      <c r="B37" s="200" t="s">
        <v>132</v>
      </c>
      <c r="C37" s="196"/>
      <c r="D37" s="197">
        <v>2198.6</v>
      </c>
      <c r="E37" s="198">
        <v>992.5</v>
      </c>
      <c r="F37" s="1">
        <f t="shared" si="2"/>
        <v>3191.1</v>
      </c>
      <c r="G37" s="196"/>
      <c r="H37" s="196"/>
      <c r="I37" s="196"/>
      <c r="J37" s="196"/>
      <c r="K37" s="84">
        <f t="shared" si="0"/>
        <v>0</v>
      </c>
      <c r="L37" s="217">
        <f t="shared" si="1"/>
        <v>3191.1</v>
      </c>
      <c r="M37" s="125"/>
      <c r="N37" s="189">
        <v>2353</v>
      </c>
    </row>
    <row r="38" spans="1:14" s="61" customFormat="1" ht="20.25">
      <c r="A38" s="17">
        <v>30</v>
      </c>
      <c r="B38" s="200" t="s">
        <v>133</v>
      </c>
      <c r="C38" s="196"/>
      <c r="D38" s="201">
        <v>949.9</v>
      </c>
      <c r="E38" s="198">
        <v>394.5</v>
      </c>
      <c r="F38" s="1">
        <f t="shared" si="2"/>
        <v>1344.4</v>
      </c>
      <c r="G38" s="196"/>
      <c r="H38" s="196"/>
      <c r="I38" s="196"/>
      <c r="J38" s="196"/>
      <c r="K38" s="84">
        <f t="shared" si="0"/>
        <v>0</v>
      </c>
      <c r="L38" s="217">
        <f t="shared" si="1"/>
        <v>1344.4</v>
      </c>
      <c r="M38" s="125"/>
      <c r="N38" s="189">
        <v>1418.3</v>
      </c>
    </row>
    <row r="39" spans="1:14" s="61" customFormat="1" ht="20.25">
      <c r="A39" s="17">
        <v>31</v>
      </c>
      <c r="B39" s="199" t="s">
        <v>134</v>
      </c>
      <c r="C39" s="202"/>
      <c r="D39" s="201">
        <v>3007.2</v>
      </c>
      <c r="E39" s="202">
        <v>1454.2</v>
      </c>
      <c r="F39" s="1">
        <f t="shared" si="2"/>
        <v>4461.4</v>
      </c>
      <c r="G39" s="213"/>
      <c r="H39" s="213"/>
      <c r="I39" s="213"/>
      <c r="J39" s="213"/>
      <c r="K39" s="84">
        <f t="shared" si="0"/>
        <v>0</v>
      </c>
      <c r="L39" s="217">
        <f t="shared" si="1"/>
        <v>4461.4</v>
      </c>
      <c r="M39" s="125"/>
      <c r="N39" s="189">
        <v>683.7</v>
      </c>
    </row>
    <row r="40" spans="1:14" s="16" customFormat="1" ht="20.25">
      <c r="A40" s="17">
        <v>32</v>
      </c>
      <c r="B40" s="230" t="s">
        <v>126</v>
      </c>
      <c r="C40" s="202"/>
      <c r="D40" s="203">
        <v>2081.9</v>
      </c>
      <c r="E40" s="204">
        <v>798.2</v>
      </c>
      <c r="F40" s="1">
        <f t="shared" si="2"/>
        <v>2880.1000000000004</v>
      </c>
      <c r="G40" s="213"/>
      <c r="H40" s="213"/>
      <c r="I40" s="213"/>
      <c r="J40" s="213"/>
      <c r="K40" s="84">
        <f aca="true" t="shared" si="3" ref="K40:K62">G40+H40+I40+J40</f>
        <v>0</v>
      </c>
      <c r="L40" s="217">
        <f aca="true" t="shared" si="4" ref="L40:L62">F40+K40</f>
        <v>2880.1000000000004</v>
      </c>
      <c r="M40" s="125"/>
      <c r="N40" s="190"/>
    </row>
    <row r="41" spans="1:14" s="61" customFormat="1" ht="20.25">
      <c r="A41" s="17">
        <v>33</v>
      </c>
      <c r="B41" s="230" t="s">
        <v>300</v>
      </c>
      <c r="C41" s="205"/>
      <c r="D41" s="197"/>
      <c r="E41" s="198"/>
      <c r="F41" s="1">
        <f t="shared" si="2"/>
        <v>0</v>
      </c>
      <c r="G41" s="196"/>
      <c r="H41" s="196"/>
      <c r="I41" s="196">
        <v>500.9</v>
      </c>
      <c r="J41" s="196">
        <v>80.2</v>
      </c>
      <c r="K41" s="84">
        <f t="shared" si="3"/>
        <v>581.1</v>
      </c>
      <c r="L41" s="217">
        <f t="shared" si="4"/>
        <v>581.1</v>
      </c>
      <c r="M41" s="125"/>
      <c r="N41" s="189">
        <v>747.6</v>
      </c>
    </row>
    <row r="42" spans="1:14" s="61" customFormat="1" ht="20.25">
      <c r="A42" s="17">
        <v>34</v>
      </c>
      <c r="B42" s="199" t="s">
        <v>135</v>
      </c>
      <c r="C42" s="202"/>
      <c r="D42" s="197">
        <v>1735.2</v>
      </c>
      <c r="E42" s="198">
        <v>745.9</v>
      </c>
      <c r="F42" s="1">
        <f t="shared" si="2"/>
        <v>2481.1</v>
      </c>
      <c r="G42" s="213"/>
      <c r="H42" s="212">
        <v>689.4</v>
      </c>
      <c r="I42" s="212"/>
      <c r="J42" s="198">
        <v>196.2</v>
      </c>
      <c r="K42" s="84">
        <f t="shared" si="3"/>
        <v>885.5999999999999</v>
      </c>
      <c r="L42" s="217">
        <f t="shared" si="4"/>
        <v>3366.7</v>
      </c>
      <c r="M42" s="125"/>
      <c r="N42" s="189">
        <v>865</v>
      </c>
    </row>
    <row r="43" spans="1:14" s="16" customFormat="1" ht="20.25">
      <c r="A43" s="17">
        <v>35</v>
      </c>
      <c r="B43" s="206" t="s">
        <v>136</v>
      </c>
      <c r="C43" s="202"/>
      <c r="D43" s="201">
        <v>541.4</v>
      </c>
      <c r="E43" s="202">
        <v>232.8</v>
      </c>
      <c r="F43" s="1">
        <f t="shared" si="2"/>
        <v>774.2</v>
      </c>
      <c r="G43" s="213"/>
      <c r="H43" s="213"/>
      <c r="I43" s="213"/>
      <c r="J43" s="213"/>
      <c r="K43" s="84">
        <f t="shared" si="3"/>
        <v>0</v>
      </c>
      <c r="L43" s="217">
        <f t="shared" si="4"/>
        <v>774.2</v>
      </c>
      <c r="M43" s="125"/>
      <c r="N43" s="190">
        <v>1104.1</v>
      </c>
    </row>
    <row r="44" spans="1:14" s="16" customFormat="1" ht="20.25">
      <c r="A44" s="17">
        <v>36</v>
      </c>
      <c r="B44" s="206" t="s">
        <v>137</v>
      </c>
      <c r="C44" s="202"/>
      <c r="D44" s="201">
        <v>1097.3</v>
      </c>
      <c r="E44" s="202">
        <v>362.4</v>
      </c>
      <c r="F44" s="1">
        <f t="shared" si="2"/>
        <v>1459.6999999999998</v>
      </c>
      <c r="G44" s="213"/>
      <c r="H44" s="213"/>
      <c r="I44" s="213"/>
      <c r="J44" s="213"/>
      <c r="K44" s="84">
        <f t="shared" si="3"/>
        <v>0</v>
      </c>
      <c r="L44" s="217">
        <f t="shared" si="4"/>
        <v>1459.6999999999998</v>
      </c>
      <c r="M44" s="125"/>
      <c r="N44" s="190">
        <v>1570.3999999999999</v>
      </c>
    </row>
    <row r="45" spans="1:14" s="16" customFormat="1" ht="20.25">
      <c r="A45" s="17">
        <v>37</v>
      </c>
      <c r="B45" s="206" t="s">
        <v>138</v>
      </c>
      <c r="C45" s="202">
        <v>2514.2</v>
      </c>
      <c r="D45" s="201"/>
      <c r="E45" s="202">
        <v>1851.5</v>
      </c>
      <c r="F45" s="1">
        <f t="shared" si="2"/>
        <v>4365.7</v>
      </c>
      <c r="G45" s="213">
        <v>3579.9</v>
      </c>
      <c r="H45" s="214"/>
      <c r="I45" s="214"/>
      <c r="J45" s="214">
        <v>2651.5</v>
      </c>
      <c r="K45" s="84">
        <f t="shared" si="3"/>
        <v>6231.4</v>
      </c>
      <c r="L45" s="217">
        <f t="shared" si="4"/>
        <v>10597.099999999999</v>
      </c>
      <c r="M45" s="125"/>
      <c r="N45" s="190">
        <v>783.5</v>
      </c>
    </row>
    <row r="46" spans="1:14" s="16" customFormat="1" ht="20.25">
      <c r="A46" s="17">
        <v>38</v>
      </c>
      <c r="B46" s="207" t="s">
        <v>139</v>
      </c>
      <c r="C46" s="202">
        <v>922.9</v>
      </c>
      <c r="D46" s="201"/>
      <c r="E46" s="202">
        <v>4793</v>
      </c>
      <c r="F46" s="1">
        <f t="shared" si="2"/>
        <v>5715.9</v>
      </c>
      <c r="G46" s="213"/>
      <c r="H46" s="214"/>
      <c r="I46" s="214"/>
      <c r="J46" s="214"/>
      <c r="K46" s="84">
        <f t="shared" si="3"/>
        <v>0</v>
      </c>
      <c r="L46" s="217">
        <f t="shared" si="4"/>
        <v>5715.9</v>
      </c>
      <c r="M46" s="125"/>
      <c r="N46" s="190">
        <v>3353.4</v>
      </c>
    </row>
    <row r="47" spans="1:14" s="16" customFormat="1" ht="20.25">
      <c r="A47" s="17">
        <v>39</v>
      </c>
      <c r="B47" s="207" t="s">
        <v>345</v>
      </c>
      <c r="C47" s="202"/>
      <c r="D47" s="201"/>
      <c r="E47" s="202"/>
      <c r="F47" s="1">
        <f t="shared" si="2"/>
        <v>0</v>
      </c>
      <c r="G47" s="213">
        <v>1538.8</v>
      </c>
      <c r="H47" s="213"/>
      <c r="I47" s="213"/>
      <c r="J47" s="213">
        <v>1595.5</v>
      </c>
      <c r="K47" s="84">
        <f t="shared" si="3"/>
        <v>3134.3</v>
      </c>
      <c r="L47" s="217">
        <f t="shared" si="4"/>
        <v>3134.3</v>
      </c>
      <c r="M47" s="125"/>
      <c r="N47" s="190">
        <v>588.4000000000001</v>
      </c>
    </row>
    <row r="48" spans="1:14" s="16" customFormat="1" ht="20.25">
      <c r="A48" s="17">
        <v>40</v>
      </c>
      <c r="B48" s="207" t="s">
        <v>140</v>
      </c>
      <c r="C48" s="202">
        <v>1610.8</v>
      </c>
      <c r="D48" s="202"/>
      <c r="E48" s="202">
        <v>422.9</v>
      </c>
      <c r="F48" s="1">
        <f t="shared" si="2"/>
        <v>2033.6999999999998</v>
      </c>
      <c r="G48" s="213">
        <v>4814.4</v>
      </c>
      <c r="H48" s="214"/>
      <c r="I48" s="214"/>
      <c r="J48" s="214">
        <v>1521.2</v>
      </c>
      <c r="K48" s="84">
        <f t="shared" si="3"/>
        <v>6335.599999999999</v>
      </c>
      <c r="L48" s="217">
        <f t="shared" si="4"/>
        <v>8369.3</v>
      </c>
      <c r="M48" s="125"/>
      <c r="N48" s="190">
        <v>2637.6</v>
      </c>
    </row>
    <row r="49" spans="1:14" s="16" customFormat="1" ht="34.5">
      <c r="A49" s="17">
        <v>41</v>
      </c>
      <c r="B49" s="207" t="s">
        <v>141</v>
      </c>
      <c r="C49" s="202">
        <v>2703.7</v>
      </c>
      <c r="D49" s="202"/>
      <c r="E49" s="202">
        <v>1074</v>
      </c>
      <c r="F49" s="1">
        <f t="shared" si="2"/>
        <v>3777.7</v>
      </c>
      <c r="G49" s="210">
        <v>4092.2</v>
      </c>
      <c r="H49" s="215"/>
      <c r="I49" s="215"/>
      <c r="J49" s="215">
        <v>1625.8</v>
      </c>
      <c r="K49" s="84">
        <f t="shared" si="3"/>
        <v>5718</v>
      </c>
      <c r="L49" s="217">
        <f t="shared" si="4"/>
        <v>9495.7</v>
      </c>
      <c r="M49" s="125"/>
      <c r="N49" s="190">
        <v>691.6</v>
      </c>
    </row>
    <row r="50" spans="1:14" s="16" customFormat="1" ht="20.25">
      <c r="A50" s="17">
        <v>42</v>
      </c>
      <c r="B50" s="207" t="s">
        <v>142</v>
      </c>
      <c r="C50" s="202">
        <v>964.7</v>
      </c>
      <c r="D50" s="202"/>
      <c r="E50" s="202">
        <v>701.7</v>
      </c>
      <c r="F50" s="1">
        <f t="shared" si="2"/>
        <v>1666.4</v>
      </c>
      <c r="G50" s="213">
        <v>514.2</v>
      </c>
      <c r="H50" s="213"/>
      <c r="I50" s="213"/>
      <c r="J50" s="213">
        <v>357.8</v>
      </c>
      <c r="K50" s="84">
        <f t="shared" si="3"/>
        <v>872</v>
      </c>
      <c r="L50" s="217">
        <f t="shared" si="4"/>
        <v>2538.4</v>
      </c>
      <c r="M50" s="125"/>
      <c r="N50" s="190">
        <v>1658</v>
      </c>
    </row>
    <row r="51" spans="1:14" s="16" customFormat="1" ht="20.25">
      <c r="A51" s="17">
        <v>43</v>
      </c>
      <c r="B51" s="207" t="s">
        <v>143</v>
      </c>
      <c r="C51" s="202">
        <v>1316.7</v>
      </c>
      <c r="D51" s="202"/>
      <c r="E51" s="202">
        <v>1197.5</v>
      </c>
      <c r="F51" s="1">
        <f t="shared" si="2"/>
        <v>2514.2</v>
      </c>
      <c r="G51" s="213">
        <v>1886.9</v>
      </c>
      <c r="H51" s="214"/>
      <c r="I51" s="214"/>
      <c r="J51" s="214">
        <v>2099.2</v>
      </c>
      <c r="K51" s="84">
        <f t="shared" si="3"/>
        <v>3986.1</v>
      </c>
      <c r="L51" s="217">
        <f t="shared" si="4"/>
        <v>6500.299999999999</v>
      </c>
      <c r="M51" s="125"/>
      <c r="N51" s="190">
        <v>744</v>
      </c>
    </row>
    <row r="52" spans="1:14" s="61" customFormat="1" ht="20.25">
      <c r="A52" s="17">
        <v>44</v>
      </c>
      <c r="B52" s="207" t="s">
        <v>144</v>
      </c>
      <c r="C52" s="202">
        <v>10118.8</v>
      </c>
      <c r="D52" s="202"/>
      <c r="E52" s="202">
        <v>207.3</v>
      </c>
      <c r="F52" s="1">
        <f t="shared" si="2"/>
        <v>10326.099999999999</v>
      </c>
      <c r="G52" s="213">
        <v>3544.2</v>
      </c>
      <c r="H52" s="214"/>
      <c r="I52" s="214"/>
      <c r="J52" s="214">
        <v>108.4</v>
      </c>
      <c r="K52" s="84">
        <f t="shared" si="3"/>
        <v>3652.6</v>
      </c>
      <c r="L52" s="217">
        <f t="shared" si="4"/>
        <v>13978.699999999999</v>
      </c>
      <c r="M52" s="125"/>
      <c r="N52" s="189">
        <v>1008.2</v>
      </c>
    </row>
    <row r="53" spans="1:14" s="61" customFormat="1" ht="20.25">
      <c r="A53" s="17">
        <v>45</v>
      </c>
      <c r="B53" s="208" t="s">
        <v>145</v>
      </c>
      <c r="C53" s="202">
        <v>5793</v>
      </c>
      <c r="D53" s="202"/>
      <c r="E53" s="202">
        <v>9332.4</v>
      </c>
      <c r="F53" s="1">
        <f t="shared" si="2"/>
        <v>15125.4</v>
      </c>
      <c r="G53" s="213">
        <v>898.2</v>
      </c>
      <c r="H53" s="213"/>
      <c r="I53" s="213"/>
      <c r="J53" s="213">
        <v>1413.7</v>
      </c>
      <c r="K53" s="84">
        <f t="shared" si="3"/>
        <v>2311.9</v>
      </c>
      <c r="L53" s="217">
        <f t="shared" si="4"/>
        <v>17437.3</v>
      </c>
      <c r="M53" s="125"/>
      <c r="N53" s="189">
        <v>577</v>
      </c>
    </row>
    <row r="54" spans="1:14" s="61" customFormat="1" ht="20.25">
      <c r="A54" s="17">
        <v>46</v>
      </c>
      <c r="B54" s="208" t="s">
        <v>220</v>
      </c>
      <c r="C54" s="202">
        <v>736.2</v>
      </c>
      <c r="D54" s="202"/>
      <c r="E54" s="202">
        <v>968.9</v>
      </c>
      <c r="F54" s="1">
        <f t="shared" si="2"/>
        <v>1705.1</v>
      </c>
      <c r="G54" s="213">
        <v>1303.5</v>
      </c>
      <c r="H54" s="214"/>
      <c r="I54" s="214"/>
      <c r="J54" s="214">
        <v>2059.3</v>
      </c>
      <c r="K54" s="84">
        <f t="shared" si="3"/>
        <v>3362.8</v>
      </c>
      <c r="L54" s="217">
        <f t="shared" si="4"/>
        <v>5067.9</v>
      </c>
      <c r="M54" s="125"/>
      <c r="N54" s="189">
        <v>979.9</v>
      </c>
    </row>
    <row r="55" spans="1:14" s="61" customFormat="1" ht="20.25">
      <c r="A55" s="17">
        <v>47</v>
      </c>
      <c r="B55" s="208" t="s">
        <v>221</v>
      </c>
      <c r="C55" s="202">
        <v>2039.8</v>
      </c>
      <c r="D55" s="202"/>
      <c r="E55" s="202">
        <v>447.4</v>
      </c>
      <c r="F55" s="1">
        <f t="shared" si="2"/>
        <v>2487.2</v>
      </c>
      <c r="G55" s="213">
        <v>1624</v>
      </c>
      <c r="H55" s="214"/>
      <c r="I55" s="214"/>
      <c r="J55" s="214">
        <v>342.5</v>
      </c>
      <c r="K55" s="84">
        <f t="shared" si="3"/>
        <v>1966.5</v>
      </c>
      <c r="L55" s="217">
        <f t="shared" si="4"/>
        <v>4453.7</v>
      </c>
      <c r="M55" s="125"/>
      <c r="N55" s="189">
        <v>807.2</v>
      </c>
    </row>
    <row r="56" spans="1:14" s="61" customFormat="1" ht="20.25">
      <c r="A56" s="17">
        <v>48</v>
      </c>
      <c r="B56" s="208" t="s">
        <v>227</v>
      </c>
      <c r="C56" s="202"/>
      <c r="D56" s="202"/>
      <c r="E56" s="202"/>
      <c r="F56" s="1">
        <f t="shared" si="2"/>
        <v>0</v>
      </c>
      <c r="G56" s="213"/>
      <c r="H56" s="213"/>
      <c r="I56" s="194">
        <v>611.6</v>
      </c>
      <c r="J56" s="194">
        <v>266.2</v>
      </c>
      <c r="K56" s="84">
        <f t="shared" si="3"/>
        <v>877.8</v>
      </c>
      <c r="L56" s="217">
        <f t="shared" si="4"/>
        <v>877.8</v>
      </c>
      <c r="M56" s="125"/>
      <c r="N56" s="189">
        <v>2536.7</v>
      </c>
    </row>
    <row r="57" spans="1:14" s="61" customFormat="1" ht="20.25">
      <c r="A57" s="17">
        <v>49</v>
      </c>
      <c r="B57" s="208" t="s">
        <v>228</v>
      </c>
      <c r="C57" s="202"/>
      <c r="D57" s="202"/>
      <c r="E57" s="202"/>
      <c r="F57" s="1">
        <f t="shared" si="2"/>
        <v>0</v>
      </c>
      <c r="G57" s="213"/>
      <c r="H57" s="212">
        <v>590.8</v>
      </c>
      <c r="I57" s="212"/>
      <c r="J57" s="198">
        <v>275.3</v>
      </c>
      <c r="K57" s="84">
        <f t="shared" si="3"/>
        <v>866.0999999999999</v>
      </c>
      <c r="L57" s="217">
        <f t="shared" si="4"/>
        <v>866.0999999999999</v>
      </c>
      <c r="M57" s="125"/>
      <c r="N57" s="189">
        <v>1433.3999999999999</v>
      </c>
    </row>
    <row r="58" spans="1:14" s="61" customFormat="1" ht="20.25">
      <c r="A58" s="17">
        <v>50</v>
      </c>
      <c r="B58" s="208" t="s">
        <v>229</v>
      </c>
      <c r="C58" s="202"/>
      <c r="D58" s="202"/>
      <c r="E58" s="202"/>
      <c r="F58" s="1">
        <f t="shared" si="2"/>
        <v>0</v>
      </c>
      <c r="G58" s="213"/>
      <c r="H58" s="212">
        <v>574.5</v>
      </c>
      <c r="I58" s="212"/>
      <c r="J58" s="198">
        <v>209</v>
      </c>
      <c r="K58" s="84">
        <f t="shared" si="3"/>
        <v>783.5</v>
      </c>
      <c r="L58" s="217">
        <f t="shared" si="4"/>
        <v>783.5</v>
      </c>
      <c r="M58" s="125"/>
      <c r="N58" s="189">
        <v>2448.7</v>
      </c>
    </row>
    <row r="59" spans="1:14" s="61" customFormat="1" ht="34.5">
      <c r="A59" s="17">
        <v>51</v>
      </c>
      <c r="B59" s="206" t="s">
        <v>261</v>
      </c>
      <c r="C59" s="202">
        <v>749.5</v>
      </c>
      <c r="D59" s="202"/>
      <c r="E59" s="202">
        <v>902.7</v>
      </c>
      <c r="F59" s="1">
        <f t="shared" si="2"/>
        <v>1652.2</v>
      </c>
      <c r="G59" s="213">
        <v>524.9</v>
      </c>
      <c r="H59" s="213"/>
      <c r="I59" s="213"/>
      <c r="J59" s="213">
        <v>651.2</v>
      </c>
      <c r="K59" s="84">
        <f t="shared" si="3"/>
        <v>1176.1</v>
      </c>
      <c r="L59" s="217">
        <f t="shared" si="4"/>
        <v>2828.3</v>
      </c>
      <c r="M59" s="125"/>
      <c r="N59" s="189">
        <v>928.5</v>
      </c>
    </row>
    <row r="60" spans="1:14" s="61" customFormat="1" ht="20.25">
      <c r="A60" s="17">
        <v>52</v>
      </c>
      <c r="B60" s="208" t="s">
        <v>230</v>
      </c>
      <c r="C60" s="202"/>
      <c r="D60" s="202"/>
      <c r="E60" s="202"/>
      <c r="F60" s="1">
        <f t="shared" si="2"/>
        <v>0</v>
      </c>
      <c r="G60" s="213"/>
      <c r="H60" s="212">
        <v>715</v>
      </c>
      <c r="I60" s="212"/>
      <c r="J60" s="198">
        <v>267.7</v>
      </c>
      <c r="K60" s="84">
        <f t="shared" si="3"/>
        <v>982.7</v>
      </c>
      <c r="L60" s="217">
        <f t="shared" si="4"/>
        <v>982.7</v>
      </c>
      <c r="M60" s="125"/>
      <c r="N60" s="189">
        <v>869.6</v>
      </c>
    </row>
    <row r="61" spans="1:14" s="61" customFormat="1" ht="20.25">
      <c r="A61" s="17">
        <v>54</v>
      </c>
      <c r="B61" s="208" t="s">
        <v>262</v>
      </c>
      <c r="C61" s="202"/>
      <c r="D61" s="202"/>
      <c r="E61" s="202"/>
      <c r="F61" s="1">
        <f t="shared" si="2"/>
        <v>0</v>
      </c>
      <c r="G61" s="213"/>
      <c r="H61" s="213"/>
      <c r="I61" s="198">
        <v>826.9</v>
      </c>
      <c r="J61" s="198">
        <v>236.2</v>
      </c>
      <c r="K61" s="84">
        <f t="shared" si="3"/>
        <v>1063.1</v>
      </c>
      <c r="L61" s="217">
        <f t="shared" si="4"/>
        <v>1063.1</v>
      </c>
      <c r="M61" s="125"/>
      <c r="N61" s="189">
        <v>1633</v>
      </c>
    </row>
    <row r="62" spans="1:14" s="61" customFormat="1" ht="20.25">
      <c r="A62" s="17">
        <v>55</v>
      </c>
      <c r="B62" s="209" t="s">
        <v>280</v>
      </c>
      <c r="C62" s="210"/>
      <c r="D62" s="210"/>
      <c r="E62" s="210"/>
      <c r="F62" s="1">
        <f t="shared" si="2"/>
        <v>0</v>
      </c>
      <c r="G62" s="210">
        <v>879.8</v>
      </c>
      <c r="H62" s="210"/>
      <c r="I62" s="210"/>
      <c r="J62" s="213">
        <v>2806.4</v>
      </c>
      <c r="K62" s="84">
        <f t="shared" si="3"/>
        <v>3686.2</v>
      </c>
      <c r="L62" s="217">
        <f t="shared" si="4"/>
        <v>3686.2</v>
      </c>
      <c r="M62" s="125"/>
      <c r="N62" s="189">
        <v>644.1</v>
      </c>
    </row>
    <row r="63" spans="1:14" s="61" customFormat="1" ht="20.25">
      <c r="A63" s="17">
        <v>56</v>
      </c>
      <c r="B63" s="208" t="s">
        <v>302</v>
      </c>
      <c r="C63" s="210"/>
      <c r="D63" s="210"/>
      <c r="E63" s="210"/>
      <c r="F63" s="1">
        <f t="shared" si="2"/>
        <v>0</v>
      </c>
      <c r="G63" s="210"/>
      <c r="H63" s="210"/>
      <c r="I63" s="210">
        <v>582.5</v>
      </c>
      <c r="J63" s="213">
        <v>163.1</v>
      </c>
      <c r="K63" s="84">
        <f aca="true" t="shared" si="5" ref="K63:K68">G63+H63+I63+J63</f>
        <v>745.6</v>
      </c>
      <c r="L63" s="217">
        <f aca="true" t="shared" si="6" ref="L63:L68">F63+K63</f>
        <v>745.6</v>
      </c>
      <c r="M63" s="125"/>
      <c r="N63" s="189">
        <v>2810.5</v>
      </c>
    </row>
    <row r="64" spans="1:14" s="61" customFormat="1" ht="20.25">
      <c r="A64" s="17">
        <v>57</v>
      </c>
      <c r="B64" s="208" t="s">
        <v>303</v>
      </c>
      <c r="C64" s="210"/>
      <c r="D64" s="210"/>
      <c r="E64" s="210"/>
      <c r="F64" s="1">
        <f t="shared" si="2"/>
        <v>0</v>
      </c>
      <c r="G64" s="210"/>
      <c r="H64" s="210"/>
      <c r="I64" s="210">
        <v>673.7</v>
      </c>
      <c r="J64" s="213">
        <v>183.7</v>
      </c>
      <c r="K64" s="84">
        <f t="shared" si="5"/>
        <v>857.4000000000001</v>
      </c>
      <c r="L64" s="217">
        <f t="shared" si="6"/>
        <v>857.4000000000001</v>
      </c>
      <c r="M64" s="125"/>
      <c r="N64" s="189">
        <v>3186.3</v>
      </c>
    </row>
    <row r="65" spans="1:14" s="61" customFormat="1" ht="20.25">
      <c r="A65" s="17">
        <v>58</v>
      </c>
      <c r="B65" s="208" t="s">
        <v>304</v>
      </c>
      <c r="C65" s="210"/>
      <c r="D65" s="210"/>
      <c r="E65" s="210"/>
      <c r="F65" s="1">
        <f t="shared" si="2"/>
        <v>0</v>
      </c>
      <c r="G65" s="210"/>
      <c r="H65" s="210"/>
      <c r="I65" s="210">
        <v>502.2</v>
      </c>
      <c r="J65" s="213">
        <v>214.6</v>
      </c>
      <c r="K65" s="84">
        <f t="shared" si="5"/>
        <v>716.8</v>
      </c>
      <c r="L65" s="217">
        <f t="shared" si="6"/>
        <v>716.8</v>
      </c>
      <c r="M65" s="125"/>
      <c r="N65" s="189">
        <v>1341.6</v>
      </c>
    </row>
    <row r="66" spans="1:14" s="61" customFormat="1" ht="20.25">
      <c r="A66" s="17">
        <v>59</v>
      </c>
      <c r="B66" s="208" t="s">
        <v>305</v>
      </c>
      <c r="C66" s="210"/>
      <c r="D66" s="210"/>
      <c r="E66" s="210"/>
      <c r="F66" s="1">
        <f t="shared" si="2"/>
        <v>0</v>
      </c>
      <c r="G66" s="210"/>
      <c r="H66" s="210"/>
      <c r="I66" s="210">
        <v>1201.5</v>
      </c>
      <c r="J66" s="213">
        <v>486.2</v>
      </c>
      <c r="K66" s="84">
        <f t="shared" si="5"/>
        <v>1687.7</v>
      </c>
      <c r="L66" s="217">
        <f t="shared" si="6"/>
        <v>1687.7</v>
      </c>
      <c r="M66" s="125"/>
      <c r="N66" s="189">
        <v>4449.4</v>
      </c>
    </row>
    <row r="67" spans="1:14" s="61" customFormat="1" ht="20.25">
      <c r="A67" s="17">
        <v>60</v>
      </c>
      <c r="B67" s="208" t="s">
        <v>306</v>
      </c>
      <c r="C67" s="210"/>
      <c r="D67" s="210"/>
      <c r="E67" s="210"/>
      <c r="F67" s="1">
        <f t="shared" si="2"/>
        <v>0</v>
      </c>
      <c r="G67" s="210"/>
      <c r="H67" s="210"/>
      <c r="I67" s="210">
        <v>535.7</v>
      </c>
      <c r="J67" s="213">
        <v>151.6</v>
      </c>
      <c r="K67" s="84">
        <f t="shared" si="5"/>
        <v>687.3000000000001</v>
      </c>
      <c r="L67" s="217">
        <f t="shared" si="6"/>
        <v>687.3000000000001</v>
      </c>
      <c r="M67" s="125"/>
      <c r="N67" s="189">
        <v>2872.3</v>
      </c>
    </row>
    <row r="68" spans="1:14" s="61" customFormat="1" ht="20.25">
      <c r="A68" s="17">
        <v>61</v>
      </c>
      <c r="B68" s="208" t="s">
        <v>307</v>
      </c>
      <c r="C68" s="210"/>
      <c r="D68" s="210"/>
      <c r="E68" s="210"/>
      <c r="F68" s="1">
        <f t="shared" si="2"/>
        <v>0</v>
      </c>
      <c r="G68" s="210"/>
      <c r="H68" s="210"/>
      <c r="I68" s="210">
        <v>558</v>
      </c>
      <c r="J68" s="213">
        <v>138</v>
      </c>
      <c r="K68" s="84">
        <f t="shared" si="5"/>
        <v>696</v>
      </c>
      <c r="L68" s="217">
        <f t="shared" si="6"/>
        <v>696</v>
      </c>
      <c r="M68" s="125"/>
      <c r="N68" s="189">
        <v>772.8</v>
      </c>
    </row>
    <row r="69" spans="1:14" s="61" customFormat="1" ht="20.25">
      <c r="A69" s="17">
        <v>62</v>
      </c>
      <c r="B69" s="208" t="s">
        <v>308</v>
      </c>
      <c r="C69" s="210"/>
      <c r="D69" s="210"/>
      <c r="E69" s="210"/>
      <c r="F69" s="1">
        <f t="shared" si="2"/>
        <v>0</v>
      </c>
      <c r="G69" s="210"/>
      <c r="H69" s="210"/>
      <c r="I69" s="210">
        <v>648</v>
      </c>
      <c r="J69" s="213">
        <v>180.2</v>
      </c>
      <c r="K69" s="84">
        <f aca="true" t="shared" si="7" ref="K69:K74">G69+H69+I69+J69</f>
        <v>828.2</v>
      </c>
      <c r="L69" s="217">
        <f aca="true" t="shared" si="8" ref="L69:L74">F69+K69</f>
        <v>828.2</v>
      </c>
      <c r="M69" s="125"/>
      <c r="N69" s="189">
        <v>1450.9</v>
      </c>
    </row>
    <row r="70" spans="1:14" s="61" customFormat="1" ht="20.25">
      <c r="A70" s="17">
        <v>64</v>
      </c>
      <c r="B70" s="208" t="s">
        <v>309</v>
      </c>
      <c r="C70" s="210"/>
      <c r="D70" s="210"/>
      <c r="E70" s="210"/>
      <c r="F70" s="1">
        <f aca="true" t="shared" si="9" ref="F70:F82">C70+D70+E70</f>
        <v>0</v>
      </c>
      <c r="G70" s="210"/>
      <c r="H70" s="210"/>
      <c r="I70" s="210">
        <v>690.6</v>
      </c>
      <c r="J70" s="213">
        <v>141.3</v>
      </c>
      <c r="K70" s="84">
        <f t="shared" si="7"/>
        <v>831.9000000000001</v>
      </c>
      <c r="L70" s="217">
        <f t="shared" si="8"/>
        <v>831.9000000000001</v>
      </c>
      <c r="M70" s="125"/>
      <c r="N70" s="189">
        <v>10581.4</v>
      </c>
    </row>
    <row r="71" spans="1:14" s="61" customFormat="1" ht="20.25">
      <c r="A71" s="17">
        <v>65</v>
      </c>
      <c r="B71" s="208" t="s">
        <v>310</v>
      </c>
      <c r="C71" s="210"/>
      <c r="D71" s="210"/>
      <c r="E71" s="210"/>
      <c r="F71" s="1">
        <f t="shared" si="9"/>
        <v>0</v>
      </c>
      <c r="G71" s="210"/>
      <c r="H71" s="210"/>
      <c r="I71" s="210">
        <v>558</v>
      </c>
      <c r="J71" s="213">
        <v>157.7</v>
      </c>
      <c r="K71" s="84">
        <f t="shared" si="7"/>
        <v>715.7</v>
      </c>
      <c r="L71" s="217">
        <f t="shared" si="8"/>
        <v>715.7</v>
      </c>
      <c r="M71" s="125"/>
      <c r="N71" s="189">
        <v>5704.799999999999</v>
      </c>
    </row>
    <row r="72" spans="1:14" s="61" customFormat="1" ht="20.25">
      <c r="A72" s="17">
        <v>66</v>
      </c>
      <c r="B72" s="208" t="s">
        <v>311</v>
      </c>
      <c r="C72" s="210"/>
      <c r="D72" s="210"/>
      <c r="E72" s="210"/>
      <c r="F72" s="1">
        <f t="shared" si="9"/>
        <v>0</v>
      </c>
      <c r="G72" s="210"/>
      <c r="H72" s="210"/>
      <c r="I72" s="210">
        <v>592.9</v>
      </c>
      <c r="J72" s="213">
        <v>176.8</v>
      </c>
      <c r="K72" s="84">
        <f t="shared" si="7"/>
        <v>769.7</v>
      </c>
      <c r="L72" s="217">
        <f t="shared" si="8"/>
        <v>769.7</v>
      </c>
      <c r="M72" s="125"/>
      <c r="N72" s="189">
        <v>8369.3</v>
      </c>
    </row>
    <row r="73" spans="1:14" s="61" customFormat="1" ht="20.25">
      <c r="A73" s="17">
        <v>67</v>
      </c>
      <c r="B73" s="208" t="s">
        <v>312</v>
      </c>
      <c r="C73" s="210"/>
      <c r="D73" s="210"/>
      <c r="E73" s="210"/>
      <c r="F73" s="1">
        <f t="shared" si="9"/>
        <v>0</v>
      </c>
      <c r="G73" s="210"/>
      <c r="H73" s="210"/>
      <c r="I73" s="210">
        <v>615</v>
      </c>
      <c r="J73" s="213">
        <v>112.2</v>
      </c>
      <c r="K73" s="84">
        <f t="shared" si="7"/>
        <v>727.2</v>
      </c>
      <c r="L73" s="217">
        <f t="shared" si="8"/>
        <v>727.2</v>
      </c>
      <c r="M73" s="125"/>
      <c r="N73" s="189">
        <v>5710.400000000001</v>
      </c>
    </row>
    <row r="74" spans="1:14" s="61" customFormat="1" ht="20.25">
      <c r="A74" s="17">
        <v>68</v>
      </c>
      <c r="B74" s="208" t="s">
        <v>313</v>
      </c>
      <c r="C74" s="210"/>
      <c r="D74" s="210"/>
      <c r="E74" s="210"/>
      <c r="F74" s="1">
        <f t="shared" si="9"/>
        <v>0</v>
      </c>
      <c r="G74" s="210"/>
      <c r="H74" s="210"/>
      <c r="I74" s="210">
        <v>535</v>
      </c>
      <c r="J74" s="213">
        <v>152</v>
      </c>
      <c r="K74" s="84">
        <f t="shared" si="7"/>
        <v>687</v>
      </c>
      <c r="L74" s="217">
        <f t="shared" si="8"/>
        <v>687</v>
      </c>
      <c r="M74" s="125"/>
      <c r="N74" s="189">
        <v>5063</v>
      </c>
    </row>
    <row r="75" spans="1:14" s="61" customFormat="1" ht="20.25">
      <c r="A75" s="17">
        <v>69</v>
      </c>
      <c r="B75" s="208" t="s">
        <v>314</v>
      </c>
      <c r="C75" s="210"/>
      <c r="D75" s="210"/>
      <c r="E75" s="210"/>
      <c r="F75" s="1">
        <f t="shared" si="9"/>
        <v>0</v>
      </c>
      <c r="G75" s="210"/>
      <c r="H75" s="210">
        <v>506.5</v>
      </c>
      <c r="I75" s="210"/>
      <c r="J75" s="213">
        <v>241.9</v>
      </c>
      <c r="K75" s="84">
        <f aca="true" t="shared" si="10" ref="K75:K81">G75+H75+I75+J75</f>
        <v>748.4</v>
      </c>
      <c r="L75" s="217">
        <f aca="true" t="shared" si="11" ref="L75:L81">F75+K75</f>
        <v>748.4</v>
      </c>
      <c r="M75" s="125"/>
      <c r="N75" s="189">
        <v>9466.099999999999</v>
      </c>
    </row>
    <row r="76" spans="1:14" s="61" customFormat="1" ht="20.25">
      <c r="A76" s="17">
        <v>70</v>
      </c>
      <c r="B76" s="208" t="s">
        <v>104</v>
      </c>
      <c r="C76" s="210"/>
      <c r="D76" s="210"/>
      <c r="E76" s="210"/>
      <c r="F76" s="1">
        <f t="shared" si="9"/>
        <v>0</v>
      </c>
      <c r="G76" s="210"/>
      <c r="H76" s="210">
        <v>548.7</v>
      </c>
      <c r="I76" s="210"/>
      <c r="J76" s="213">
        <v>46.3</v>
      </c>
      <c r="K76" s="84">
        <f t="shared" si="10"/>
        <v>595</v>
      </c>
      <c r="L76" s="217">
        <f t="shared" si="11"/>
        <v>595</v>
      </c>
      <c r="M76" s="125"/>
      <c r="N76" s="189">
        <v>2820.6000000000004</v>
      </c>
    </row>
    <row r="77" spans="1:14" s="61" customFormat="1" ht="20.25">
      <c r="A77" s="17">
        <v>71</v>
      </c>
      <c r="B77" s="208" t="s">
        <v>315</v>
      </c>
      <c r="C77" s="210"/>
      <c r="D77" s="210"/>
      <c r="E77" s="210"/>
      <c r="F77" s="1">
        <f t="shared" si="9"/>
        <v>0</v>
      </c>
      <c r="G77" s="210"/>
      <c r="H77" s="210">
        <v>640.4</v>
      </c>
      <c r="I77" s="210"/>
      <c r="J77" s="213">
        <v>58.9</v>
      </c>
      <c r="K77" s="84">
        <f t="shared" si="10"/>
        <v>699.3</v>
      </c>
      <c r="L77" s="217">
        <f t="shared" si="11"/>
        <v>699.3</v>
      </c>
      <c r="M77" s="125"/>
      <c r="N77" s="189">
        <v>4453.7</v>
      </c>
    </row>
    <row r="78" spans="1:14" s="61" customFormat="1" ht="20.25">
      <c r="A78" s="17">
        <v>72</v>
      </c>
      <c r="B78" s="208" t="s">
        <v>316</v>
      </c>
      <c r="C78" s="210"/>
      <c r="D78" s="210"/>
      <c r="E78" s="210"/>
      <c r="F78" s="1">
        <f t="shared" si="9"/>
        <v>0</v>
      </c>
      <c r="G78" s="210"/>
      <c r="H78" s="210">
        <v>508.1</v>
      </c>
      <c r="I78" s="210"/>
      <c r="J78" s="213">
        <v>318.7</v>
      </c>
      <c r="K78" s="84">
        <f t="shared" si="10"/>
        <v>826.8</v>
      </c>
      <c r="L78" s="217">
        <f t="shared" si="11"/>
        <v>826.8</v>
      </c>
      <c r="M78" s="125"/>
      <c r="N78" s="189">
        <v>2534.8</v>
      </c>
    </row>
    <row r="79" spans="1:14" s="61" customFormat="1" ht="20.25">
      <c r="A79" s="17">
        <v>73</v>
      </c>
      <c r="B79" s="208" t="s">
        <v>346</v>
      </c>
      <c r="C79" s="210"/>
      <c r="D79" s="210">
        <v>517.2</v>
      </c>
      <c r="E79" s="210">
        <v>249.9</v>
      </c>
      <c r="F79" s="1">
        <f t="shared" si="9"/>
        <v>767.1</v>
      </c>
      <c r="G79" s="210"/>
      <c r="H79" s="210"/>
      <c r="I79" s="210"/>
      <c r="J79" s="213"/>
      <c r="K79" s="84"/>
      <c r="L79" s="217">
        <f t="shared" si="11"/>
        <v>767.1</v>
      </c>
      <c r="M79" s="125"/>
      <c r="N79" s="189"/>
    </row>
    <row r="80" spans="1:14" s="61" customFormat="1" ht="20.25">
      <c r="A80" s="17">
        <v>74</v>
      </c>
      <c r="B80" s="208" t="s">
        <v>317</v>
      </c>
      <c r="C80" s="210"/>
      <c r="D80" s="210"/>
      <c r="E80" s="210"/>
      <c r="F80" s="1">
        <f t="shared" si="9"/>
        <v>0</v>
      </c>
      <c r="G80" s="210"/>
      <c r="H80" s="210">
        <v>538</v>
      </c>
      <c r="I80" s="210"/>
      <c r="J80" s="213">
        <v>45.4</v>
      </c>
      <c r="K80" s="84">
        <f t="shared" si="10"/>
        <v>583.4</v>
      </c>
      <c r="L80" s="217">
        <f t="shared" si="11"/>
        <v>583.4</v>
      </c>
      <c r="M80" s="125"/>
      <c r="N80" s="189">
        <v>3124.3</v>
      </c>
    </row>
    <row r="81" spans="1:14" s="61" customFormat="1" ht="20.25">
      <c r="A81" s="17">
        <v>75</v>
      </c>
      <c r="B81" s="208" t="s">
        <v>318</v>
      </c>
      <c r="C81" s="210"/>
      <c r="D81" s="210"/>
      <c r="E81" s="210"/>
      <c r="F81" s="1">
        <f t="shared" si="9"/>
        <v>0</v>
      </c>
      <c r="G81" s="210"/>
      <c r="H81" s="210">
        <v>810.9</v>
      </c>
      <c r="I81" s="210"/>
      <c r="J81" s="213">
        <v>68.4</v>
      </c>
      <c r="K81" s="84">
        <f t="shared" si="10"/>
        <v>879.3</v>
      </c>
      <c r="L81" s="217">
        <f t="shared" si="11"/>
        <v>879.3</v>
      </c>
      <c r="M81" s="125"/>
      <c r="N81" s="189">
        <v>6491.3</v>
      </c>
    </row>
    <row r="82" spans="1:14" s="61" customFormat="1" ht="20.25">
      <c r="A82" s="17">
        <v>76</v>
      </c>
      <c r="B82" s="208" t="s">
        <v>319</v>
      </c>
      <c r="C82" s="210">
        <v>629.8</v>
      </c>
      <c r="D82" s="210"/>
      <c r="E82" s="210">
        <v>5088.2</v>
      </c>
      <c r="F82" s="1">
        <f t="shared" si="9"/>
        <v>5718</v>
      </c>
      <c r="G82" s="210"/>
      <c r="H82" s="210"/>
      <c r="I82" s="210"/>
      <c r="J82" s="213"/>
      <c r="K82" s="84">
        <f>G82+H82+I82+J82</f>
        <v>0</v>
      </c>
      <c r="L82" s="217">
        <f>F82+K82</f>
        <v>5718</v>
      </c>
      <c r="M82" s="125"/>
      <c r="N82" s="189">
        <v>13978.699999999999</v>
      </c>
    </row>
    <row r="83" spans="1:14" s="61" customFormat="1" ht="20.25">
      <c r="A83" s="17"/>
      <c r="B83" s="30" t="s">
        <v>1</v>
      </c>
      <c r="C83" s="45">
        <f>SUM(C9:C82)</f>
        <v>30100.1</v>
      </c>
      <c r="D83" s="45">
        <f aca="true" t="shared" si="12" ref="D83:L83">SUM(D9:D82)</f>
        <v>15871.2</v>
      </c>
      <c r="E83" s="45">
        <f t="shared" si="12"/>
        <v>33925.5</v>
      </c>
      <c r="F83" s="45">
        <f t="shared" si="12"/>
        <v>79896.79999999999</v>
      </c>
      <c r="G83" s="45">
        <f t="shared" si="12"/>
        <v>25201.000000000004</v>
      </c>
      <c r="H83" s="45">
        <f t="shared" si="12"/>
        <v>15673.199999999999</v>
      </c>
      <c r="I83" s="45">
        <f t="shared" si="12"/>
        <v>29836.2</v>
      </c>
      <c r="J83" s="45">
        <f t="shared" si="12"/>
        <v>33402.200000000004</v>
      </c>
      <c r="K83" s="45">
        <f t="shared" si="12"/>
        <v>104112.6</v>
      </c>
      <c r="L83" s="45">
        <f t="shared" si="12"/>
        <v>184009.4</v>
      </c>
      <c r="M83" s="125"/>
      <c r="N83" s="189">
        <v>3675.6000000000004</v>
      </c>
    </row>
    <row r="84" spans="1:14" s="61" customFormat="1" ht="20.25">
      <c r="A84" s="17">
        <v>2</v>
      </c>
      <c r="B84" s="221" t="s">
        <v>99</v>
      </c>
      <c r="C84" s="11"/>
      <c r="D84" s="11"/>
      <c r="E84" s="11"/>
      <c r="F84" s="15"/>
      <c r="G84" s="15"/>
      <c r="H84" s="15"/>
      <c r="I84" s="15"/>
      <c r="J84" s="15"/>
      <c r="K84" s="118"/>
      <c r="L84" s="35"/>
      <c r="M84" s="123"/>
      <c r="N84" s="189">
        <v>17437.3</v>
      </c>
    </row>
    <row r="85" spans="1:14" s="61" customFormat="1" ht="20.25">
      <c r="A85" s="17"/>
      <c r="B85" s="44" t="s">
        <v>100</v>
      </c>
      <c r="C85" s="25"/>
      <c r="D85" s="112">
        <v>1267.6</v>
      </c>
      <c r="E85" s="112">
        <v>1004.1</v>
      </c>
      <c r="F85" s="12">
        <f>E85+D85+C85</f>
        <v>2271.7</v>
      </c>
      <c r="G85" s="25"/>
      <c r="H85" s="25"/>
      <c r="I85" s="25"/>
      <c r="J85" s="25"/>
      <c r="K85" s="122">
        <f>G85+H85+I85+J85</f>
        <v>0</v>
      </c>
      <c r="L85" s="218">
        <f>K85+F85</f>
        <v>2271.7</v>
      </c>
      <c r="M85" s="123"/>
      <c r="N85" s="189">
        <v>186015.3</v>
      </c>
    </row>
    <row r="86" spans="1:13" s="16" customFormat="1" ht="17.25">
      <c r="A86" s="17"/>
      <c r="B86" s="26" t="s">
        <v>101</v>
      </c>
      <c r="C86" s="23"/>
      <c r="D86" s="112">
        <v>821.3</v>
      </c>
      <c r="E86" s="112">
        <v>908.1</v>
      </c>
      <c r="F86" s="12">
        <f>E86+D86+C86</f>
        <v>1729.4</v>
      </c>
      <c r="G86" s="23"/>
      <c r="H86" s="23"/>
      <c r="I86" s="23"/>
      <c r="J86" s="23"/>
      <c r="K86" s="122">
        <f>G86+H86+I86+J86</f>
        <v>0</v>
      </c>
      <c r="L86" s="218">
        <f>K86+F86</f>
        <v>1729.4</v>
      </c>
      <c r="M86" s="123"/>
    </row>
    <row r="87" spans="1:13" s="16" customFormat="1" ht="18">
      <c r="A87" s="13"/>
      <c r="B87" s="30" t="s">
        <v>1</v>
      </c>
      <c r="C87" s="45">
        <f aca="true" t="shared" si="13" ref="C87:L87">SUM(C85:C86)</f>
        <v>0</v>
      </c>
      <c r="D87" s="45">
        <f t="shared" si="13"/>
        <v>2088.8999999999996</v>
      </c>
      <c r="E87" s="45">
        <f t="shared" si="13"/>
        <v>1912.2</v>
      </c>
      <c r="F87" s="45">
        <f t="shared" si="13"/>
        <v>4001.1</v>
      </c>
      <c r="G87" s="45">
        <f t="shared" si="13"/>
        <v>0</v>
      </c>
      <c r="H87" s="45">
        <f t="shared" si="13"/>
        <v>0</v>
      </c>
      <c r="I87" s="45">
        <f t="shared" si="13"/>
        <v>0</v>
      </c>
      <c r="J87" s="45">
        <f t="shared" si="13"/>
        <v>0</v>
      </c>
      <c r="K87" s="117">
        <f t="shared" si="13"/>
        <v>0</v>
      </c>
      <c r="L87" s="45">
        <f t="shared" si="13"/>
        <v>4001.1</v>
      </c>
      <c r="M87" s="123"/>
    </row>
    <row r="88" spans="1:13" s="16" customFormat="1" ht="18">
      <c r="A88" s="13">
        <v>3</v>
      </c>
      <c r="B88" s="224" t="s">
        <v>179</v>
      </c>
      <c r="C88" s="23"/>
      <c r="D88" s="23"/>
      <c r="E88" s="23"/>
      <c r="F88" s="23"/>
      <c r="G88" s="23"/>
      <c r="H88" s="23"/>
      <c r="I88" s="23"/>
      <c r="J88" s="23"/>
      <c r="K88" s="84"/>
      <c r="L88" s="23"/>
      <c r="M88" s="123"/>
    </row>
    <row r="89" spans="1:13" s="16" customFormat="1" ht="18">
      <c r="A89" s="13"/>
      <c r="B89" s="32" t="s">
        <v>208</v>
      </c>
      <c r="C89" s="23"/>
      <c r="D89" s="23"/>
      <c r="E89" s="23"/>
      <c r="F89" s="12">
        <f>C89+D89+E89</f>
        <v>0</v>
      </c>
      <c r="G89" s="23"/>
      <c r="H89" s="23"/>
      <c r="I89" s="111" t="s">
        <v>329</v>
      </c>
      <c r="J89" s="157">
        <v>1123.2</v>
      </c>
      <c r="K89" s="118">
        <f>G89+H89+I89+J89</f>
        <v>3589</v>
      </c>
      <c r="L89" s="35">
        <f>K89+F89</f>
        <v>3589</v>
      </c>
      <c r="M89" s="123"/>
    </row>
    <row r="90" spans="1:13" s="16" customFormat="1" ht="18">
      <c r="A90" s="13"/>
      <c r="B90" s="32" t="s">
        <v>209</v>
      </c>
      <c r="C90" s="23"/>
      <c r="D90" s="23"/>
      <c r="E90" s="23"/>
      <c r="F90" s="12">
        <f>C90+D90+E90</f>
        <v>0</v>
      </c>
      <c r="G90" s="23"/>
      <c r="H90" s="23"/>
      <c r="I90" s="111" t="s">
        <v>330</v>
      </c>
      <c r="J90" s="112">
        <v>868.3</v>
      </c>
      <c r="K90" s="118">
        <f>G90+H90+I90+J90</f>
        <v>2875.7</v>
      </c>
      <c r="L90" s="35">
        <f>K90+F90</f>
        <v>2875.7</v>
      </c>
      <c r="M90" s="123"/>
    </row>
    <row r="91" spans="1:13" s="16" customFormat="1" ht="18">
      <c r="A91" s="13"/>
      <c r="B91" s="30" t="s">
        <v>1</v>
      </c>
      <c r="C91" s="45">
        <f>C89+C90</f>
        <v>0</v>
      </c>
      <c r="D91" s="45">
        <f aca="true" t="shared" si="14" ref="D91:I91">D89+D90</f>
        <v>0</v>
      </c>
      <c r="E91" s="45">
        <f t="shared" si="14"/>
        <v>0</v>
      </c>
      <c r="F91" s="45">
        <f t="shared" si="14"/>
        <v>0</v>
      </c>
      <c r="G91" s="45">
        <f t="shared" si="14"/>
        <v>0</v>
      </c>
      <c r="H91" s="45">
        <f t="shared" si="14"/>
        <v>0</v>
      </c>
      <c r="I91" s="45">
        <f t="shared" si="14"/>
        <v>4473.200000000001</v>
      </c>
      <c r="J91" s="45">
        <f>J89+J90</f>
        <v>1991.5</v>
      </c>
      <c r="K91" s="117">
        <f>K89+K90</f>
        <v>6464.7</v>
      </c>
      <c r="L91" s="45">
        <f>L89+L90</f>
        <v>6464.7</v>
      </c>
      <c r="M91" s="123"/>
    </row>
    <row r="92" spans="1:13" s="16" customFormat="1" ht="18">
      <c r="A92" s="13">
        <v>4</v>
      </c>
      <c r="B92" s="224" t="s">
        <v>180</v>
      </c>
      <c r="C92" s="23"/>
      <c r="D92" s="23"/>
      <c r="E92" s="23"/>
      <c r="F92" s="15"/>
      <c r="G92" s="23"/>
      <c r="H92" s="23"/>
      <c r="I92" s="23"/>
      <c r="J92" s="23"/>
      <c r="K92" s="118"/>
      <c r="L92" s="35"/>
      <c r="M92" s="123"/>
    </row>
    <row r="93" spans="1:13" s="16" customFormat="1" ht="17.25">
      <c r="A93" s="13"/>
      <c r="B93" s="14" t="s">
        <v>181</v>
      </c>
      <c r="C93" s="23"/>
      <c r="D93" s="23">
        <v>1015.5</v>
      </c>
      <c r="E93" s="23">
        <v>656.5</v>
      </c>
      <c r="F93" s="12">
        <f>C93+D93+E93</f>
        <v>1672</v>
      </c>
      <c r="G93" s="23"/>
      <c r="H93" s="23"/>
      <c r="I93" s="23"/>
      <c r="J93" s="23"/>
      <c r="K93" s="122">
        <f>G93+H93+I93+J93</f>
        <v>0</v>
      </c>
      <c r="L93" s="218">
        <f>K93+F93</f>
        <v>1672</v>
      </c>
      <c r="M93" s="123"/>
    </row>
    <row r="94" spans="1:13" s="16" customFormat="1" ht="17.25">
      <c r="A94" s="13"/>
      <c r="B94" s="14" t="s">
        <v>342</v>
      </c>
      <c r="C94" s="23"/>
      <c r="D94" s="23">
        <v>832.5</v>
      </c>
      <c r="E94" s="23">
        <v>312.9</v>
      </c>
      <c r="F94" s="12">
        <f>C94+D94+E94</f>
        <v>1145.4</v>
      </c>
      <c r="G94" s="23"/>
      <c r="H94" s="23"/>
      <c r="I94" s="23"/>
      <c r="J94" s="23"/>
      <c r="K94" s="122"/>
      <c r="L94" s="218">
        <f>K94+F94</f>
        <v>1145.4</v>
      </c>
      <c r="M94" s="123"/>
    </row>
    <row r="95" spans="1:13" s="16" customFormat="1" ht="18">
      <c r="A95" s="13"/>
      <c r="B95" s="30" t="s">
        <v>1</v>
      </c>
      <c r="C95" s="45">
        <f>SUM(C92:C94)</f>
        <v>0</v>
      </c>
      <c r="D95" s="45">
        <f>SUM(D92:D94)</f>
        <v>1848</v>
      </c>
      <c r="E95" s="45">
        <f aca="true" t="shared" si="15" ref="E95:L95">SUM(E92:E94)</f>
        <v>969.4</v>
      </c>
      <c r="F95" s="45">
        <f t="shared" si="15"/>
        <v>2817.4</v>
      </c>
      <c r="G95" s="45">
        <f t="shared" si="15"/>
        <v>0</v>
      </c>
      <c r="H95" s="45">
        <f t="shared" si="15"/>
        <v>0</v>
      </c>
      <c r="I95" s="45">
        <f t="shared" si="15"/>
        <v>0</v>
      </c>
      <c r="J95" s="45">
        <f t="shared" si="15"/>
        <v>0</v>
      </c>
      <c r="K95" s="45">
        <f t="shared" si="15"/>
        <v>0</v>
      </c>
      <c r="L95" s="45">
        <f t="shared" si="15"/>
        <v>2817.4</v>
      </c>
      <c r="M95" s="123"/>
    </row>
    <row r="96" spans="1:13" s="61" customFormat="1" ht="18">
      <c r="A96" s="27">
        <v>5</v>
      </c>
      <c r="B96" s="224" t="s">
        <v>158</v>
      </c>
      <c r="C96" s="25"/>
      <c r="D96" s="25"/>
      <c r="E96" s="25"/>
      <c r="F96" s="15"/>
      <c r="G96" s="23"/>
      <c r="H96" s="23"/>
      <c r="I96" s="23"/>
      <c r="J96" s="23"/>
      <c r="K96" s="118"/>
      <c r="L96" s="35"/>
      <c r="M96" s="123"/>
    </row>
    <row r="97" spans="1:13" s="61" customFormat="1" ht="17.25">
      <c r="A97" s="27"/>
      <c r="B97" s="46" t="s">
        <v>159</v>
      </c>
      <c r="C97" s="25"/>
      <c r="D97" s="25"/>
      <c r="E97" s="25"/>
      <c r="F97" s="12">
        <f>C97+D97+E97</f>
        <v>0</v>
      </c>
      <c r="G97" s="25"/>
      <c r="H97" s="25"/>
      <c r="I97" s="25"/>
      <c r="J97" s="139">
        <v>540.6</v>
      </c>
      <c r="K97" s="122">
        <f>G97+H97+I97+J97</f>
        <v>540.6</v>
      </c>
      <c r="L97" s="218">
        <f>K97+F97</f>
        <v>540.6</v>
      </c>
      <c r="M97" s="123"/>
    </row>
    <row r="98" spans="1:13" s="61" customFormat="1" ht="17.25">
      <c r="A98" s="27"/>
      <c r="B98" s="46" t="s">
        <v>160</v>
      </c>
      <c r="C98" s="25"/>
      <c r="D98" s="25"/>
      <c r="E98" s="25"/>
      <c r="F98" s="12">
        <f>C98+D98+E98</f>
        <v>0</v>
      </c>
      <c r="G98" s="25"/>
      <c r="H98" s="25"/>
      <c r="I98" s="25"/>
      <c r="J98" s="139">
        <v>459.9</v>
      </c>
      <c r="K98" s="122">
        <f>G98+H98+I98+J98</f>
        <v>459.9</v>
      </c>
      <c r="L98" s="218">
        <f>K98+F98</f>
        <v>459.9</v>
      </c>
      <c r="M98" s="123"/>
    </row>
    <row r="99" spans="1:13" s="61" customFormat="1" ht="18">
      <c r="A99" s="27"/>
      <c r="B99" s="30" t="s">
        <v>1</v>
      </c>
      <c r="C99" s="45">
        <f aca="true" t="shared" si="16" ref="C99:L99">SUM(C97:C98)</f>
        <v>0</v>
      </c>
      <c r="D99" s="45">
        <f t="shared" si="16"/>
        <v>0</v>
      </c>
      <c r="E99" s="45">
        <f t="shared" si="16"/>
        <v>0</v>
      </c>
      <c r="F99" s="45">
        <f t="shared" si="16"/>
        <v>0</v>
      </c>
      <c r="G99" s="45">
        <f t="shared" si="16"/>
        <v>0</v>
      </c>
      <c r="H99" s="45">
        <f t="shared" si="16"/>
        <v>0</v>
      </c>
      <c r="I99" s="45">
        <f t="shared" si="16"/>
        <v>0</v>
      </c>
      <c r="J99" s="45">
        <f t="shared" si="16"/>
        <v>1000.5</v>
      </c>
      <c r="K99" s="117">
        <f t="shared" si="16"/>
        <v>1000.5</v>
      </c>
      <c r="L99" s="45">
        <f t="shared" si="16"/>
        <v>1000.5</v>
      </c>
      <c r="M99" s="123"/>
    </row>
    <row r="100" spans="1:12" ht="16.5" customHeight="1">
      <c r="A100" s="7">
        <v>6</v>
      </c>
      <c r="B100" s="224" t="s">
        <v>81</v>
      </c>
      <c r="C100" s="10"/>
      <c r="D100" s="10"/>
      <c r="E100" s="10"/>
      <c r="F100" s="15"/>
      <c r="G100" s="35"/>
      <c r="H100" s="35"/>
      <c r="I100" s="35"/>
      <c r="J100" s="35"/>
      <c r="K100" s="118"/>
      <c r="L100" s="35"/>
    </row>
    <row r="101" spans="1:12" ht="16.5" customHeight="1">
      <c r="A101" s="7"/>
      <c r="B101" s="14" t="s">
        <v>82</v>
      </c>
      <c r="C101" s="10"/>
      <c r="D101" s="177">
        <v>1017.9</v>
      </c>
      <c r="E101" s="177">
        <v>475.1</v>
      </c>
      <c r="F101" s="12">
        <f>C101+D101+E101</f>
        <v>1493</v>
      </c>
      <c r="G101" s="10"/>
      <c r="H101" s="35"/>
      <c r="I101" s="35"/>
      <c r="J101" s="35"/>
      <c r="K101" s="122">
        <f>G101+H101+I101+J101</f>
        <v>0</v>
      </c>
      <c r="L101" s="218">
        <f>K101+F101</f>
        <v>1493</v>
      </c>
    </row>
    <row r="102" spans="1:12" ht="16.5" customHeight="1">
      <c r="A102" s="7"/>
      <c r="B102" s="14" t="s">
        <v>83</v>
      </c>
      <c r="C102" s="10"/>
      <c r="D102" s="177">
        <v>696</v>
      </c>
      <c r="E102" s="177">
        <v>253.3</v>
      </c>
      <c r="F102" s="12">
        <f>C102+D102+E102</f>
        <v>949.3</v>
      </c>
      <c r="G102" s="10"/>
      <c r="H102" s="168"/>
      <c r="I102" s="168"/>
      <c r="J102" s="168"/>
      <c r="K102" s="122">
        <f>G102+H102+I102+J102</f>
        <v>0</v>
      </c>
      <c r="L102" s="218">
        <f>K102+F102</f>
        <v>949.3</v>
      </c>
    </row>
    <row r="103" spans="1:12" ht="16.5" customHeight="1">
      <c r="A103" s="7"/>
      <c r="B103" s="14" t="s">
        <v>84</v>
      </c>
      <c r="C103" s="10"/>
      <c r="D103" s="168"/>
      <c r="E103" s="168"/>
      <c r="F103" s="12">
        <f>C103+D103+E103</f>
        <v>0</v>
      </c>
      <c r="G103" s="10"/>
      <c r="H103" s="177">
        <v>519.6</v>
      </c>
      <c r="I103" s="177">
        <v>7.5</v>
      </c>
      <c r="J103" s="177">
        <v>252.5</v>
      </c>
      <c r="K103" s="122">
        <f>G103+H103+I103+J103</f>
        <v>779.6</v>
      </c>
      <c r="L103" s="218">
        <f>K103+F103</f>
        <v>779.6</v>
      </c>
    </row>
    <row r="104" spans="1:12" ht="16.5" customHeight="1">
      <c r="A104" s="7"/>
      <c r="B104" s="14" t="s">
        <v>202</v>
      </c>
      <c r="C104" s="10"/>
      <c r="D104" s="177">
        <v>62.7</v>
      </c>
      <c r="E104" s="177">
        <v>28.3</v>
      </c>
      <c r="F104" s="12">
        <f>C104+D104+E104</f>
        <v>91</v>
      </c>
      <c r="G104" s="10"/>
      <c r="H104" s="177">
        <v>538.8</v>
      </c>
      <c r="I104" s="177"/>
      <c r="J104" s="177">
        <v>193.7</v>
      </c>
      <c r="K104" s="122">
        <f>G104+H104+I104+J104</f>
        <v>732.5</v>
      </c>
      <c r="L104" s="218">
        <f>K104+F104</f>
        <v>823.5</v>
      </c>
    </row>
    <row r="105" spans="1:12" ht="16.5" customHeight="1">
      <c r="A105" s="7"/>
      <c r="B105" s="14" t="s">
        <v>203</v>
      </c>
      <c r="C105" s="10"/>
      <c r="D105" s="177">
        <v>207.6</v>
      </c>
      <c r="E105" s="177">
        <v>88.9</v>
      </c>
      <c r="F105" s="12">
        <f>C105+D105+E105</f>
        <v>296.5</v>
      </c>
      <c r="G105" s="10"/>
      <c r="H105" s="57">
        <v>342.2</v>
      </c>
      <c r="I105" s="57"/>
      <c r="J105" s="57">
        <v>162.2</v>
      </c>
      <c r="K105" s="122">
        <f>G105+H105+I105+J105</f>
        <v>504.4</v>
      </c>
      <c r="L105" s="218">
        <f>K105+F105</f>
        <v>800.9</v>
      </c>
    </row>
    <row r="106" spans="1:12" ht="16.5" customHeight="1">
      <c r="A106" s="7"/>
      <c r="B106" s="30" t="s">
        <v>1</v>
      </c>
      <c r="C106" s="36">
        <f aca="true" t="shared" si="17" ref="C106:L106">SUM(C100:C105)</f>
        <v>0</v>
      </c>
      <c r="D106" s="36">
        <f t="shared" si="17"/>
        <v>1984.2</v>
      </c>
      <c r="E106" s="36">
        <f t="shared" si="17"/>
        <v>845.6</v>
      </c>
      <c r="F106" s="36">
        <f t="shared" si="17"/>
        <v>2829.8</v>
      </c>
      <c r="G106" s="36">
        <f t="shared" si="17"/>
        <v>0</v>
      </c>
      <c r="H106" s="36">
        <f t="shared" si="17"/>
        <v>1400.6000000000001</v>
      </c>
      <c r="I106" s="36">
        <f t="shared" si="17"/>
        <v>7.5</v>
      </c>
      <c r="J106" s="36">
        <f t="shared" si="17"/>
        <v>608.4</v>
      </c>
      <c r="K106" s="119">
        <f t="shared" si="17"/>
        <v>2016.5</v>
      </c>
      <c r="L106" s="36">
        <f t="shared" si="17"/>
        <v>4846.3</v>
      </c>
    </row>
    <row r="107" spans="1:12" ht="16.5" customHeight="1">
      <c r="A107" s="7">
        <v>7</v>
      </c>
      <c r="B107" s="224" t="s">
        <v>67</v>
      </c>
      <c r="C107" s="10"/>
      <c r="D107" s="10"/>
      <c r="E107" s="10"/>
      <c r="F107" s="15"/>
      <c r="G107" s="35"/>
      <c r="H107" s="35"/>
      <c r="I107" s="35"/>
      <c r="J107" s="35"/>
      <c r="K107" s="118"/>
      <c r="L107" s="35"/>
    </row>
    <row r="108" spans="1:12" ht="16.5" customHeight="1">
      <c r="A108" s="7"/>
      <c r="B108" s="14" t="s">
        <v>68</v>
      </c>
      <c r="C108" s="10"/>
      <c r="D108" s="10"/>
      <c r="E108" s="10"/>
      <c r="F108" s="12">
        <f>C108+D108+E108</f>
        <v>0</v>
      </c>
      <c r="G108" s="10"/>
      <c r="H108" s="10"/>
      <c r="I108" s="169">
        <v>2146</v>
      </c>
      <c r="J108" s="48">
        <v>1004.2</v>
      </c>
      <c r="K108" s="122">
        <f>G108+H108+I108+J108</f>
        <v>3150.2</v>
      </c>
      <c r="L108" s="218">
        <f>K108+F108</f>
        <v>3150.2</v>
      </c>
    </row>
    <row r="109" spans="1:12" ht="16.5" customHeight="1">
      <c r="A109" s="7"/>
      <c r="B109" s="14" t="s">
        <v>69</v>
      </c>
      <c r="C109" s="10"/>
      <c r="D109" s="10"/>
      <c r="E109" s="10"/>
      <c r="F109" s="12">
        <f>C109+D109+E109</f>
        <v>0</v>
      </c>
      <c r="G109" s="10"/>
      <c r="H109" s="10"/>
      <c r="I109" s="169">
        <v>1128.5</v>
      </c>
      <c r="J109" s="48">
        <v>447.1</v>
      </c>
      <c r="K109" s="122">
        <f>G109+H109+I109+J109</f>
        <v>1575.6</v>
      </c>
      <c r="L109" s="218">
        <f>K109+F109</f>
        <v>1575.6</v>
      </c>
    </row>
    <row r="110" spans="1:12" ht="16.5" customHeight="1">
      <c r="A110" s="7"/>
      <c r="B110" s="30" t="s">
        <v>1</v>
      </c>
      <c r="C110" s="31">
        <f aca="true" t="shared" si="18" ref="C110:L110">SUM(C108:C109)</f>
        <v>0</v>
      </c>
      <c r="D110" s="31">
        <f t="shared" si="18"/>
        <v>0</v>
      </c>
      <c r="E110" s="31">
        <f t="shared" si="18"/>
        <v>0</v>
      </c>
      <c r="F110" s="31">
        <f t="shared" si="18"/>
        <v>0</v>
      </c>
      <c r="G110" s="31">
        <f t="shared" si="18"/>
        <v>0</v>
      </c>
      <c r="H110" s="31">
        <f t="shared" si="18"/>
        <v>0</v>
      </c>
      <c r="I110" s="31">
        <f t="shared" si="18"/>
        <v>3274.5</v>
      </c>
      <c r="J110" s="31">
        <f t="shared" si="18"/>
        <v>1451.3000000000002</v>
      </c>
      <c r="K110" s="120">
        <f t="shared" si="18"/>
        <v>4725.799999999999</v>
      </c>
      <c r="L110" s="31">
        <f t="shared" si="18"/>
        <v>4725.799999999999</v>
      </c>
    </row>
    <row r="111" spans="1:13" s="20" customFormat="1" ht="16.5" customHeight="1">
      <c r="A111" s="17">
        <v>8</v>
      </c>
      <c r="B111" s="225" t="s">
        <v>97</v>
      </c>
      <c r="C111" s="19"/>
      <c r="D111" s="19"/>
      <c r="E111" s="19"/>
      <c r="F111" s="15"/>
      <c r="G111" s="57"/>
      <c r="H111" s="57"/>
      <c r="I111" s="57"/>
      <c r="J111" s="57"/>
      <c r="K111" s="118"/>
      <c r="L111" s="35"/>
      <c r="M111" s="126"/>
    </row>
    <row r="112" spans="1:13" s="20" customFormat="1" ht="16.5" customHeight="1">
      <c r="A112" s="17"/>
      <c r="B112" s="96" t="s">
        <v>174</v>
      </c>
      <c r="C112" s="19"/>
      <c r="D112" s="19"/>
      <c r="E112" s="19"/>
      <c r="F112" s="12">
        <f>C112+D112+E112</f>
        <v>0</v>
      </c>
      <c r="G112" s="19"/>
      <c r="H112" s="19"/>
      <c r="I112" s="23">
        <v>1068</v>
      </c>
      <c r="J112" s="23">
        <v>443.4</v>
      </c>
      <c r="K112" s="122">
        <f>G112+H112+I112+J112</f>
        <v>1511.4</v>
      </c>
      <c r="L112" s="218">
        <f>K112+F112</f>
        <v>1511.4</v>
      </c>
      <c r="M112" s="126"/>
    </row>
    <row r="113" spans="1:13" s="20" customFormat="1" ht="16.5" customHeight="1">
      <c r="A113" s="17"/>
      <c r="B113" s="96" t="s">
        <v>173</v>
      </c>
      <c r="C113" s="19"/>
      <c r="D113" s="19"/>
      <c r="E113" s="19"/>
      <c r="F113" s="12">
        <f>C113+D113+E113</f>
        <v>0</v>
      </c>
      <c r="G113" s="23">
        <v>832.5</v>
      </c>
      <c r="H113" s="137"/>
      <c r="I113" s="136"/>
      <c r="J113" s="136">
        <v>943.8</v>
      </c>
      <c r="K113" s="122">
        <f>G113+H113+I113+J113</f>
        <v>1776.3</v>
      </c>
      <c r="L113" s="218">
        <f>K113+F113</f>
        <v>1776.3</v>
      </c>
      <c r="M113" s="126"/>
    </row>
    <row r="114" spans="1:13" s="20" customFormat="1" ht="16.5" customHeight="1">
      <c r="A114" s="17"/>
      <c r="B114" s="96" t="s">
        <v>285</v>
      </c>
      <c r="C114" s="19"/>
      <c r="D114" s="19"/>
      <c r="E114" s="19"/>
      <c r="F114" s="12"/>
      <c r="G114" s="23"/>
      <c r="H114" s="137"/>
      <c r="I114" s="136">
        <v>355.9</v>
      </c>
      <c r="J114" s="136">
        <v>150.4</v>
      </c>
      <c r="K114" s="122">
        <f>G114+H114+I114+J114</f>
        <v>506.29999999999995</v>
      </c>
      <c r="L114" s="218">
        <f>K114+F114</f>
        <v>506.29999999999995</v>
      </c>
      <c r="M114" s="126"/>
    </row>
    <row r="115" spans="1:13" s="20" customFormat="1" ht="16.5" customHeight="1">
      <c r="A115" s="17"/>
      <c r="B115" s="96" t="s">
        <v>320</v>
      </c>
      <c r="C115" s="19"/>
      <c r="D115" s="19"/>
      <c r="E115" s="19"/>
      <c r="F115" s="12"/>
      <c r="G115" s="23"/>
      <c r="H115" s="137"/>
      <c r="I115" s="136">
        <v>405</v>
      </c>
      <c r="J115" s="136">
        <v>112.7</v>
      </c>
      <c r="K115" s="122">
        <f>G115+H115+I115+J115</f>
        <v>517.7</v>
      </c>
      <c r="L115" s="218">
        <f>K115+F115</f>
        <v>517.7</v>
      </c>
      <c r="M115" s="126"/>
    </row>
    <row r="116" spans="1:13" s="20" customFormat="1" ht="16.5" customHeight="1">
      <c r="A116" s="17"/>
      <c r="B116" s="30" t="s">
        <v>1</v>
      </c>
      <c r="C116" s="38">
        <f>SUM(C111:C115)</f>
        <v>0</v>
      </c>
      <c r="D116" s="38">
        <f aca="true" t="shared" si="19" ref="D116:L116">SUM(D111:D115)</f>
        <v>0</v>
      </c>
      <c r="E116" s="38">
        <f t="shared" si="19"/>
        <v>0</v>
      </c>
      <c r="F116" s="38">
        <f t="shared" si="19"/>
        <v>0</v>
      </c>
      <c r="G116" s="38">
        <f t="shared" si="19"/>
        <v>832.5</v>
      </c>
      <c r="H116" s="38">
        <f t="shared" si="19"/>
        <v>0</v>
      </c>
      <c r="I116" s="38">
        <f t="shared" si="19"/>
        <v>1828.9</v>
      </c>
      <c r="J116" s="38">
        <f t="shared" si="19"/>
        <v>1650.3</v>
      </c>
      <c r="K116" s="38">
        <f t="shared" si="19"/>
        <v>4311.7</v>
      </c>
      <c r="L116" s="38">
        <f t="shared" si="19"/>
        <v>4311.7</v>
      </c>
      <c r="M116" s="126"/>
    </row>
    <row r="117" spans="1:13" s="20" customFormat="1" ht="16.5" customHeight="1">
      <c r="A117" s="105">
        <v>9</v>
      </c>
      <c r="B117" s="225" t="s">
        <v>216</v>
      </c>
      <c r="C117" s="57"/>
      <c r="D117" s="57"/>
      <c r="E117" s="57"/>
      <c r="F117" s="57"/>
      <c r="G117" s="57"/>
      <c r="H117" s="57"/>
      <c r="I117" s="57"/>
      <c r="J117" s="57"/>
      <c r="K117" s="118"/>
      <c r="L117" s="35"/>
      <c r="M117" s="126"/>
    </row>
    <row r="118" spans="1:13" s="20" customFormat="1" ht="16.5" customHeight="1">
      <c r="A118" s="105"/>
      <c r="B118" s="32" t="s">
        <v>217</v>
      </c>
      <c r="C118" s="57"/>
      <c r="D118" s="57"/>
      <c r="E118" s="57"/>
      <c r="F118" s="12">
        <f>C118+D118+E118</f>
        <v>0</v>
      </c>
      <c r="G118" s="57"/>
      <c r="H118" s="57"/>
      <c r="I118" s="57">
        <v>437.7</v>
      </c>
      <c r="J118" s="57">
        <v>138.9</v>
      </c>
      <c r="K118" s="122">
        <f>G118+H118+I118+J118</f>
        <v>576.6</v>
      </c>
      <c r="L118" s="218">
        <f>K118+F118</f>
        <v>576.6</v>
      </c>
      <c r="M118" s="126"/>
    </row>
    <row r="119" spans="1:13" s="20" customFormat="1" ht="16.5" customHeight="1">
      <c r="A119" s="105"/>
      <c r="B119" s="32" t="s">
        <v>278</v>
      </c>
      <c r="C119" s="57"/>
      <c r="D119" s="57"/>
      <c r="E119" s="57"/>
      <c r="F119" s="12"/>
      <c r="G119" s="57"/>
      <c r="H119" s="57"/>
      <c r="I119" s="57">
        <v>439.6</v>
      </c>
      <c r="J119" s="57">
        <v>139.8</v>
      </c>
      <c r="K119" s="122">
        <f>G119+H119+I119+J119</f>
        <v>579.4000000000001</v>
      </c>
      <c r="L119" s="218">
        <f>K119+F119</f>
        <v>579.4000000000001</v>
      </c>
      <c r="M119" s="126"/>
    </row>
    <row r="120" spans="1:13" s="20" customFormat="1" ht="16.5" customHeight="1">
      <c r="A120" s="105"/>
      <c r="B120" s="32" t="s">
        <v>284</v>
      </c>
      <c r="C120" s="57"/>
      <c r="D120" s="57"/>
      <c r="E120" s="57"/>
      <c r="F120" s="12"/>
      <c r="G120" s="57"/>
      <c r="H120" s="57"/>
      <c r="I120" s="57">
        <v>470.1</v>
      </c>
      <c r="J120" s="57">
        <v>177.4</v>
      </c>
      <c r="K120" s="122">
        <f>G120+H120+I120+J120</f>
        <v>647.5</v>
      </c>
      <c r="L120" s="218">
        <f>K120+F120</f>
        <v>647.5</v>
      </c>
      <c r="M120" s="126"/>
    </row>
    <row r="121" spans="1:13" s="20" customFormat="1" ht="16.5" customHeight="1">
      <c r="A121" s="105"/>
      <c r="B121" s="30" t="s">
        <v>1</v>
      </c>
      <c r="C121" s="38">
        <f>C118+C119+C120</f>
        <v>0</v>
      </c>
      <c r="D121" s="38">
        <f aca="true" t="shared" si="20" ref="D121:L121">D118+D119+D120</f>
        <v>0</v>
      </c>
      <c r="E121" s="38">
        <f t="shared" si="20"/>
        <v>0</v>
      </c>
      <c r="F121" s="38">
        <f t="shared" si="20"/>
        <v>0</v>
      </c>
      <c r="G121" s="38">
        <f t="shared" si="20"/>
        <v>0</v>
      </c>
      <c r="H121" s="38">
        <f t="shared" si="20"/>
        <v>0</v>
      </c>
      <c r="I121" s="38">
        <f t="shared" si="20"/>
        <v>1347.4</v>
      </c>
      <c r="J121" s="38">
        <f t="shared" si="20"/>
        <v>456.1</v>
      </c>
      <c r="K121" s="38">
        <f t="shared" si="20"/>
        <v>1803.5</v>
      </c>
      <c r="L121" s="38">
        <f t="shared" si="20"/>
        <v>1803.5</v>
      </c>
      <c r="M121" s="126"/>
    </row>
    <row r="122" spans="1:13" s="20" customFormat="1" ht="16.5" customHeight="1">
      <c r="A122" s="105">
        <v>10</v>
      </c>
      <c r="B122" s="224" t="s">
        <v>274</v>
      </c>
      <c r="C122" s="57"/>
      <c r="D122" s="57"/>
      <c r="E122" s="57"/>
      <c r="F122" s="57"/>
      <c r="G122" s="57"/>
      <c r="H122" s="57"/>
      <c r="I122" s="57"/>
      <c r="J122" s="57"/>
      <c r="K122" s="156"/>
      <c r="L122" s="57"/>
      <c r="M122" s="126"/>
    </row>
    <row r="123" spans="1:13" s="20" customFormat="1" ht="16.5" customHeight="1">
      <c r="A123" s="105"/>
      <c r="B123" s="14" t="s">
        <v>334</v>
      </c>
      <c r="C123" s="57"/>
      <c r="D123" s="57">
        <v>579.5</v>
      </c>
      <c r="E123" s="57">
        <v>245.8</v>
      </c>
      <c r="F123" s="12">
        <f>C123+D123+E123</f>
        <v>825.3</v>
      </c>
      <c r="G123" s="57"/>
      <c r="H123" s="57"/>
      <c r="I123" s="57"/>
      <c r="J123" s="57"/>
      <c r="K123" s="122">
        <f>G123+H123+I123+J123</f>
        <v>0</v>
      </c>
      <c r="L123" s="218">
        <f>K123+F123</f>
        <v>825.3</v>
      </c>
      <c r="M123" s="126"/>
    </row>
    <row r="124" spans="1:13" s="20" customFormat="1" ht="16.5" customHeight="1">
      <c r="A124" s="105"/>
      <c r="B124" s="14" t="s">
        <v>276</v>
      </c>
      <c r="C124" s="57"/>
      <c r="D124" s="57"/>
      <c r="E124" s="57"/>
      <c r="F124" s="12"/>
      <c r="G124" s="57"/>
      <c r="H124" s="57"/>
      <c r="I124" s="57">
        <v>589.1</v>
      </c>
      <c r="J124" s="57">
        <v>213.9</v>
      </c>
      <c r="K124" s="122">
        <f>G124+H124+I124+J124</f>
        <v>803</v>
      </c>
      <c r="L124" s="218">
        <f>K124+F124</f>
        <v>803</v>
      </c>
      <c r="M124" s="126"/>
    </row>
    <row r="125" spans="1:13" s="20" customFormat="1" ht="16.5" customHeight="1">
      <c r="A125" s="105"/>
      <c r="B125" s="30" t="s">
        <v>1</v>
      </c>
      <c r="C125" s="38">
        <f aca="true" t="shared" si="21" ref="C125:L125">C123+C124</f>
        <v>0</v>
      </c>
      <c r="D125" s="38">
        <f t="shared" si="21"/>
        <v>579.5</v>
      </c>
      <c r="E125" s="38">
        <f t="shared" si="21"/>
        <v>245.8</v>
      </c>
      <c r="F125" s="38">
        <f t="shared" si="21"/>
        <v>825.3</v>
      </c>
      <c r="G125" s="38">
        <f t="shared" si="21"/>
        <v>0</v>
      </c>
      <c r="H125" s="38">
        <f t="shared" si="21"/>
        <v>0</v>
      </c>
      <c r="I125" s="38">
        <f t="shared" si="21"/>
        <v>589.1</v>
      </c>
      <c r="J125" s="38">
        <f t="shared" si="21"/>
        <v>213.9</v>
      </c>
      <c r="K125" s="38">
        <f t="shared" si="21"/>
        <v>803</v>
      </c>
      <c r="L125" s="38">
        <f t="shared" si="21"/>
        <v>1628.3</v>
      </c>
      <c r="M125" s="126"/>
    </row>
    <row r="126" spans="1:12" ht="16.5" customHeight="1">
      <c r="A126" s="7">
        <v>11</v>
      </c>
      <c r="B126" s="224" t="s">
        <v>90</v>
      </c>
      <c r="C126" s="10"/>
      <c r="D126" s="10"/>
      <c r="E126" s="10"/>
      <c r="F126" s="15"/>
      <c r="G126" s="35"/>
      <c r="H126" s="35"/>
      <c r="I126" s="35"/>
      <c r="J126" s="35"/>
      <c r="K126" s="118"/>
      <c r="L126" s="35"/>
    </row>
    <row r="127" spans="1:12" ht="16.5" customHeight="1">
      <c r="A127" s="7"/>
      <c r="B127" s="14" t="s">
        <v>91</v>
      </c>
      <c r="C127" s="10"/>
      <c r="D127" s="140">
        <v>783.563</v>
      </c>
      <c r="E127" s="140">
        <v>424.1</v>
      </c>
      <c r="F127" s="12">
        <f aca="true" t="shared" si="22" ref="F127:F132">C127+D127+E127</f>
        <v>1207.663</v>
      </c>
      <c r="G127" s="10"/>
      <c r="H127" s="10"/>
      <c r="I127" s="10"/>
      <c r="J127" s="10"/>
      <c r="K127" s="122">
        <f aca="true" t="shared" si="23" ref="K127:K133">G127+H127+I127+J127</f>
        <v>0</v>
      </c>
      <c r="L127" s="218">
        <f aca="true" t="shared" si="24" ref="L127:L133">K127+F127</f>
        <v>1207.663</v>
      </c>
    </row>
    <row r="128" spans="1:12" ht="16.5" customHeight="1">
      <c r="A128" s="7"/>
      <c r="B128" s="14" t="s">
        <v>92</v>
      </c>
      <c r="C128" s="10"/>
      <c r="D128" s="10"/>
      <c r="E128" s="10"/>
      <c r="F128" s="12">
        <f t="shared" si="22"/>
        <v>0</v>
      </c>
      <c r="G128" s="35"/>
      <c r="H128" s="140">
        <v>1344</v>
      </c>
      <c r="I128" s="140"/>
      <c r="J128" s="112">
        <v>569.3</v>
      </c>
      <c r="K128" s="122">
        <f t="shared" si="23"/>
        <v>1913.3</v>
      </c>
      <c r="L128" s="218">
        <f t="shared" si="24"/>
        <v>1913.3</v>
      </c>
    </row>
    <row r="129" spans="1:12" ht="16.5" customHeight="1">
      <c r="A129" s="7"/>
      <c r="B129" s="14" t="s">
        <v>93</v>
      </c>
      <c r="C129" s="10"/>
      <c r="D129" s="10"/>
      <c r="E129" s="10"/>
      <c r="F129" s="12">
        <f t="shared" si="22"/>
        <v>0</v>
      </c>
      <c r="G129" s="35"/>
      <c r="H129" s="140">
        <v>4576.979</v>
      </c>
      <c r="I129" s="140"/>
      <c r="J129" s="112">
        <v>1763.3</v>
      </c>
      <c r="K129" s="122">
        <f t="shared" si="23"/>
        <v>6340.279</v>
      </c>
      <c r="L129" s="218">
        <f t="shared" si="24"/>
        <v>6340.279</v>
      </c>
    </row>
    <row r="130" spans="1:12" ht="16.5" customHeight="1">
      <c r="A130" s="7"/>
      <c r="B130" s="14" t="s">
        <v>210</v>
      </c>
      <c r="C130" s="10"/>
      <c r="D130" s="10"/>
      <c r="E130" s="10"/>
      <c r="F130" s="12">
        <f t="shared" si="22"/>
        <v>0</v>
      </c>
      <c r="G130" s="35"/>
      <c r="H130" s="140">
        <v>432.3</v>
      </c>
      <c r="I130" s="140"/>
      <c r="J130" s="112">
        <v>176</v>
      </c>
      <c r="K130" s="122">
        <f t="shared" si="23"/>
        <v>608.3</v>
      </c>
      <c r="L130" s="218">
        <f t="shared" si="24"/>
        <v>608.3</v>
      </c>
    </row>
    <row r="131" spans="1:12" ht="16.5" customHeight="1">
      <c r="A131" s="7"/>
      <c r="B131" s="14" t="s">
        <v>94</v>
      </c>
      <c r="C131" s="10"/>
      <c r="D131" s="10"/>
      <c r="E131" s="10"/>
      <c r="F131" s="12">
        <f t="shared" si="22"/>
        <v>0</v>
      </c>
      <c r="G131" s="98">
        <v>512.607</v>
      </c>
      <c r="H131" s="140"/>
      <c r="I131" s="140"/>
      <c r="J131" s="140">
        <v>280.653</v>
      </c>
      <c r="K131" s="122">
        <f t="shared" si="23"/>
        <v>793.26</v>
      </c>
      <c r="L131" s="218">
        <f t="shared" si="24"/>
        <v>793.26</v>
      </c>
    </row>
    <row r="132" spans="1:12" ht="39.75" customHeight="1">
      <c r="A132" s="7"/>
      <c r="B132" s="33" t="s">
        <v>95</v>
      </c>
      <c r="C132" s="140">
        <v>28.968</v>
      </c>
      <c r="D132" s="140"/>
      <c r="E132" s="140">
        <v>6.427</v>
      </c>
      <c r="F132" s="12">
        <f t="shared" si="22"/>
        <v>35.394999999999996</v>
      </c>
      <c r="G132" s="140">
        <v>1094.34</v>
      </c>
      <c r="H132" s="140"/>
      <c r="I132" s="140"/>
      <c r="J132" s="140">
        <v>409.336</v>
      </c>
      <c r="K132" s="122">
        <f t="shared" si="23"/>
        <v>1503.676</v>
      </c>
      <c r="L132" s="218">
        <f t="shared" si="24"/>
        <v>1539.071</v>
      </c>
    </row>
    <row r="133" spans="1:12" ht="27" customHeight="1">
      <c r="A133" s="7"/>
      <c r="B133" s="33" t="s">
        <v>248</v>
      </c>
      <c r="C133" s="35"/>
      <c r="D133" s="10"/>
      <c r="E133" s="10"/>
      <c r="F133" s="12"/>
      <c r="G133" s="35"/>
      <c r="H133" s="35"/>
      <c r="I133" s="155">
        <v>388.2</v>
      </c>
      <c r="J133" s="186">
        <v>172.7</v>
      </c>
      <c r="K133" s="122">
        <f t="shared" si="23"/>
        <v>560.9</v>
      </c>
      <c r="L133" s="218">
        <f t="shared" si="24"/>
        <v>560.9</v>
      </c>
    </row>
    <row r="134" spans="1:12" ht="27" customHeight="1">
      <c r="A134" s="7"/>
      <c r="B134" s="33" t="s">
        <v>340</v>
      </c>
      <c r="C134" s="35"/>
      <c r="D134" s="10"/>
      <c r="E134" s="10"/>
      <c r="F134" s="12"/>
      <c r="G134" s="35"/>
      <c r="H134" s="35"/>
      <c r="I134" s="155">
        <v>386.783</v>
      </c>
      <c r="J134" s="157">
        <v>143.7</v>
      </c>
      <c r="K134" s="122">
        <f>G134+H134+I134+J134</f>
        <v>530.483</v>
      </c>
      <c r="L134" s="218">
        <f>K134+F134</f>
        <v>530.483</v>
      </c>
    </row>
    <row r="135" spans="1:12" ht="16.5" customHeight="1">
      <c r="A135" s="7"/>
      <c r="B135" s="30" t="s">
        <v>1</v>
      </c>
      <c r="C135" s="31">
        <f>SUM(C127:C134)</f>
        <v>28.968</v>
      </c>
      <c r="D135" s="31">
        <f aca="true" t="shared" si="25" ref="D135:K135">SUM(D127:D134)</f>
        <v>783.563</v>
      </c>
      <c r="E135" s="31">
        <f t="shared" si="25"/>
        <v>430.52700000000004</v>
      </c>
      <c r="F135" s="31">
        <f t="shared" si="25"/>
        <v>1243.058</v>
      </c>
      <c r="G135" s="31">
        <f t="shared" si="25"/>
        <v>1606.947</v>
      </c>
      <c r="H135" s="31">
        <f t="shared" si="25"/>
        <v>6353.279</v>
      </c>
      <c r="I135" s="31">
        <f t="shared" si="25"/>
        <v>774.983</v>
      </c>
      <c r="J135" s="31">
        <f t="shared" si="25"/>
        <v>3514.9889999999996</v>
      </c>
      <c r="K135" s="31">
        <f t="shared" si="25"/>
        <v>12250.197999999999</v>
      </c>
      <c r="L135" s="31">
        <f>SUM(L127:L134)</f>
        <v>13493.256</v>
      </c>
    </row>
    <row r="136" spans="1:12" ht="16.5" customHeight="1">
      <c r="A136" s="7">
        <v>12</v>
      </c>
      <c r="B136" s="224" t="s">
        <v>75</v>
      </c>
      <c r="C136" s="10"/>
      <c r="D136" s="10"/>
      <c r="E136" s="10"/>
      <c r="F136" s="15"/>
      <c r="G136" s="35"/>
      <c r="H136" s="35"/>
      <c r="I136" s="35"/>
      <c r="J136" s="35"/>
      <c r="K136" s="118"/>
      <c r="L136" s="35"/>
    </row>
    <row r="137" spans="1:12" ht="16.5" customHeight="1">
      <c r="A137" s="7"/>
      <c r="B137" s="14" t="s">
        <v>76</v>
      </c>
      <c r="C137" s="10"/>
      <c r="D137" s="10">
        <v>470.4</v>
      </c>
      <c r="E137" s="10">
        <v>252.4</v>
      </c>
      <c r="F137" s="12">
        <f>C137+D137+E137</f>
        <v>722.8</v>
      </c>
      <c r="G137" s="10"/>
      <c r="H137" s="10"/>
      <c r="I137" s="10"/>
      <c r="J137" s="10"/>
      <c r="K137" s="122">
        <f>G137+H137+I137+J137</f>
        <v>0</v>
      </c>
      <c r="L137" s="218">
        <f>K137+F137</f>
        <v>722.8</v>
      </c>
    </row>
    <row r="138" spans="1:12" ht="16.5" customHeight="1">
      <c r="A138" s="7"/>
      <c r="B138" s="30" t="s">
        <v>1</v>
      </c>
      <c r="C138" s="31">
        <f aca="true" t="shared" si="26" ref="C138:L138">SUM(C136:C137)</f>
        <v>0</v>
      </c>
      <c r="D138" s="31">
        <f t="shared" si="26"/>
        <v>470.4</v>
      </c>
      <c r="E138" s="31">
        <f t="shared" si="26"/>
        <v>252.4</v>
      </c>
      <c r="F138" s="31">
        <f t="shared" si="26"/>
        <v>722.8</v>
      </c>
      <c r="G138" s="31">
        <f t="shared" si="26"/>
        <v>0</v>
      </c>
      <c r="H138" s="31">
        <f t="shared" si="26"/>
        <v>0</v>
      </c>
      <c r="I138" s="31">
        <f t="shared" si="26"/>
        <v>0</v>
      </c>
      <c r="J138" s="31">
        <f t="shared" si="26"/>
        <v>0</v>
      </c>
      <c r="K138" s="120">
        <f t="shared" si="26"/>
        <v>0</v>
      </c>
      <c r="L138" s="31">
        <f t="shared" si="26"/>
        <v>722.8</v>
      </c>
    </row>
    <row r="139" spans="1:12" ht="16.5" customHeight="1">
      <c r="A139" s="7">
        <v>13</v>
      </c>
      <c r="B139" s="224" t="s">
        <v>79</v>
      </c>
      <c r="C139" s="10"/>
      <c r="D139" s="10"/>
      <c r="E139" s="10"/>
      <c r="F139" s="15"/>
      <c r="G139" s="35"/>
      <c r="H139" s="35"/>
      <c r="I139" s="35"/>
      <c r="J139" s="35"/>
      <c r="K139" s="118"/>
      <c r="L139" s="35"/>
    </row>
    <row r="140" spans="1:12" ht="16.5" customHeight="1">
      <c r="A140" s="7"/>
      <c r="B140" s="14" t="s">
        <v>80</v>
      </c>
      <c r="C140" s="10"/>
      <c r="D140" s="10"/>
      <c r="E140" s="10"/>
      <c r="F140" s="12">
        <f>C140+D140+E140</f>
        <v>0</v>
      </c>
      <c r="G140" s="10"/>
      <c r="H140" s="10"/>
      <c r="I140" s="10">
        <v>1276</v>
      </c>
      <c r="J140" s="10">
        <v>483.4</v>
      </c>
      <c r="K140" s="122">
        <f>G140+H140+I140+J140</f>
        <v>1759.4</v>
      </c>
      <c r="L140" s="218">
        <f>K140+F140</f>
        <v>1759.4</v>
      </c>
    </row>
    <row r="141" spans="1:12" ht="16.5" customHeight="1">
      <c r="A141" s="7"/>
      <c r="B141" s="14" t="s">
        <v>231</v>
      </c>
      <c r="C141" s="10"/>
      <c r="D141" s="114">
        <v>912.3</v>
      </c>
      <c r="E141" s="114">
        <v>354.4</v>
      </c>
      <c r="F141" s="12">
        <f>C141+D141+E141</f>
        <v>1266.6999999999998</v>
      </c>
      <c r="G141" s="10"/>
      <c r="H141" s="10"/>
      <c r="I141" s="10"/>
      <c r="J141" s="10"/>
      <c r="K141" s="122">
        <f>G141+H141+I141+J141</f>
        <v>0</v>
      </c>
      <c r="L141" s="218">
        <f>K141+F141</f>
        <v>1266.6999999999998</v>
      </c>
    </row>
    <row r="142" spans="1:12" ht="16.5" customHeight="1">
      <c r="A142" s="7"/>
      <c r="B142" s="30" t="s">
        <v>1</v>
      </c>
      <c r="C142" s="31">
        <f>SUM(C139:C141)</f>
        <v>0</v>
      </c>
      <c r="D142" s="31">
        <f aca="true" t="shared" si="27" ref="D142:L142">SUM(D139:D141)</f>
        <v>912.3</v>
      </c>
      <c r="E142" s="31">
        <f t="shared" si="27"/>
        <v>354.4</v>
      </c>
      <c r="F142" s="31">
        <f t="shared" si="27"/>
        <v>1266.6999999999998</v>
      </c>
      <c r="G142" s="31">
        <f t="shared" si="27"/>
        <v>0</v>
      </c>
      <c r="H142" s="31">
        <f t="shared" si="27"/>
        <v>0</v>
      </c>
      <c r="I142" s="31">
        <f t="shared" si="27"/>
        <v>1276</v>
      </c>
      <c r="J142" s="31">
        <f t="shared" si="27"/>
        <v>483.4</v>
      </c>
      <c r="K142" s="120">
        <f t="shared" si="27"/>
        <v>1759.4</v>
      </c>
      <c r="L142" s="31">
        <f t="shared" si="27"/>
        <v>3026.1</v>
      </c>
    </row>
    <row r="143" spans="1:12" ht="16.5" customHeight="1">
      <c r="A143" s="7">
        <v>14</v>
      </c>
      <c r="B143" s="224" t="s">
        <v>86</v>
      </c>
      <c r="C143" s="10"/>
      <c r="D143" s="10"/>
      <c r="E143" s="10"/>
      <c r="F143" s="15"/>
      <c r="G143" s="35"/>
      <c r="H143" s="35"/>
      <c r="I143" s="35"/>
      <c r="J143" s="35"/>
      <c r="K143" s="118"/>
      <c r="L143" s="35"/>
    </row>
    <row r="144" spans="1:12" ht="16.5" customHeight="1">
      <c r="A144" s="7"/>
      <c r="B144" s="14" t="s">
        <v>87</v>
      </c>
      <c r="C144" s="10"/>
      <c r="D144" s="10"/>
      <c r="E144" s="10"/>
      <c r="F144" s="12">
        <f aca="true" t="shared" si="28" ref="F144:F151">C144+D144+E144</f>
        <v>0</v>
      </c>
      <c r="G144" s="168"/>
      <c r="H144" s="164">
        <v>809.1</v>
      </c>
      <c r="I144" s="164"/>
      <c r="J144" s="228">
        <v>387.4</v>
      </c>
      <c r="K144" s="122">
        <f aca="true" t="shared" si="29" ref="K144:K152">G144+H144+I144+J144</f>
        <v>1196.5</v>
      </c>
      <c r="L144" s="218">
        <f aca="true" t="shared" si="30" ref="L144:L152">K144+F144</f>
        <v>1196.5</v>
      </c>
    </row>
    <row r="145" spans="1:12" ht="16.5" customHeight="1">
      <c r="A145" s="7"/>
      <c r="B145" s="99" t="s">
        <v>199</v>
      </c>
      <c r="C145" s="10"/>
      <c r="D145" s="10"/>
      <c r="E145" s="10"/>
      <c r="F145" s="12">
        <f t="shared" si="28"/>
        <v>0</v>
      </c>
      <c r="G145" s="168"/>
      <c r="H145" s="165">
        <v>608.3</v>
      </c>
      <c r="I145" s="165"/>
      <c r="J145" s="165">
        <v>328.8</v>
      </c>
      <c r="K145" s="122">
        <f t="shared" si="29"/>
        <v>937.0999999999999</v>
      </c>
      <c r="L145" s="218">
        <f t="shared" si="30"/>
        <v>937.0999999999999</v>
      </c>
    </row>
    <row r="146" spans="1:12" ht="16.5" customHeight="1">
      <c r="A146" s="7"/>
      <c r="B146" s="14" t="s">
        <v>322</v>
      </c>
      <c r="C146" s="10"/>
      <c r="D146" s="10"/>
      <c r="E146" s="10"/>
      <c r="F146" s="12">
        <f t="shared" si="28"/>
        <v>0</v>
      </c>
      <c r="G146" s="168"/>
      <c r="H146" s="165">
        <v>1355.5</v>
      </c>
      <c r="I146" s="166"/>
      <c r="J146" s="165">
        <v>456</v>
      </c>
      <c r="K146" s="122">
        <f t="shared" si="29"/>
        <v>1811.5</v>
      </c>
      <c r="L146" s="218">
        <f t="shared" si="30"/>
        <v>1811.5</v>
      </c>
    </row>
    <row r="147" spans="1:12" ht="16.5" customHeight="1">
      <c r="A147" s="7"/>
      <c r="B147" s="14" t="s">
        <v>88</v>
      </c>
      <c r="C147" s="10"/>
      <c r="D147" s="10"/>
      <c r="E147" s="10"/>
      <c r="F147" s="12">
        <f t="shared" si="28"/>
        <v>0</v>
      </c>
      <c r="G147" s="229">
        <v>2510</v>
      </c>
      <c r="H147" s="165"/>
      <c r="I147" s="165"/>
      <c r="J147" s="165">
        <v>1151.4</v>
      </c>
      <c r="K147" s="122">
        <f t="shared" si="29"/>
        <v>3661.4</v>
      </c>
      <c r="L147" s="218">
        <f t="shared" si="30"/>
        <v>3661.4</v>
      </c>
    </row>
    <row r="148" spans="1:12" ht="16.5" customHeight="1">
      <c r="A148" s="7"/>
      <c r="B148" s="14" t="s">
        <v>222</v>
      </c>
      <c r="C148" s="10"/>
      <c r="D148" s="10"/>
      <c r="E148" s="10"/>
      <c r="F148" s="12">
        <f t="shared" si="28"/>
        <v>0</v>
      </c>
      <c r="G148" s="168"/>
      <c r="H148" s="165">
        <v>1250</v>
      </c>
      <c r="I148" s="167"/>
      <c r="J148" s="165">
        <v>778.2</v>
      </c>
      <c r="K148" s="122">
        <f t="shared" si="29"/>
        <v>2028.2</v>
      </c>
      <c r="L148" s="218">
        <f t="shared" si="30"/>
        <v>2028.2</v>
      </c>
    </row>
    <row r="149" spans="1:12" ht="16.5" customHeight="1">
      <c r="A149" s="7"/>
      <c r="B149" s="14" t="s">
        <v>89</v>
      </c>
      <c r="C149" s="10"/>
      <c r="D149" s="10"/>
      <c r="E149" s="10"/>
      <c r="F149" s="12">
        <f t="shared" si="28"/>
        <v>0</v>
      </c>
      <c r="G149" s="168"/>
      <c r="H149" s="168"/>
      <c r="I149" s="165">
        <v>939.7</v>
      </c>
      <c r="J149" s="165">
        <v>372</v>
      </c>
      <c r="K149" s="122">
        <f t="shared" si="29"/>
        <v>1311.7</v>
      </c>
      <c r="L149" s="218">
        <f t="shared" si="30"/>
        <v>1311.7</v>
      </c>
    </row>
    <row r="150" spans="1:12" ht="16.5" customHeight="1">
      <c r="A150" s="7"/>
      <c r="B150" s="14" t="s">
        <v>223</v>
      </c>
      <c r="C150" s="10"/>
      <c r="D150" s="10"/>
      <c r="E150" s="10"/>
      <c r="F150" s="12">
        <f t="shared" si="28"/>
        <v>0</v>
      </c>
      <c r="G150" s="168"/>
      <c r="H150" s="168">
        <v>3984.8</v>
      </c>
      <c r="I150" s="165"/>
      <c r="J150" s="165">
        <v>2011</v>
      </c>
      <c r="K150" s="122">
        <f t="shared" si="29"/>
        <v>5995.8</v>
      </c>
      <c r="L150" s="218">
        <f t="shared" si="30"/>
        <v>5995.8</v>
      </c>
    </row>
    <row r="151" spans="1:12" ht="16.5" customHeight="1">
      <c r="A151" s="7"/>
      <c r="B151" s="14" t="s">
        <v>263</v>
      </c>
      <c r="C151" s="10"/>
      <c r="D151" s="10"/>
      <c r="E151" s="10"/>
      <c r="F151" s="12">
        <f t="shared" si="28"/>
        <v>0</v>
      </c>
      <c r="G151" s="168"/>
      <c r="H151" s="168">
        <v>532.4</v>
      </c>
      <c r="I151" s="165"/>
      <c r="J151" s="165">
        <v>370</v>
      </c>
      <c r="K151" s="122">
        <f t="shared" si="29"/>
        <v>902.4</v>
      </c>
      <c r="L151" s="218">
        <f t="shared" si="30"/>
        <v>902.4</v>
      </c>
    </row>
    <row r="152" spans="1:12" ht="16.5" customHeight="1">
      <c r="A152" s="7"/>
      <c r="B152" s="14" t="s">
        <v>271</v>
      </c>
      <c r="C152" s="10"/>
      <c r="D152" s="10"/>
      <c r="E152" s="10"/>
      <c r="F152" s="12"/>
      <c r="G152" s="168"/>
      <c r="H152" s="168">
        <v>439.6</v>
      </c>
      <c r="I152" s="165"/>
      <c r="J152" s="165">
        <v>369.7</v>
      </c>
      <c r="K152" s="122">
        <f t="shared" si="29"/>
        <v>809.3</v>
      </c>
      <c r="L152" s="218">
        <f t="shared" si="30"/>
        <v>809.3</v>
      </c>
    </row>
    <row r="153" spans="1:12" ht="16.5" customHeight="1">
      <c r="A153" s="7"/>
      <c r="B153" s="14" t="s">
        <v>323</v>
      </c>
      <c r="C153" s="10"/>
      <c r="D153" s="10"/>
      <c r="E153" s="10"/>
      <c r="F153" s="12"/>
      <c r="G153" s="168"/>
      <c r="H153" s="168">
        <v>492.5</v>
      </c>
      <c r="I153" s="168"/>
      <c r="J153" s="165">
        <v>66.5</v>
      </c>
      <c r="K153" s="122">
        <f aca="true" t="shared" si="31" ref="K153:K159">G153+H153+I153+J153</f>
        <v>559</v>
      </c>
      <c r="L153" s="218">
        <f aca="true" t="shared" si="32" ref="L153:L159">K153+F153</f>
        <v>559</v>
      </c>
    </row>
    <row r="154" spans="1:12" ht="16.5" customHeight="1">
      <c r="A154" s="7"/>
      <c r="B154" s="14" t="s">
        <v>324</v>
      </c>
      <c r="C154" s="10"/>
      <c r="D154" s="10"/>
      <c r="E154" s="10"/>
      <c r="F154" s="12"/>
      <c r="G154" s="168"/>
      <c r="H154" s="168">
        <v>411.8</v>
      </c>
      <c r="I154" s="168"/>
      <c r="J154" s="165">
        <v>378.1</v>
      </c>
      <c r="K154" s="122">
        <f t="shared" si="31"/>
        <v>789.9000000000001</v>
      </c>
      <c r="L154" s="218">
        <f t="shared" si="32"/>
        <v>789.9000000000001</v>
      </c>
    </row>
    <row r="155" spans="1:12" ht="16.5" customHeight="1">
      <c r="A155" s="7"/>
      <c r="B155" s="14" t="s">
        <v>325</v>
      </c>
      <c r="C155" s="10"/>
      <c r="D155" s="10"/>
      <c r="E155" s="10"/>
      <c r="F155" s="12"/>
      <c r="G155" s="168"/>
      <c r="H155" s="168"/>
      <c r="I155" s="168">
        <v>659.1</v>
      </c>
      <c r="J155" s="165">
        <v>142.2</v>
      </c>
      <c r="K155" s="122">
        <f t="shared" si="31"/>
        <v>801.3</v>
      </c>
      <c r="L155" s="218">
        <f t="shared" si="32"/>
        <v>801.3</v>
      </c>
    </row>
    <row r="156" spans="1:12" ht="16.5" customHeight="1">
      <c r="A156" s="7"/>
      <c r="B156" s="14" t="s">
        <v>326</v>
      </c>
      <c r="C156" s="10"/>
      <c r="D156" s="10"/>
      <c r="E156" s="10"/>
      <c r="F156" s="12"/>
      <c r="G156" s="168"/>
      <c r="H156" s="168">
        <v>280.5</v>
      </c>
      <c r="I156" s="168"/>
      <c r="J156" s="165">
        <v>494.8</v>
      </c>
      <c r="K156" s="122">
        <f t="shared" si="31"/>
        <v>775.3</v>
      </c>
      <c r="L156" s="218">
        <f t="shared" si="32"/>
        <v>775.3</v>
      </c>
    </row>
    <row r="157" spans="1:12" ht="16.5" customHeight="1">
      <c r="A157" s="7"/>
      <c r="B157" s="14" t="s">
        <v>327</v>
      </c>
      <c r="C157" s="10"/>
      <c r="D157" s="10"/>
      <c r="E157" s="10"/>
      <c r="F157" s="12"/>
      <c r="G157" s="168"/>
      <c r="H157" s="168"/>
      <c r="I157" s="168">
        <v>524.7</v>
      </c>
      <c r="J157" s="165">
        <v>208.4</v>
      </c>
      <c r="K157" s="122">
        <f t="shared" si="31"/>
        <v>733.1</v>
      </c>
      <c r="L157" s="218">
        <f t="shared" si="32"/>
        <v>733.1</v>
      </c>
    </row>
    <row r="158" spans="1:12" ht="16.5" customHeight="1">
      <c r="A158" s="7"/>
      <c r="B158" s="14" t="s">
        <v>336</v>
      </c>
      <c r="C158" s="10"/>
      <c r="D158" s="10"/>
      <c r="E158" s="10"/>
      <c r="F158" s="12"/>
      <c r="G158" s="168"/>
      <c r="H158" s="168">
        <v>908.2</v>
      </c>
      <c r="I158" s="168"/>
      <c r="J158" s="165">
        <v>441.4</v>
      </c>
      <c r="K158" s="122">
        <f t="shared" si="31"/>
        <v>1349.6</v>
      </c>
      <c r="L158" s="218">
        <f t="shared" si="32"/>
        <v>1349.6</v>
      </c>
    </row>
    <row r="159" spans="1:12" ht="16.5" customHeight="1">
      <c r="A159" s="7"/>
      <c r="B159" s="14" t="s">
        <v>337</v>
      </c>
      <c r="C159" s="10"/>
      <c r="D159" s="10"/>
      <c r="E159" s="10"/>
      <c r="F159" s="12"/>
      <c r="G159" s="168"/>
      <c r="H159" s="168"/>
      <c r="I159" s="168">
        <v>647.5</v>
      </c>
      <c r="J159" s="165">
        <v>258</v>
      </c>
      <c r="K159" s="122">
        <f t="shared" si="31"/>
        <v>905.5</v>
      </c>
      <c r="L159" s="218">
        <f t="shared" si="32"/>
        <v>905.5</v>
      </c>
    </row>
    <row r="160" spans="1:12" ht="16.5" customHeight="1">
      <c r="A160" s="7"/>
      <c r="B160" s="30" t="s">
        <v>1</v>
      </c>
      <c r="C160" s="31">
        <f>SUM(C144:C159)</f>
        <v>0</v>
      </c>
      <c r="D160" s="31">
        <f aca="true" t="shared" si="33" ref="D160:L160">SUM(D144:D159)</f>
        <v>0</v>
      </c>
      <c r="E160" s="31">
        <f t="shared" si="33"/>
        <v>0</v>
      </c>
      <c r="F160" s="31">
        <f t="shared" si="33"/>
        <v>0</v>
      </c>
      <c r="G160" s="31">
        <f t="shared" si="33"/>
        <v>2510</v>
      </c>
      <c r="H160" s="31">
        <f t="shared" si="33"/>
        <v>11072.7</v>
      </c>
      <c r="I160" s="31">
        <f t="shared" si="33"/>
        <v>2771</v>
      </c>
      <c r="J160" s="31">
        <f t="shared" si="33"/>
        <v>8213.9</v>
      </c>
      <c r="K160" s="31">
        <f t="shared" si="33"/>
        <v>24567.6</v>
      </c>
      <c r="L160" s="31">
        <f t="shared" si="33"/>
        <v>24567.6</v>
      </c>
    </row>
    <row r="161" spans="1:12" ht="18">
      <c r="A161" s="7">
        <v>15</v>
      </c>
      <c r="B161" s="178" t="s">
        <v>55</v>
      </c>
      <c r="C161" s="10"/>
      <c r="D161" s="10"/>
      <c r="E161" s="10"/>
      <c r="F161" s="11"/>
      <c r="G161" s="10"/>
      <c r="H161" s="10"/>
      <c r="I161" s="10"/>
      <c r="J161" s="10"/>
      <c r="K161" s="65"/>
      <c r="L161" s="219"/>
    </row>
    <row r="162" spans="1:13" s="16" customFormat="1" ht="16.5" customHeight="1">
      <c r="A162" s="13"/>
      <c r="B162" s="14" t="s">
        <v>35</v>
      </c>
      <c r="C162" s="15"/>
      <c r="D162" s="15"/>
      <c r="E162" s="15"/>
      <c r="F162" s="12">
        <f aca="true" t="shared" si="34" ref="F162:F190">C162+D162+E162</f>
        <v>0</v>
      </c>
      <c r="G162" s="15"/>
      <c r="H162" s="15"/>
      <c r="I162" s="146">
        <v>968.5</v>
      </c>
      <c r="J162" s="147">
        <v>433.5</v>
      </c>
      <c r="K162" s="122">
        <f aca="true" t="shared" si="35" ref="K162:K190">G162+H162+I162+J162</f>
        <v>1402</v>
      </c>
      <c r="L162" s="218">
        <f aca="true" t="shared" si="36" ref="L162:L190">K162+F162</f>
        <v>1402</v>
      </c>
      <c r="M162" s="127"/>
    </row>
    <row r="163" spans="1:13" s="20" customFormat="1" ht="16.5" customHeight="1">
      <c r="A163" s="7"/>
      <c r="B163" s="18" t="s">
        <v>36</v>
      </c>
      <c r="C163" s="57"/>
      <c r="D163" s="57"/>
      <c r="E163" s="57"/>
      <c r="F163" s="12">
        <f t="shared" si="34"/>
        <v>0</v>
      </c>
      <c r="G163" s="57"/>
      <c r="H163" s="57"/>
      <c r="I163" s="107">
        <v>1265</v>
      </c>
      <c r="J163" s="107">
        <v>478</v>
      </c>
      <c r="K163" s="122">
        <f t="shared" si="35"/>
        <v>1743</v>
      </c>
      <c r="L163" s="218">
        <f t="shared" si="36"/>
        <v>1743</v>
      </c>
      <c r="M163" s="128"/>
    </row>
    <row r="164" spans="1:13" s="20" customFormat="1" ht="16.5" customHeight="1">
      <c r="A164" s="13"/>
      <c r="B164" s="18" t="s">
        <v>37</v>
      </c>
      <c r="C164" s="150"/>
      <c r="D164" s="57"/>
      <c r="E164" s="57"/>
      <c r="F164" s="12">
        <f t="shared" si="34"/>
        <v>0</v>
      </c>
      <c r="G164" s="57"/>
      <c r="H164" s="57"/>
      <c r="I164" s="17">
        <v>622.2</v>
      </c>
      <c r="J164" s="107">
        <v>275.1</v>
      </c>
      <c r="K164" s="122">
        <f t="shared" si="35"/>
        <v>897.3000000000001</v>
      </c>
      <c r="L164" s="218">
        <f t="shared" si="36"/>
        <v>897.3000000000001</v>
      </c>
      <c r="M164" s="128"/>
    </row>
    <row r="165" spans="1:13" s="20" customFormat="1" ht="16.5" customHeight="1">
      <c r="A165" s="7"/>
      <c r="B165" s="18" t="s">
        <v>38</v>
      </c>
      <c r="C165" s="57"/>
      <c r="D165" s="57"/>
      <c r="E165" s="57"/>
      <c r="F165" s="12">
        <f t="shared" si="34"/>
        <v>0</v>
      </c>
      <c r="G165" s="57"/>
      <c r="H165" s="57"/>
      <c r="I165" s="107">
        <v>827</v>
      </c>
      <c r="J165" s="107">
        <v>364.5</v>
      </c>
      <c r="K165" s="122">
        <f t="shared" si="35"/>
        <v>1191.5</v>
      </c>
      <c r="L165" s="218">
        <f t="shared" si="36"/>
        <v>1191.5</v>
      </c>
      <c r="M165" s="128"/>
    </row>
    <row r="166" spans="1:13" s="20" customFormat="1" ht="17.25">
      <c r="A166" s="13"/>
      <c r="B166" s="18" t="s">
        <v>264</v>
      </c>
      <c r="C166" s="145">
        <v>928.6</v>
      </c>
      <c r="D166" s="145"/>
      <c r="E166" s="145">
        <v>563.5</v>
      </c>
      <c r="F166" s="12">
        <f t="shared" si="34"/>
        <v>1492.1</v>
      </c>
      <c r="G166" s="145">
        <v>190.7</v>
      </c>
      <c r="H166" s="145"/>
      <c r="I166" s="145"/>
      <c r="J166" s="145">
        <v>109.7</v>
      </c>
      <c r="K166" s="122">
        <f t="shared" si="35"/>
        <v>300.4</v>
      </c>
      <c r="L166" s="218">
        <f t="shared" si="36"/>
        <v>1792.5</v>
      </c>
      <c r="M166" s="129"/>
    </row>
    <row r="167" spans="1:13" s="20" customFormat="1" ht="18">
      <c r="A167" s="7"/>
      <c r="B167" s="18" t="s">
        <v>39</v>
      </c>
      <c r="C167" s="57"/>
      <c r="D167" s="57"/>
      <c r="E167" s="57"/>
      <c r="F167" s="12">
        <f t="shared" si="34"/>
        <v>0</v>
      </c>
      <c r="G167" s="57"/>
      <c r="H167" s="57"/>
      <c r="I167" s="73">
        <v>888.4</v>
      </c>
      <c r="J167" s="148">
        <v>285.5</v>
      </c>
      <c r="K167" s="122">
        <f t="shared" si="35"/>
        <v>1173.9</v>
      </c>
      <c r="L167" s="218">
        <f t="shared" si="36"/>
        <v>1173.9</v>
      </c>
      <c r="M167" s="130"/>
    </row>
    <row r="168" spans="1:13" ht="17.25">
      <c r="A168" s="13"/>
      <c r="B168" s="23" t="s">
        <v>40</v>
      </c>
      <c r="C168" s="15"/>
      <c r="D168" s="15"/>
      <c r="E168" s="15"/>
      <c r="F168" s="12">
        <f t="shared" si="34"/>
        <v>0</v>
      </c>
      <c r="G168" s="15"/>
      <c r="H168" s="15"/>
      <c r="I168" s="73">
        <v>1656</v>
      </c>
      <c r="J168" s="73">
        <v>672.6</v>
      </c>
      <c r="K168" s="122">
        <f t="shared" si="35"/>
        <v>2328.6</v>
      </c>
      <c r="L168" s="218">
        <f t="shared" si="36"/>
        <v>2328.6</v>
      </c>
      <c r="M168" s="130"/>
    </row>
    <row r="169" spans="1:13" ht="18">
      <c r="A169" s="7"/>
      <c r="B169" s="23" t="s">
        <v>41</v>
      </c>
      <c r="C169" s="15"/>
      <c r="D169" s="15"/>
      <c r="E169" s="15"/>
      <c r="F169" s="12">
        <f t="shared" si="34"/>
        <v>0</v>
      </c>
      <c r="G169" s="15"/>
      <c r="H169" s="15"/>
      <c r="I169" s="73">
        <v>1208.3</v>
      </c>
      <c r="J169" s="73">
        <v>487.1</v>
      </c>
      <c r="K169" s="122">
        <f t="shared" si="35"/>
        <v>1695.4</v>
      </c>
      <c r="L169" s="218">
        <f t="shared" si="36"/>
        <v>1695.4</v>
      </c>
      <c r="M169" s="130"/>
    </row>
    <row r="170" spans="1:13" ht="17.25">
      <c r="A170" s="13"/>
      <c r="B170" s="23" t="s">
        <v>232</v>
      </c>
      <c r="C170" s="15"/>
      <c r="D170" s="15"/>
      <c r="E170" s="15"/>
      <c r="F170" s="12">
        <f t="shared" si="34"/>
        <v>0</v>
      </c>
      <c r="G170" s="15"/>
      <c r="H170" s="15"/>
      <c r="I170" s="73">
        <v>705</v>
      </c>
      <c r="J170" s="73">
        <v>202.6</v>
      </c>
      <c r="K170" s="122">
        <f t="shared" si="35"/>
        <v>907.6</v>
      </c>
      <c r="L170" s="218">
        <f t="shared" si="36"/>
        <v>907.6</v>
      </c>
      <c r="M170" s="130"/>
    </row>
    <row r="171" spans="1:13" ht="18">
      <c r="A171" s="7"/>
      <c r="B171" s="23" t="s">
        <v>42</v>
      </c>
      <c r="C171" s="15"/>
      <c r="D171" s="15"/>
      <c r="E171" s="15"/>
      <c r="F171" s="12">
        <f t="shared" si="34"/>
        <v>0</v>
      </c>
      <c r="G171" s="15"/>
      <c r="H171" s="73">
        <v>1208</v>
      </c>
      <c r="I171" s="73"/>
      <c r="J171" s="73">
        <v>537.8</v>
      </c>
      <c r="K171" s="122">
        <f t="shared" si="35"/>
        <v>1745.8</v>
      </c>
      <c r="L171" s="218">
        <f t="shared" si="36"/>
        <v>1745.8</v>
      </c>
      <c r="M171" s="130"/>
    </row>
    <row r="172" spans="1:13" ht="17.25">
      <c r="A172" s="13"/>
      <c r="B172" s="23" t="s">
        <v>43</v>
      </c>
      <c r="C172" s="15"/>
      <c r="D172" s="15"/>
      <c r="E172" s="15"/>
      <c r="F172" s="12">
        <f t="shared" si="34"/>
        <v>0</v>
      </c>
      <c r="G172" s="15"/>
      <c r="H172" s="73">
        <v>1208</v>
      </c>
      <c r="I172" s="73"/>
      <c r="J172" s="73">
        <v>537.8</v>
      </c>
      <c r="K172" s="122">
        <f t="shared" si="35"/>
        <v>1745.8</v>
      </c>
      <c r="L172" s="218">
        <f t="shared" si="36"/>
        <v>1745.8</v>
      </c>
      <c r="M172" s="130"/>
    </row>
    <row r="173" spans="1:13" ht="18">
      <c r="A173" s="7"/>
      <c r="B173" s="23" t="s">
        <v>44</v>
      </c>
      <c r="C173" s="15"/>
      <c r="D173" s="15"/>
      <c r="E173" s="15"/>
      <c r="F173" s="12">
        <f t="shared" si="34"/>
        <v>0</v>
      </c>
      <c r="G173" s="15"/>
      <c r="H173" s="73">
        <v>1180.7</v>
      </c>
      <c r="I173" s="73"/>
      <c r="J173" s="73">
        <v>641.7</v>
      </c>
      <c r="K173" s="122">
        <f t="shared" si="35"/>
        <v>1822.4</v>
      </c>
      <c r="L173" s="218">
        <f t="shared" si="36"/>
        <v>1822.4</v>
      </c>
      <c r="M173" s="130"/>
    </row>
    <row r="174" spans="1:13" ht="17.25">
      <c r="A174" s="13"/>
      <c r="B174" s="23" t="s">
        <v>45</v>
      </c>
      <c r="C174" s="15"/>
      <c r="D174" s="15"/>
      <c r="E174" s="15"/>
      <c r="F174" s="12">
        <f t="shared" si="34"/>
        <v>0</v>
      </c>
      <c r="G174" s="15"/>
      <c r="H174" s="73">
        <v>1718.3</v>
      </c>
      <c r="I174" s="73"/>
      <c r="J174" s="73">
        <v>941.7</v>
      </c>
      <c r="K174" s="122">
        <f t="shared" si="35"/>
        <v>2660</v>
      </c>
      <c r="L174" s="218">
        <f t="shared" si="36"/>
        <v>2660</v>
      </c>
      <c r="M174" s="130"/>
    </row>
    <row r="175" spans="1:13" ht="18">
      <c r="A175" s="7"/>
      <c r="B175" s="23" t="s">
        <v>46</v>
      </c>
      <c r="C175" s="15"/>
      <c r="D175" s="146">
        <v>660</v>
      </c>
      <c r="E175" s="146">
        <v>364.4</v>
      </c>
      <c r="F175" s="12">
        <f t="shared" si="34"/>
        <v>1024.4</v>
      </c>
      <c r="G175" s="15"/>
      <c r="H175" s="73">
        <v>93.8</v>
      </c>
      <c r="I175" s="73"/>
      <c r="J175" s="73">
        <v>268.3</v>
      </c>
      <c r="K175" s="122">
        <f t="shared" si="35"/>
        <v>362.1</v>
      </c>
      <c r="L175" s="218">
        <f t="shared" si="36"/>
        <v>1386.5</v>
      </c>
      <c r="M175" s="130"/>
    </row>
    <row r="176" spans="1:13" ht="17.25">
      <c r="A176" s="13"/>
      <c r="B176" s="23" t="s">
        <v>47</v>
      </c>
      <c r="C176" s="15"/>
      <c r="D176" s="15"/>
      <c r="E176" s="15"/>
      <c r="F176" s="12">
        <f t="shared" si="34"/>
        <v>0</v>
      </c>
      <c r="G176" s="15"/>
      <c r="H176" s="73">
        <v>864.6</v>
      </c>
      <c r="I176" s="73"/>
      <c r="J176" s="73">
        <v>375.7</v>
      </c>
      <c r="K176" s="122">
        <f t="shared" si="35"/>
        <v>1240.3</v>
      </c>
      <c r="L176" s="218">
        <f t="shared" si="36"/>
        <v>1240.3</v>
      </c>
      <c r="M176" s="130"/>
    </row>
    <row r="177" spans="1:13" ht="18">
      <c r="A177" s="7"/>
      <c r="B177" s="23" t="s">
        <v>48</v>
      </c>
      <c r="C177" s="15"/>
      <c r="D177" s="146">
        <v>649.6</v>
      </c>
      <c r="E177" s="146">
        <v>281.8</v>
      </c>
      <c r="F177" s="12">
        <f t="shared" si="34"/>
        <v>931.4000000000001</v>
      </c>
      <c r="G177" s="15"/>
      <c r="H177" s="73">
        <v>951.9</v>
      </c>
      <c r="I177" s="73"/>
      <c r="J177" s="73">
        <v>465</v>
      </c>
      <c r="K177" s="122">
        <f t="shared" si="35"/>
        <v>1416.9</v>
      </c>
      <c r="L177" s="218">
        <f t="shared" si="36"/>
        <v>2348.3</v>
      </c>
      <c r="M177" s="130"/>
    </row>
    <row r="178" spans="1:13" s="61" customFormat="1" ht="17.25">
      <c r="A178" s="13"/>
      <c r="B178" s="25" t="s">
        <v>49</v>
      </c>
      <c r="C178" s="15"/>
      <c r="D178" s="15"/>
      <c r="E178" s="15"/>
      <c r="F178" s="12">
        <f t="shared" si="34"/>
        <v>0</v>
      </c>
      <c r="G178" s="15"/>
      <c r="H178" s="73">
        <v>877.7</v>
      </c>
      <c r="I178" s="73"/>
      <c r="J178" s="73">
        <v>392.7</v>
      </c>
      <c r="K178" s="122">
        <f t="shared" si="35"/>
        <v>1270.4</v>
      </c>
      <c r="L178" s="218">
        <f t="shared" si="36"/>
        <v>1270.4</v>
      </c>
      <c r="M178" s="130"/>
    </row>
    <row r="179" spans="1:13" s="16" customFormat="1" ht="18">
      <c r="A179" s="7"/>
      <c r="B179" s="26" t="s">
        <v>50</v>
      </c>
      <c r="C179" s="23"/>
      <c r="D179" s="23"/>
      <c r="E179" s="23"/>
      <c r="F179" s="12">
        <f t="shared" si="34"/>
        <v>0</v>
      </c>
      <c r="G179" s="145">
        <v>3132.4</v>
      </c>
      <c r="H179" s="145"/>
      <c r="I179" s="145"/>
      <c r="J179" s="145">
        <v>2139.5</v>
      </c>
      <c r="K179" s="122">
        <f t="shared" si="35"/>
        <v>5271.9</v>
      </c>
      <c r="L179" s="218">
        <f t="shared" si="36"/>
        <v>5271.9</v>
      </c>
      <c r="M179" s="130"/>
    </row>
    <row r="180" spans="1:13" s="16" customFormat="1" ht="17.25">
      <c r="A180" s="13"/>
      <c r="B180" s="26" t="s">
        <v>51</v>
      </c>
      <c r="C180" s="145">
        <v>276.9</v>
      </c>
      <c r="D180" s="145"/>
      <c r="E180" s="145">
        <v>176</v>
      </c>
      <c r="F180" s="12">
        <f t="shared" si="34"/>
        <v>452.9</v>
      </c>
      <c r="G180" s="145">
        <v>778.3</v>
      </c>
      <c r="H180" s="145"/>
      <c r="I180" s="145"/>
      <c r="J180" s="145">
        <v>1087.4</v>
      </c>
      <c r="K180" s="122">
        <f t="shared" si="35"/>
        <v>1865.7</v>
      </c>
      <c r="L180" s="218">
        <f t="shared" si="36"/>
        <v>2318.6</v>
      </c>
      <c r="M180" s="130"/>
    </row>
    <row r="181" spans="1:13" s="61" customFormat="1" ht="18">
      <c r="A181" s="7"/>
      <c r="B181" s="25" t="s">
        <v>52</v>
      </c>
      <c r="C181" s="146">
        <v>728.8</v>
      </c>
      <c r="D181" s="146"/>
      <c r="E181" s="146">
        <v>318.5</v>
      </c>
      <c r="F181" s="12">
        <f t="shared" si="34"/>
        <v>1047.3</v>
      </c>
      <c r="G181" s="73">
        <v>2524.8</v>
      </c>
      <c r="H181" s="73"/>
      <c r="I181" s="73"/>
      <c r="J181" s="73">
        <v>1116.9</v>
      </c>
      <c r="K181" s="122">
        <f t="shared" si="35"/>
        <v>3641.7000000000003</v>
      </c>
      <c r="L181" s="218">
        <f t="shared" si="36"/>
        <v>4689</v>
      </c>
      <c r="M181" s="130"/>
    </row>
    <row r="182" spans="1:13" s="61" customFormat="1" ht="17.25">
      <c r="A182" s="13"/>
      <c r="B182" s="25" t="s">
        <v>53</v>
      </c>
      <c r="C182" s="146">
        <v>750.1</v>
      </c>
      <c r="D182" s="146"/>
      <c r="E182" s="146">
        <v>366.8</v>
      </c>
      <c r="F182" s="12">
        <f t="shared" si="34"/>
        <v>1116.9</v>
      </c>
      <c r="G182" s="73">
        <v>2119.5</v>
      </c>
      <c r="H182" s="73"/>
      <c r="I182" s="73"/>
      <c r="J182" s="73">
        <v>1006.7</v>
      </c>
      <c r="K182" s="122">
        <f t="shared" si="35"/>
        <v>3126.2</v>
      </c>
      <c r="L182" s="218">
        <f t="shared" si="36"/>
        <v>4243.1</v>
      </c>
      <c r="M182" s="131"/>
    </row>
    <row r="183" spans="1:13" s="16" customFormat="1" ht="18">
      <c r="A183" s="7"/>
      <c r="B183" s="26" t="s">
        <v>54</v>
      </c>
      <c r="C183" s="23"/>
      <c r="D183" s="23"/>
      <c r="E183" s="23"/>
      <c r="F183" s="12">
        <f t="shared" si="34"/>
        <v>0</v>
      </c>
      <c r="G183" s="145">
        <v>635.5</v>
      </c>
      <c r="H183" s="145"/>
      <c r="I183" s="145"/>
      <c r="J183" s="145">
        <v>562.8</v>
      </c>
      <c r="K183" s="122">
        <f t="shared" si="35"/>
        <v>1198.3</v>
      </c>
      <c r="L183" s="218">
        <f t="shared" si="36"/>
        <v>1198.3</v>
      </c>
      <c r="M183" s="131"/>
    </row>
    <row r="184" spans="1:13" s="16" customFormat="1" ht="17.25">
      <c r="A184" s="13"/>
      <c r="B184" s="26" t="s">
        <v>211</v>
      </c>
      <c r="C184" s="23"/>
      <c r="D184" s="23"/>
      <c r="E184" s="23"/>
      <c r="F184" s="12">
        <f t="shared" si="34"/>
        <v>0</v>
      </c>
      <c r="G184" s="23"/>
      <c r="H184" s="73">
        <v>549.3</v>
      </c>
      <c r="I184" s="73"/>
      <c r="J184" s="73">
        <v>261</v>
      </c>
      <c r="K184" s="122">
        <f t="shared" si="35"/>
        <v>810.3</v>
      </c>
      <c r="L184" s="218">
        <f t="shared" si="36"/>
        <v>810.3</v>
      </c>
      <c r="M184" s="130"/>
    </row>
    <row r="185" spans="1:13" s="16" customFormat="1" ht="18">
      <c r="A185" s="7"/>
      <c r="B185" s="26" t="s">
        <v>233</v>
      </c>
      <c r="C185" s="23"/>
      <c r="D185" s="23"/>
      <c r="E185" s="23"/>
      <c r="F185" s="12">
        <f t="shared" si="34"/>
        <v>0</v>
      </c>
      <c r="G185" s="23"/>
      <c r="H185" s="23"/>
      <c r="I185" s="73">
        <v>735</v>
      </c>
      <c r="J185" s="73">
        <v>197.6</v>
      </c>
      <c r="K185" s="122">
        <f t="shared" si="35"/>
        <v>932.6</v>
      </c>
      <c r="L185" s="218">
        <f t="shared" si="36"/>
        <v>932.6</v>
      </c>
      <c r="M185" s="130"/>
    </row>
    <row r="186" spans="1:13" s="16" customFormat="1" ht="17.25">
      <c r="A186" s="13"/>
      <c r="B186" s="26" t="s">
        <v>234</v>
      </c>
      <c r="C186" s="23"/>
      <c r="D186" s="23"/>
      <c r="E186" s="23"/>
      <c r="F186" s="12">
        <f t="shared" si="34"/>
        <v>0</v>
      </c>
      <c r="G186" s="23"/>
      <c r="H186" s="23"/>
      <c r="I186" s="73">
        <v>607.4</v>
      </c>
      <c r="J186" s="73">
        <v>195.2</v>
      </c>
      <c r="K186" s="122">
        <f t="shared" si="35"/>
        <v>802.5999999999999</v>
      </c>
      <c r="L186" s="218">
        <f t="shared" si="36"/>
        <v>802.5999999999999</v>
      </c>
      <c r="M186" s="132"/>
    </row>
    <row r="187" spans="1:13" s="16" customFormat="1" ht="18">
      <c r="A187" s="7"/>
      <c r="B187" s="26" t="s">
        <v>235</v>
      </c>
      <c r="C187" s="23"/>
      <c r="D187" s="23"/>
      <c r="E187" s="23"/>
      <c r="F187" s="12">
        <f t="shared" si="34"/>
        <v>0</v>
      </c>
      <c r="G187" s="23"/>
      <c r="H187" s="23"/>
      <c r="I187" s="73">
        <v>764</v>
      </c>
      <c r="J187" s="73">
        <v>221.6</v>
      </c>
      <c r="K187" s="122">
        <f t="shared" si="35"/>
        <v>985.6</v>
      </c>
      <c r="L187" s="218">
        <f t="shared" si="36"/>
        <v>985.6</v>
      </c>
      <c r="M187" s="132"/>
    </row>
    <row r="188" spans="1:13" s="16" customFormat="1" ht="18">
      <c r="A188" s="7"/>
      <c r="B188" s="26" t="s">
        <v>236</v>
      </c>
      <c r="C188" s="23"/>
      <c r="D188" s="23"/>
      <c r="E188" s="23"/>
      <c r="F188" s="12">
        <f t="shared" si="34"/>
        <v>0</v>
      </c>
      <c r="G188" s="23"/>
      <c r="H188" s="23"/>
      <c r="I188" s="147">
        <v>606.8</v>
      </c>
      <c r="J188" s="147">
        <v>243.8</v>
      </c>
      <c r="K188" s="122">
        <f t="shared" si="35"/>
        <v>850.5999999999999</v>
      </c>
      <c r="L188" s="218">
        <f t="shared" si="36"/>
        <v>850.5999999999999</v>
      </c>
      <c r="M188" s="130"/>
    </row>
    <row r="189" spans="1:13" s="16" customFormat="1" ht="17.25">
      <c r="A189" s="13"/>
      <c r="B189" s="26" t="s">
        <v>265</v>
      </c>
      <c r="C189" s="23"/>
      <c r="D189" s="23"/>
      <c r="E189" s="23"/>
      <c r="F189" s="12">
        <f t="shared" si="34"/>
        <v>0</v>
      </c>
      <c r="G189" s="23"/>
      <c r="H189" s="23"/>
      <c r="I189" s="149">
        <v>523.7</v>
      </c>
      <c r="J189" s="149">
        <v>221.7</v>
      </c>
      <c r="K189" s="122">
        <f t="shared" si="35"/>
        <v>745.4000000000001</v>
      </c>
      <c r="L189" s="218">
        <f t="shared" si="36"/>
        <v>745.4000000000001</v>
      </c>
      <c r="M189" s="132"/>
    </row>
    <row r="190" spans="1:13" s="16" customFormat="1" ht="18">
      <c r="A190" s="7"/>
      <c r="B190" s="26" t="s">
        <v>266</v>
      </c>
      <c r="C190" s="23"/>
      <c r="D190" s="23"/>
      <c r="E190" s="23"/>
      <c r="F190" s="12">
        <f t="shared" si="34"/>
        <v>0</v>
      </c>
      <c r="G190" s="23"/>
      <c r="H190" s="23"/>
      <c r="I190" s="73">
        <v>592.9</v>
      </c>
      <c r="J190" s="73">
        <v>150.2</v>
      </c>
      <c r="K190" s="122">
        <f t="shared" si="35"/>
        <v>743.0999999999999</v>
      </c>
      <c r="L190" s="218">
        <f t="shared" si="36"/>
        <v>743.0999999999999</v>
      </c>
      <c r="M190" s="132"/>
    </row>
    <row r="191" spans="1:12" ht="16.5" customHeight="1">
      <c r="A191" s="29"/>
      <c r="B191" s="30" t="s">
        <v>1</v>
      </c>
      <c r="C191" s="31">
        <f aca="true" t="shared" si="37" ref="C191:L191">SUM(C162:C190)</f>
        <v>2684.4</v>
      </c>
      <c r="D191" s="31">
        <f t="shared" si="37"/>
        <v>1309.6</v>
      </c>
      <c r="E191" s="31">
        <f t="shared" si="37"/>
        <v>2071</v>
      </c>
      <c r="F191" s="31">
        <f t="shared" si="37"/>
        <v>6065</v>
      </c>
      <c r="G191" s="31">
        <f t="shared" si="37"/>
        <v>9381.2</v>
      </c>
      <c r="H191" s="31">
        <f t="shared" si="37"/>
        <v>8652.3</v>
      </c>
      <c r="I191" s="31">
        <f t="shared" si="37"/>
        <v>11970.199999999999</v>
      </c>
      <c r="J191" s="31">
        <f t="shared" si="37"/>
        <v>14873.7</v>
      </c>
      <c r="K191" s="120">
        <f t="shared" si="37"/>
        <v>44877.4</v>
      </c>
      <c r="L191" s="31">
        <f t="shared" si="37"/>
        <v>50942.4</v>
      </c>
    </row>
    <row r="192" spans="1:12" ht="16.5" customHeight="1">
      <c r="A192" s="7">
        <v>16</v>
      </c>
      <c r="B192" s="224" t="s">
        <v>58</v>
      </c>
      <c r="C192" s="10"/>
      <c r="D192" s="10"/>
      <c r="E192" s="10"/>
      <c r="F192" s="12"/>
      <c r="G192" s="10"/>
      <c r="H192" s="10"/>
      <c r="I192" s="10"/>
      <c r="J192" s="10"/>
      <c r="K192" s="122"/>
      <c r="L192" s="218"/>
    </row>
    <row r="193" spans="1:12" ht="31.5" customHeight="1">
      <c r="A193" s="7"/>
      <c r="B193" s="33" t="s">
        <v>59</v>
      </c>
      <c r="C193" s="10"/>
      <c r="D193" s="10"/>
      <c r="E193" s="10"/>
      <c r="F193" s="12">
        <f>C193+D193+E193</f>
        <v>0</v>
      </c>
      <c r="G193" s="10">
        <v>4968.3</v>
      </c>
      <c r="H193" s="10"/>
      <c r="I193" s="10"/>
      <c r="J193" s="10">
        <v>2082.6</v>
      </c>
      <c r="K193" s="122">
        <f>G193+H193+I193+J193</f>
        <v>7050.9</v>
      </c>
      <c r="L193" s="218">
        <f>K193+F193</f>
        <v>7050.9</v>
      </c>
    </row>
    <row r="194" spans="1:12" ht="16.5" customHeight="1">
      <c r="A194" s="7"/>
      <c r="B194" s="14" t="s">
        <v>60</v>
      </c>
      <c r="C194" s="10">
        <v>710.1</v>
      </c>
      <c r="D194" s="10"/>
      <c r="E194" s="10">
        <v>388.8</v>
      </c>
      <c r="F194" s="12">
        <f>C194+D194+E194</f>
        <v>1098.9</v>
      </c>
      <c r="G194" s="10">
        <v>1022.6</v>
      </c>
      <c r="H194" s="10"/>
      <c r="I194" s="10"/>
      <c r="J194" s="10">
        <v>559.9</v>
      </c>
      <c r="K194" s="122">
        <f>G194+H194+I194+J194</f>
        <v>1582.5</v>
      </c>
      <c r="L194" s="218">
        <f>K194+F194</f>
        <v>2681.4</v>
      </c>
    </row>
    <row r="195" spans="1:12" ht="16.5" customHeight="1">
      <c r="A195" s="7"/>
      <c r="B195" s="30" t="s">
        <v>1</v>
      </c>
      <c r="C195" s="31">
        <f aca="true" t="shared" si="38" ref="C195:L195">SUM(C193:C194)</f>
        <v>710.1</v>
      </c>
      <c r="D195" s="31">
        <f t="shared" si="38"/>
        <v>0</v>
      </c>
      <c r="E195" s="31">
        <f t="shared" si="38"/>
        <v>388.8</v>
      </c>
      <c r="F195" s="31">
        <f t="shared" si="38"/>
        <v>1098.9</v>
      </c>
      <c r="G195" s="31">
        <f t="shared" si="38"/>
        <v>5990.900000000001</v>
      </c>
      <c r="H195" s="31">
        <f t="shared" si="38"/>
        <v>0</v>
      </c>
      <c r="I195" s="31">
        <f t="shared" si="38"/>
        <v>0</v>
      </c>
      <c r="J195" s="31">
        <f t="shared" si="38"/>
        <v>2642.5</v>
      </c>
      <c r="K195" s="120">
        <f t="shared" si="38"/>
        <v>8633.4</v>
      </c>
      <c r="L195" s="31">
        <f t="shared" si="38"/>
        <v>9732.3</v>
      </c>
    </row>
    <row r="196" spans="1:12" ht="18">
      <c r="A196" s="50">
        <v>17</v>
      </c>
      <c r="B196" s="187" t="s">
        <v>147</v>
      </c>
      <c r="C196" s="25"/>
      <c r="D196" s="25"/>
      <c r="E196" s="25"/>
      <c r="F196" s="15"/>
      <c r="G196" s="23"/>
      <c r="H196" s="23"/>
      <c r="I196" s="23"/>
      <c r="J196" s="23"/>
      <c r="K196" s="118"/>
      <c r="L196" s="35"/>
    </row>
    <row r="197" spans="1:12" ht="17.25">
      <c r="A197" s="27"/>
      <c r="B197" s="3" t="s">
        <v>148</v>
      </c>
      <c r="C197" s="25"/>
      <c r="D197" s="115">
        <v>952.2</v>
      </c>
      <c r="E197" s="115">
        <v>427.3</v>
      </c>
      <c r="F197" s="12">
        <f>C197+D197+E197</f>
        <v>1379.5</v>
      </c>
      <c r="G197" s="25"/>
      <c r="H197" s="25"/>
      <c r="I197" s="25"/>
      <c r="J197" s="25"/>
      <c r="K197" s="122">
        <f>G197+H197+I197+J197</f>
        <v>0</v>
      </c>
      <c r="L197" s="218">
        <f>K197+F197</f>
        <v>1379.5</v>
      </c>
    </row>
    <row r="198" spans="1:12" ht="17.25">
      <c r="A198" s="27"/>
      <c r="B198" s="3" t="s">
        <v>237</v>
      </c>
      <c r="C198" s="25"/>
      <c r="D198" s="115">
        <v>519.7</v>
      </c>
      <c r="E198" s="115">
        <v>222.7</v>
      </c>
      <c r="F198" s="12">
        <f>C198+D198+E198</f>
        <v>742.4000000000001</v>
      </c>
      <c r="G198" s="25"/>
      <c r="H198" s="25"/>
      <c r="I198" s="25"/>
      <c r="J198" s="25"/>
      <c r="K198" s="122"/>
      <c r="L198" s="218">
        <f>K198+F198</f>
        <v>742.4000000000001</v>
      </c>
    </row>
    <row r="199" spans="1:12" ht="18">
      <c r="A199" s="27"/>
      <c r="B199" s="30" t="s">
        <v>1</v>
      </c>
      <c r="C199" s="45">
        <f aca="true" t="shared" si="39" ref="C199:L199">SUM(C197:C198)</f>
        <v>0</v>
      </c>
      <c r="D199" s="45">
        <f t="shared" si="39"/>
        <v>1471.9</v>
      </c>
      <c r="E199" s="45">
        <f t="shared" si="39"/>
        <v>650</v>
      </c>
      <c r="F199" s="45">
        <f t="shared" si="39"/>
        <v>2121.9</v>
      </c>
      <c r="G199" s="45">
        <f t="shared" si="39"/>
        <v>0</v>
      </c>
      <c r="H199" s="45">
        <f t="shared" si="39"/>
        <v>0</v>
      </c>
      <c r="I199" s="45">
        <f t="shared" si="39"/>
        <v>0</v>
      </c>
      <c r="J199" s="45">
        <f t="shared" si="39"/>
        <v>0</v>
      </c>
      <c r="K199" s="117">
        <f t="shared" si="39"/>
        <v>0</v>
      </c>
      <c r="L199" s="45">
        <f t="shared" si="39"/>
        <v>2121.9</v>
      </c>
    </row>
    <row r="200" spans="1:15" ht="18">
      <c r="A200" s="50">
        <v>18</v>
      </c>
      <c r="B200" s="224" t="s">
        <v>149</v>
      </c>
      <c r="C200" s="25"/>
      <c r="D200" s="23"/>
      <c r="E200" s="25"/>
      <c r="F200" s="15"/>
      <c r="G200" s="23"/>
      <c r="H200" s="23"/>
      <c r="I200" s="23"/>
      <c r="J200" s="23"/>
      <c r="K200" s="118"/>
      <c r="L200" s="35"/>
      <c r="N200" s="61"/>
      <c r="O200" s="61"/>
    </row>
    <row r="201" spans="1:15" ht="17.25">
      <c r="A201" s="27"/>
      <c r="B201" s="51" t="s">
        <v>218</v>
      </c>
      <c r="C201" s="23"/>
      <c r="D201" s="163">
        <v>1774.4</v>
      </c>
      <c r="E201" s="134">
        <v>907.5</v>
      </c>
      <c r="F201" s="12">
        <f aca="true" t="shared" si="40" ref="F201:F210">C201+D201+E201</f>
        <v>2681.9</v>
      </c>
      <c r="G201" s="25"/>
      <c r="H201" s="25"/>
      <c r="I201" s="25"/>
      <c r="J201" s="25"/>
      <c r="K201" s="122">
        <f aca="true" t="shared" si="41" ref="K201:K210">G201+H201+I201+J201</f>
        <v>0</v>
      </c>
      <c r="L201" s="218">
        <f aca="true" t="shared" si="42" ref="L201:L210">K201+F201</f>
        <v>2681.9</v>
      </c>
      <c r="M201" s="181"/>
      <c r="N201" s="181"/>
      <c r="O201" s="61"/>
    </row>
    <row r="202" spans="1:15" ht="17.25">
      <c r="A202" s="27"/>
      <c r="B202" s="51" t="s">
        <v>150</v>
      </c>
      <c r="C202" s="23"/>
      <c r="D202" s="163">
        <v>649.1</v>
      </c>
      <c r="E202" s="135">
        <v>336.9</v>
      </c>
      <c r="F202" s="12">
        <f t="shared" si="40"/>
        <v>986</v>
      </c>
      <c r="G202" s="25"/>
      <c r="H202" s="25"/>
      <c r="I202" s="25"/>
      <c r="J202" s="25"/>
      <c r="K202" s="122">
        <f t="shared" si="41"/>
        <v>0</v>
      </c>
      <c r="L202" s="218">
        <f t="shared" si="42"/>
        <v>986</v>
      </c>
      <c r="M202" s="181"/>
      <c r="N202" s="182"/>
      <c r="O202" s="61"/>
    </row>
    <row r="203" spans="1:15" ht="17.25">
      <c r="A203" s="27"/>
      <c r="B203" s="51" t="s">
        <v>151</v>
      </c>
      <c r="C203" s="23"/>
      <c r="D203" s="163">
        <v>574.2</v>
      </c>
      <c r="E203" s="134">
        <v>306.1</v>
      </c>
      <c r="F203" s="12">
        <f t="shared" si="40"/>
        <v>880.3000000000001</v>
      </c>
      <c r="G203" s="25"/>
      <c r="H203" s="25"/>
      <c r="I203" s="25"/>
      <c r="J203" s="25"/>
      <c r="K203" s="122">
        <f t="shared" si="41"/>
        <v>0</v>
      </c>
      <c r="L203" s="218">
        <f t="shared" si="42"/>
        <v>880.3000000000001</v>
      </c>
      <c r="M203" s="181"/>
      <c r="N203" s="181"/>
      <c r="O203" s="61"/>
    </row>
    <row r="204" spans="1:15" ht="17.25">
      <c r="A204" s="27"/>
      <c r="B204" s="51" t="s">
        <v>152</v>
      </c>
      <c r="C204" s="23"/>
      <c r="D204" s="163">
        <v>643.6</v>
      </c>
      <c r="E204" s="134">
        <v>298.3</v>
      </c>
      <c r="F204" s="12">
        <f t="shared" si="40"/>
        <v>941.9000000000001</v>
      </c>
      <c r="G204" s="25"/>
      <c r="H204" s="25"/>
      <c r="I204" s="25"/>
      <c r="J204" s="25"/>
      <c r="K204" s="122">
        <f t="shared" si="41"/>
        <v>0</v>
      </c>
      <c r="L204" s="218">
        <f t="shared" si="42"/>
        <v>941.9000000000001</v>
      </c>
      <c r="M204" s="181"/>
      <c r="N204" s="181"/>
      <c r="O204" s="61"/>
    </row>
    <row r="205" spans="1:15" ht="17.25">
      <c r="A205" s="27"/>
      <c r="B205" s="51" t="s">
        <v>288</v>
      </c>
      <c r="C205" s="23"/>
      <c r="D205" s="163">
        <v>538.1</v>
      </c>
      <c r="E205" s="134">
        <v>250.9</v>
      </c>
      <c r="F205" s="12">
        <f t="shared" si="40"/>
        <v>789</v>
      </c>
      <c r="G205" s="25"/>
      <c r="H205" s="25"/>
      <c r="I205" s="25"/>
      <c r="J205" s="25"/>
      <c r="K205" s="122">
        <f t="shared" si="41"/>
        <v>0</v>
      </c>
      <c r="L205" s="218">
        <f t="shared" si="42"/>
        <v>789</v>
      </c>
      <c r="M205" s="181"/>
      <c r="N205" s="181"/>
      <c r="O205" s="61"/>
    </row>
    <row r="206" spans="1:14" s="61" customFormat="1" ht="17.25">
      <c r="A206" s="27"/>
      <c r="B206" s="51" t="s">
        <v>238</v>
      </c>
      <c r="C206" s="23"/>
      <c r="D206" s="163">
        <v>547.7</v>
      </c>
      <c r="E206" s="134">
        <v>255.3</v>
      </c>
      <c r="F206" s="12">
        <f t="shared" si="40"/>
        <v>803</v>
      </c>
      <c r="G206" s="25"/>
      <c r="H206" s="25"/>
      <c r="I206" s="25"/>
      <c r="J206" s="25"/>
      <c r="K206" s="122">
        <f t="shared" si="41"/>
        <v>0</v>
      </c>
      <c r="L206" s="218">
        <f t="shared" si="42"/>
        <v>803</v>
      </c>
      <c r="M206" s="181"/>
      <c r="N206" s="181"/>
    </row>
    <row r="207" spans="1:14" s="61" customFormat="1" ht="17.25">
      <c r="A207" s="27"/>
      <c r="B207" s="51" t="s">
        <v>239</v>
      </c>
      <c r="C207" s="23"/>
      <c r="D207" s="163">
        <v>562.6</v>
      </c>
      <c r="E207" s="134">
        <v>259.7</v>
      </c>
      <c r="F207" s="12">
        <f t="shared" si="40"/>
        <v>822.3</v>
      </c>
      <c r="G207" s="25"/>
      <c r="H207" s="25"/>
      <c r="I207" s="25"/>
      <c r="J207" s="25"/>
      <c r="K207" s="122">
        <f t="shared" si="41"/>
        <v>0</v>
      </c>
      <c r="L207" s="218">
        <f t="shared" si="42"/>
        <v>822.3</v>
      </c>
      <c r="M207" s="181"/>
      <c r="N207" s="181"/>
    </row>
    <row r="208" spans="1:14" s="61" customFormat="1" ht="17.25">
      <c r="A208" s="27"/>
      <c r="B208" s="51" t="s">
        <v>286</v>
      </c>
      <c r="C208" s="23"/>
      <c r="D208" s="163">
        <v>521.8</v>
      </c>
      <c r="E208" s="134">
        <v>239.7</v>
      </c>
      <c r="F208" s="12">
        <f t="shared" si="40"/>
        <v>761.5</v>
      </c>
      <c r="G208" s="25"/>
      <c r="H208" s="25"/>
      <c r="I208" s="25"/>
      <c r="J208" s="25"/>
      <c r="K208" s="122">
        <f t="shared" si="41"/>
        <v>0</v>
      </c>
      <c r="L208" s="218">
        <f t="shared" si="42"/>
        <v>761.5</v>
      </c>
      <c r="M208" s="181"/>
      <c r="N208" s="181"/>
    </row>
    <row r="209" spans="1:14" s="61" customFormat="1" ht="17.25">
      <c r="A209" s="27"/>
      <c r="B209" s="51" t="s">
        <v>287</v>
      </c>
      <c r="C209" s="23"/>
      <c r="D209" s="163">
        <v>871.1</v>
      </c>
      <c r="E209" s="134">
        <v>2381.1</v>
      </c>
      <c r="F209" s="12">
        <f t="shared" si="40"/>
        <v>3252.2</v>
      </c>
      <c r="G209" s="25"/>
      <c r="H209" s="25"/>
      <c r="I209" s="25"/>
      <c r="J209" s="25"/>
      <c r="K209" s="122">
        <f t="shared" si="41"/>
        <v>0</v>
      </c>
      <c r="L209" s="218">
        <f t="shared" si="42"/>
        <v>3252.2</v>
      </c>
      <c r="M209" s="183"/>
      <c r="N209" s="181"/>
    </row>
    <row r="210" spans="1:13" s="61" customFormat="1" ht="17.25">
      <c r="A210" s="27"/>
      <c r="B210" s="51" t="s">
        <v>240</v>
      </c>
      <c r="C210" s="162">
        <v>545.1</v>
      </c>
      <c r="D210" s="161"/>
      <c r="E210" s="134">
        <v>266.9</v>
      </c>
      <c r="F210" s="12">
        <f t="shared" si="40"/>
        <v>812</v>
      </c>
      <c r="G210" s="153">
        <v>563.1</v>
      </c>
      <c r="H210" s="25"/>
      <c r="I210" s="25"/>
      <c r="J210" s="134">
        <v>272.5</v>
      </c>
      <c r="K210" s="122">
        <f t="shared" si="41"/>
        <v>835.6</v>
      </c>
      <c r="L210" s="218">
        <f t="shared" si="42"/>
        <v>1647.6</v>
      </c>
      <c r="M210" s="123"/>
    </row>
    <row r="211" spans="1:13" s="61" customFormat="1" ht="18">
      <c r="A211" s="27"/>
      <c r="B211" s="30" t="s">
        <v>1</v>
      </c>
      <c r="C211" s="45">
        <f aca="true" t="shared" si="43" ref="C211:L211">SUM(C201:C210)</f>
        <v>545.1</v>
      </c>
      <c r="D211" s="45">
        <f t="shared" si="43"/>
        <v>6682.6</v>
      </c>
      <c r="E211" s="45">
        <f t="shared" si="43"/>
        <v>5502.4</v>
      </c>
      <c r="F211" s="45">
        <f t="shared" si="43"/>
        <v>12730.100000000002</v>
      </c>
      <c r="G211" s="45">
        <f t="shared" si="43"/>
        <v>563.1</v>
      </c>
      <c r="H211" s="45">
        <f t="shared" si="43"/>
        <v>0</v>
      </c>
      <c r="I211" s="45">
        <f t="shared" si="43"/>
        <v>0</v>
      </c>
      <c r="J211" s="45">
        <f t="shared" si="43"/>
        <v>272.5</v>
      </c>
      <c r="K211" s="117">
        <f t="shared" si="43"/>
        <v>835.6</v>
      </c>
      <c r="L211" s="45">
        <f t="shared" si="43"/>
        <v>13565.700000000003</v>
      </c>
      <c r="M211" s="123"/>
    </row>
    <row r="212" spans="1:13" s="61" customFormat="1" ht="18">
      <c r="A212" s="27">
        <v>19</v>
      </c>
      <c r="B212" s="245" t="s">
        <v>102</v>
      </c>
      <c r="C212" s="25"/>
      <c r="D212" s="25"/>
      <c r="E212" s="25"/>
      <c r="F212" s="15"/>
      <c r="G212" s="23"/>
      <c r="H212" s="23"/>
      <c r="I212" s="23"/>
      <c r="J212" s="23"/>
      <c r="K212" s="118"/>
      <c r="L212" s="35"/>
      <c r="M212" s="123"/>
    </row>
    <row r="213" spans="1:13" s="61" customFormat="1" ht="17.25">
      <c r="A213" s="27"/>
      <c r="B213" s="103" t="s">
        <v>103</v>
      </c>
      <c r="C213" s="28">
        <v>297.8</v>
      </c>
      <c r="D213" s="28"/>
      <c r="E213" s="28">
        <v>2654</v>
      </c>
      <c r="F213" s="12">
        <f aca="true" t="shared" si="44" ref="F213:F220">C213+D213+E213</f>
        <v>2951.8</v>
      </c>
      <c r="G213" s="28"/>
      <c r="H213" s="28"/>
      <c r="I213" s="11"/>
      <c r="J213" s="11"/>
      <c r="K213" s="122">
        <f aca="true" t="shared" si="45" ref="K213:K219">G213+H213+I213+J213</f>
        <v>0</v>
      </c>
      <c r="L213" s="218">
        <f aca="true" t="shared" si="46" ref="L213:L220">K213+F213</f>
        <v>2951.8</v>
      </c>
      <c r="M213" s="123"/>
    </row>
    <row r="214" spans="1:13" s="61" customFormat="1" ht="17.25">
      <c r="A214" s="9"/>
      <c r="B214" s="44" t="s">
        <v>104</v>
      </c>
      <c r="C214" s="25"/>
      <c r="D214" s="25"/>
      <c r="E214" s="25"/>
      <c r="F214" s="12">
        <f t="shared" si="44"/>
        <v>0</v>
      </c>
      <c r="G214" s="25"/>
      <c r="H214" s="25">
        <v>721</v>
      </c>
      <c r="I214" s="25"/>
      <c r="J214" s="109">
        <v>341.6</v>
      </c>
      <c r="K214" s="122">
        <f t="shared" si="45"/>
        <v>1062.6</v>
      </c>
      <c r="L214" s="218">
        <f t="shared" si="46"/>
        <v>1062.6</v>
      </c>
      <c r="M214" s="123"/>
    </row>
    <row r="215" spans="1:15" s="16" customFormat="1" ht="17.25">
      <c r="A215" s="13"/>
      <c r="B215" s="47" t="s">
        <v>105</v>
      </c>
      <c r="C215" s="23"/>
      <c r="D215" s="82">
        <v>1270.7</v>
      </c>
      <c r="E215" s="110">
        <v>507.4</v>
      </c>
      <c r="F215" s="12">
        <f t="shared" si="44"/>
        <v>1778.1</v>
      </c>
      <c r="G215" s="23"/>
      <c r="H215" s="23"/>
      <c r="I215" s="23"/>
      <c r="J215" s="23"/>
      <c r="K215" s="122">
        <f t="shared" si="45"/>
        <v>0</v>
      </c>
      <c r="L215" s="218">
        <f t="shared" si="46"/>
        <v>1778.1</v>
      </c>
      <c r="M215" s="123"/>
      <c r="N215" s="61"/>
      <c r="O215" s="61"/>
    </row>
    <row r="216" spans="1:15" s="16" customFormat="1" ht="17.25">
      <c r="A216" s="13"/>
      <c r="B216" s="47" t="s">
        <v>106</v>
      </c>
      <c r="C216" s="23"/>
      <c r="D216" s="82">
        <v>547</v>
      </c>
      <c r="E216" s="101">
        <v>244.7</v>
      </c>
      <c r="F216" s="12">
        <f t="shared" si="44"/>
        <v>791.7</v>
      </c>
      <c r="G216" s="23"/>
      <c r="H216" s="23"/>
      <c r="I216" s="23"/>
      <c r="J216" s="23"/>
      <c r="K216" s="122">
        <f t="shared" si="45"/>
        <v>0</v>
      </c>
      <c r="L216" s="218">
        <f t="shared" si="46"/>
        <v>791.7</v>
      </c>
      <c r="M216" s="123"/>
      <c r="N216" s="61"/>
      <c r="O216" s="61"/>
    </row>
    <row r="217" spans="1:15" s="16" customFormat="1" ht="17.25">
      <c r="A217" s="13"/>
      <c r="B217" s="47" t="s">
        <v>107</v>
      </c>
      <c r="C217" s="23"/>
      <c r="D217" s="101">
        <v>493.2</v>
      </c>
      <c r="E217" s="101">
        <v>234.8</v>
      </c>
      <c r="F217" s="12">
        <f t="shared" si="44"/>
        <v>728</v>
      </c>
      <c r="G217" s="23"/>
      <c r="H217" s="23"/>
      <c r="I217" s="23"/>
      <c r="J217" s="23"/>
      <c r="K217" s="122">
        <f t="shared" si="45"/>
        <v>0</v>
      </c>
      <c r="L217" s="218">
        <f t="shared" si="46"/>
        <v>728</v>
      </c>
      <c r="M217" s="123"/>
      <c r="N217" s="61"/>
      <c r="O217" s="61"/>
    </row>
    <row r="218" spans="1:15" s="16" customFormat="1" ht="17.25">
      <c r="A218" s="13"/>
      <c r="B218" s="47" t="s">
        <v>108</v>
      </c>
      <c r="C218" s="23"/>
      <c r="D218" s="23">
        <v>183.7</v>
      </c>
      <c r="E218" s="23">
        <v>80.4</v>
      </c>
      <c r="F218" s="12">
        <f t="shared" si="44"/>
        <v>264.1</v>
      </c>
      <c r="G218" s="23"/>
      <c r="H218" s="102">
        <v>864.9</v>
      </c>
      <c r="I218" s="102"/>
      <c r="J218" s="102">
        <v>381.9</v>
      </c>
      <c r="K218" s="122">
        <f t="shared" si="45"/>
        <v>1246.8</v>
      </c>
      <c r="L218" s="218">
        <f t="shared" si="46"/>
        <v>1510.9</v>
      </c>
      <c r="M218" s="123"/>
      <c r="N218" s="61"/>
      <c r="O218" s="61"/>
    </row>
    <row r="219" spans="1:15" s="16" customFormat="1" ht="17.25">
      <c r="A219" s="13"/>
      <c r="B219" s="47" t="s">
        <v>109</v>
      </c>
      <c r="C219" s="23"/>
      <c r="D219" s="23"/>
      <c r="E219" s="23"/>
      <c r="F219" s="12">
        <f t="shared" si="44"/>
        <v>0</v>
      </c>
      <c r="G219" s="23"/>
      <c r="H219" s="102">
        <v>698.1</v>
      </c>
      <c r="I219" s="102"/>
      <c r="J219" s="102">
        <v>311.1</v>
      </c>
      <c r="K219" s="122">
        <f t="shared" si="45"/>
        <v>1009.2</v>
      </c>
      <c r="L219" s="218">
        <f t="shared" si="46"/>
        <v>1009.2</v>
      </c>
      <c r="M219" s="123"/>
      <c r="N219" s="61"/>
      <c r="O219" s="61"/>
    </row>
    <row r="220" spans="1:15" s="16" customFormat="1" ht="17.25">
      <c r="A220" s="13"/>
      <c r="B220" s="47" t="s">
        <v>219</v>
      </c>
      <c r="C220" s="23"/>
      <c r="D220" s="113">
        <v>1809.3</v>
      </c>
      <c r="E220" s="113">
        <v>905.8</v>
      </c>
      <c r="F220" s="12">
        <f t="shared" si="44"/>
        <v>2715.1</v>
      </c>
      <c r="G220" s="23"/>
      <c r="H220" s="102"/>
      <c r="I220" s="102"/>
      <c r="J220" s="102"/>
      <c r="K220" s="122"/>
      <c r="L220" s="218">
        <f t="shared" si="46"/>
        <v>2715.1</v>
      </c>
      <c r="M220" s="123"/>
      <c r="N220" s="61"/>
      <c r="O220" s="61"/>
    </row>
    <row r="221" spans="1:13" s="61" customFormat="1" ht="18">
      <c r="A221" s="27"/>
      <c r="B221" s="30" t="s">
        <v>1</v>
      </c>
      <c r="C221" s="45">
        <f>SUM(C212:C220)</f>
        <v>297.8</v>
      </c>
      <c r="D221" s="45">
        <f>SUM(D212:D220)</f>
        <v>4303.9</v>
      </c>
      <c r="E221" s="45">
        <f aca="true" t="shared" si="47" ref="E221:L221">SUM(E212:E220)</f>
        <v>4627.1</v>
      </c>
      <c r="F221" s="45">
        <f t="shared" si="47"/>
        <v>9228.8</v>
      </c>
      <c r="G221" s="45">
        <f t="shared" si="47"/>
        <v>0</v>
      </c>
      <c r="H221" s="45">
        <f t="shared" si="47"/>
        <v>2284</v>
      </c>
      <c r="I221" s="45">
        <f t="shared" si="47"/>
        <v>0</v>
      </c>
      <c r="J221" s="45">
        <f t="shared" si="47"/>
        <v>1034.6</v>
      </c>
      <c r="K221" s="117">
        <f t="shared" si="47"/>
        <v>3318.5999999999995</v>
      </c>
      <c r="L221" s="45">
        <f t="shared" si="47"/>
        <v>12547.400000000001</v>
      </c>
      <c r="M221" s="123"/>
    </row>
    <row r="222" spans="1:15" ht="16.5" customHeight="1">
      <c r="A222" s="7">
        <v>20</v>
      </c>
      <c r="B222" s="224" t="s">
        <v>85</v>
      </c>
      <c r="C222" s="10"/>
      <c r="D222" s="10"/>
      <c r="E222" s="10"/>
      <c r="F222" s="15"/>
      <c r="G222" s="35"/>
      <c r="H222" s="35"/>
      <c r="I222" s="35"/>
      <c r="J222" s="35"/>
      <c r="K222" s="118"/>
      <c r="L222" s="35"/>
      <c r="N222" s="61"/>
      <c r="O222" s="61"/>
    </row>
    <row r="223" spans="1:15" ht="16.5" customHeight="1">
      <c r="A223" s="7"/>
      <c r="B223" s="18" t="s">
        <v>279</v>
      </c>
      <c r="C223" s="10"/>
      <c r="D223" s="10">
        <v>686.8</v>
      </c>
      <c r="E223" s="10">
        <v>343.7</v>
      </c>
      <c r="F223" s="12">
        <f>C223+D223+E223</f>
        <v>1030.5</v>
      </c>
      <c r="G223" s="10"/>
      <c r="H223" s="10"/>
      <c r="I223" s="10"/>
      <c r="J223" s="10"/>
      <c r="K223" s="122">
        <f>G223+H223+I223+J223</f>
        <v>0</v>
      </c>
      <c r="L223" s="218">
        <f>K223+F223</f>
        <v>1030.5</v>
      </c>
      <c r="N223" s="61"/>
      <c r="O223" s="61"/>
    </row>
    <row r="224" spans="1:15" ht="16.5" customHeight="1">
      <c r="A224" s="7"/>
      <c r="B224" s="30" t="s">
        <v>1</v>
      </c>
      <c r="C224" s="31">
        <f aca="true" t="shared" si="48" ref="C224:L224">SUM(C223:C223)</f>
        <v>0</v>
      </c>
      <c r="D224" s="31">
        <f t="shared" si="48"/>
        <v>686.8</v>
      </c>
      <c r="E224" s="31">
        <f t="shared" si="48"/>
        <v>343.7</v>
      </c>
      <c r="F224" s="31">
        <f t="shared" si="48"/>
        <v>1030.5</v>
      </c>
      <c r="G224" s="31">
        <f t="shared" si="48"/>
        <v>0</v>
      </c>
      <c r="H224" s="31">
        <f t="shared" si="48"/>
        <v>0</v>
      </c>
      <c r="I224" s="31">
        <f t="shared" si="48"/>
        <v>0</v>
      </c>
      <c r="J224" s="31">
        <f t="shared" si="48"/>
        <v>0</v>
      </c>
      <c r="K224" s="31">
        <f t="shared" si="48"/>
        <v>0</v>
      </c>
      <c r="L224" s="31">
        <f t="shared" si="48"/>
        <v>1030.5</v>
      </c>
      <c r="N224" s="61"/>
      <c r="O224" s="61"/>
    </row>
    <row r="225" spans="1:13" s="61" customFormat="1" ht="18">
      <c r="A225" s="27">
        <v>21</v>
      </c>
      <c r="B225" s="224" t="s">
        <v>156</v>
      </c>
      <c r="C225" s="25"/>
      <c r="D225" s="25"/>
      <c r="E225" s="25"/>
      <c r="F225" s="12"/>
      <c r="G225" s="25"/>
      <c r="H225" s="25"/>
      <c r="I225" s="162"/>
      <c r="J225" s="25"/>
      <c r="K225" s="122"/>
      <c r="L225" s="218"/>
      <c r="M225" s="123"/>
    </row>
    <row r="226" spans="1:13" s="61" customFormat="1" ht="17.25">
      <c r="A226" s="27"/>
      <c r="B226" s="51" t="s">
        <v>157</v>
      </c>
      <c r="C226" s="25"/>
      <c r="D226" s="25"/>
      <c r="E226" s="25"/>
      <c r="F226" s="12">
        <f>C226+D226+E226</f>
        <v>0</v>
      </c>
      <c r="G226" s="25"/>
      <c r="H226" s="25"/>
      <c r="I226" s="162">
        <v>912.2</v>
      </c>
      <c r="J226" s="25">
        <v>355</v>
      </c>
      <c r="K226" s="122">
        <f>G226+H226+I226+J226</f>
        <v>1267.2</v>
      </c>
      <c r="L226" s="218">
        <f>K226+F226</f>
        <v>1267.2</v>
      </c>
      <c r="M226" s="123"/>
    </row>
    <row r="227" spans="1:13" s="61" customFormat="1" ht="17.25">
      <c r="A227" s="27"/>
      <c r="B227" s="51" t="s">
        <v>249</v>
      </c>
      <c r="C227" s="25"/>
      <c r="D227" s="25"/>
      <c r="E227" s="25"/>
      <c r="F227" s="12">
        <f>C227+D227+E227</f>
        <v>0</v>
      </c>
      <c r="G227" s="25"/>
      <c r="H227" s="25"/>
      <c r="I227" s="162">
        <v>450.9</v>
      </c>
      <c r="J227" s="25">
        <v>165.6</v>
      </c>
      <c r="K227" s="122">
        <f>G227+H227+I227+J227</f>
        <v>616.5</v>
      </c>
      <c r="L227" s="218">
        <f>K227+F227</f>
        <v>616.5</v>
      </c>
      <c r="M227" s="123"/>
    </row>
    <row r="228" spans="1:13" s="61" customFormat="1" ht="17.25">
      <c r="A228" s="27"/>
      <c r="B228" s="51" t="s">
        <v>250</v>
      </c>
      <c r="C228" s="25"/>
      <c r="D228" s="25"/>
      <c r="E228" s="25"/>
      <c r="F228" s="12">
        <f>C228+D228+E228</f>
        <v>0</v>
      </c>
      <c r="G228" s="25"/>
      <c r="H228" s="25"/>
      <c r="I228" s="162">
        <v>458.9</v>
      </c>
      <c r="J228" s="25">
        <v>174.9</v>
      </c>
      <c r="K228" s="122">
        <f>G228+H228+I228+J228</f>
        <v>633.8</v>
      </c>
      <c r="L228" s="218">
        <f>K228+F228</f>
        <v>633.8</v>
      </c>
      <c r="M228" s="123"/>
    </row>
    <row r="229" spans="1:13" s="61" customFormat="1" ht="17.25">
      <c r="A229" s="27"/>
      <c r="B229" s="51" t="s">
        <v>290</v>
      </c>
      <c r="C229" s="25"/>
      <c r="D229" s="162"/>
      <c r="E229" s="25"/>
      <c r="F229" s="12">
        <f aca="true" t="shared" si="49" ref="F229:F237">C229+D229+E229</f>
        <v>0</v>
      </c>
      <c r="G229" s="25"/>
      <c r="H229" s="25"/>
      <c r="I229" s="162">
        <v>519</v>
      </c>
      <c r="J229" s="25">
        <v>143.8</v>
      </c>
      <c r="K229" s="122">
        <f>G229+H229+I229+J229</f>
        <v>662.8</v>
      </c>
      <c r="L229" s="218">
        <f>K229+F229</f>
        <v>662.8</v>
      </c>
      <c r="M229" s="123"/>
    </row>
    <row r="230" spans="1:13" s="61" customFormat="1" ht="17.25">
      <c r="A230" s="27"/>
      <c r="B230" s="51" t="s">
        <v>291</v>
      </c>
      <c r="C230" s="25"/>
      <c r="D230" s="162"/>
      <c r="E230" s="25"/>
      <c r="F230" s="12">
        <f t="shared" si="49"/>
        <v>0</v>
      </c>
      <c r="G230" s="25"/>
      <c r="H230" s="25"/>
      <c r="I230" s="162">
        <v>416.2</v>
      </c>
      <c r="J230" s="25">
        <v>112.9</v>
      </c>
      <c r="K230" s="122">
        <f>G230+H230+I230+J230</f>
        <v>529.1</v>
      </c>
      <c r="L230" s="218">
        <f>K230+F230</f>
        <v>529.1</v>
      </c>
      <c r="M230" s="123"/>
    </row>
    <row r="231" spans="1:13" s="61" customFormat="1" ht="17.25">
      <c r="A231" s="27"/>
      <c r="B231" s="51" t="s">
        <v>292</v>
      </c>
      <c r="C231" s="25"/>
      <c r="D231" s="162">
        <v>549.8</v>
      </c>
      <c r="E231" s="25">
        <v>285.4</v>
      </c>
      <c r="F231" s="12">
        <f t="shared" si="49"/>
        <v>835.1999999999999</v>
      </c>
      <c r="G231" s="25"/>
      <c r="H231" s="25"/>
      <c r="I231" s="162"/>
      <c r="J231" s="25"/>
      <c r="K231" s="122">
        <f aca="true" t="shared" si="50" ref="K231:K237">G231+H231+I231+J231</f>
        <v>0</v>
      </c>
      <c r="L231" s="218">
        <f aca="true" t="shared" si="51" ref="L231:L237">K231+F231</f>
        <v>835.1999999999999</v>
      </c>
      <c r="M231" s="123"/>
    </row>
    <row r="232" spans="1:13" s="61" customFormat="1" ht="17.25">
      <c r="A232" s="27"/>
      <c r="B232" s="51" t="s">
        <v>293</v>
      </c>
      <c r="C232" s="25"/>
      <c r="D232" s="162">
        <v>402</v>
      </c>
      <c r="E232" s="25">
        <v>182.9</v>
      </c>
      <c r="F232" s="12">
        <f t="shared" si="49"/>
        <v>584.9</v>
      </c>
      <c r="G232" s="25"/>
      <c r="H232" s="25"/>
      <c r="I232" s="23"/>
      <c r="J232" s="25"/>
      <c r="K232" s="122">
        <f t="shared" si="50"/>
        <v>0</v>
      </c>
      <c r="L232" s="218">
        <f t="shared" si="51"/>
        <v>584.9</v>
      </c>
      <c r="M232" s="123"/>
    </row>
    <row r="233" spans="1:13" s="61" customFormat="1" ht="17.25">
      <c r="A233" s="27"/>
      <c r="B233" s="51" t="s">
        <v>294</v>
      </c>
      <c r="C233" s="25"/>
      <c r="D233" s="162">
        <v>360</v>
      </c>
      <c r="E233" s="25">
        <v>162.4</v>
      </c>
      <c r="F233" s="12">
        <f t="shared" si="49"/>
        <v>522.4</v>
      </c>
      <c r="G233" s="25"/>
      <c r="H233" s="25"/>
      <c r="I233" s="23"/>
      <c r="J233" s="25"/>
      <c r="K233" s="122">
        <f t="shared" si="50"/>
        <v>0</v>
      </c>
      <c r="L233" s="218">
        <f t="shared" si="51"/>
        <v>522.4</v>
      </c>
      <c r="M233" s="123"/>
    </row>
    <row r="234" spans="1:13" s="61" customFormat="1" ht="17.25">
      <c r="A234" s="27"/>
      <c r="B234" s="51" t="s">
        <v>295</v>
      </c>
      <c r="C234" s="25"/>
      <c r="D234" s="162">
        <v>485.1</v>
      </c>
      <c r="E234" s="25">
        <v>174.3</v>
      </c>
      <c r="F234" s="12">
        <f t="shared" si="49"/>
        <v>659.4000000000001</v>
      </c>
      <c r="G234" s="25"/>
      <c r="H234" s="25"/>
      <c r="I234" s="23"/>
      <c r="J234" s="25"/>
      <c r="K234" s="122">
        <f t="shared" si="50"/>
        <v>0</v>
      </c>
      <c r="L234" s="218">
        <f t="shared" si="51"/>
        <v>659.4000000000001</v>
      </c>
      <c r="M234" s="123"/>
    </row>
    <row r="235" spans="1:13" s="61" customFormat="1" ht="17.25">
      <c r="A235" s="27"/>
      <c r="B235" s="51" t="s">
        <v>296</v>
      </c>
      <c r="C235" s="25"/>
      <c r="D235" s="162">
        <v>414.9</v>
      </c>
      <c r="E235" s="25">
        <v>190.5</v>
      </c>
      <c r="F235" s="12">
        <f t="shared" si="49"/>
        <v>605.4</v>
      </c>
      <c r="G235" s="25"/>
      <c r="H235" s="25"/>
      <c r="I235" s="23"/>
      <c r="J235" s="25"/>
      <c r="K235" s="122">
        <f t="shared" si="50"/>
        <v>0</v>
      </c>
      <c r="L235" s="218">
        <f t="shared" si="51"/>
        <v>605.4</v>
      </c>
      <c r="M235" s="123"/>
    </row>
    <row r="236" spans="1:13" s="61" customFormat="1" ht="17.25">
      <c r="A236" s="27"/>
      <c r="B236" s="51" t="s">
        <v>297</v>
      </c>
      <c r="C236" s="25"/>
      <c r="D236" s="162">
        <v>523.5</v>
      </c>
      <c r="E236" s="25">
        <v>321</v>
      </c>
      <c r="F236" s="12">
        <f t="shared" si="49"/>
        <v>844.5</v>
      </c>
      <c r="G236" s="25"/>
      <c r="H236" s="25"/>
      <c r="I236" s="23"/>
      <c r="J236" s="25"/>
      <c r="K236" s="122">
        <f t="shared" si="50"/>
        <v>0</v>
      </c>
      <c r="L236" s="218">
        <f t="shared" si="51"/>
        <v>844.5</v>
      </c>
      <c r="M236" s="123"/>
    </row>
    <row r="237" spans="1:13" s="61" customFormat="1" ht="17.25">
      <c r="A237" s="27"/>
      <c r="B237" s="51" t="s">
        <v>298</v>
      </c>
      <c r="C237" s="25"/>
      <c r="D237" s="162">
        <v>354.2</v>
      </c>
      <c r="E237" s="25">
        <v>163.7</v>
      </c>
      <c r="F237" s="12">
        <f t="shared" si="49"/>
        <v>517.9</v>
      </c>
      <c r="G237" s="25"/>
      <c r="H237" s="25"/>
      <c r="I237" s="23"/>
      <c r="J237" s="25"/>
      <c r="K237" s="122">
        <f t="shared" si="50"/>
        <v>0</v>
      </c>
      <c r="L237" s="218">
        <f t="shared" si="51"/>
        <v>517.9</v>
      </c>
      <c r="M237" s="123"/>
    </row>
    <row r="238" spans="1:13" s="61" customFormat="1" ht="17.25">
      <c r="A238" s="27"/>
      <c r="B238" s="51" t="s">
        <v>344</v>
      </c>
      <c r="C238" s="25"/>
      <c r="D238" s="25"/>
      <c r="E238" s="25"/>
      <c r="F238" s="12"/>
      <c r="G238" s="25"/>
      <c r="H238" s="184"/>
      <c r="I238" s="184">
        <v>1479.1</v>
      </c>
      <c r="J238" s="185">
        <v>237.7</v>
      </c>
      <c r="K238" s="122">
        <f>G238+H238+I238+J238</f>
        <v>1716.8</v>
      </c>
      <c r="L238" s="218">
        <f>K238+F238</f>
        <v>1716.8</v>
      </c>
      <c r="M238" s="123"/>
    </row>
    <row r="239" spans="1:13" s="61" customFormat="1" ht="17.25">
      <c r="A239" s="27"/>
      <c r="B239" s="51" t="s">
        <v>352</v>
      </c>
      <c r="C239" s="25"/>
      <c r="D239" s="25"/>
      <c r="E239" s="25"/>
      <c r="F239" s="12"/>
      <c r="G239" s="25"/>
      <c r="H239" s="184"/>
      <c r="I239" s="184">
        <v>1706.3</v>
      </c>
      <c r="J239" s="185">
        <v>780.5</v>
      </c>
      <c r="K239" s="122">
        <f>G239+H239+I239+J239</f>
        <v>2486.8</v>
      </c>
      <c r="L239" s="218">
        <f>K239+F239</f>
        <v>2486.8</v>
      </c>
      <c r="M239" s="123"/>
    </row>
    <row r="240" spans="1:13" s="61" customFormat="1" ht="17.25">
      <c r="A240" s="27"/>
      <c r="B240" s="51" t="s">
        <v>160</v>
      </c>
      <c r="C240" s="25"/>
      <c r="D240" s="25"/>
      <c r="E240" s="25"/>
      <c r="F240" s="12"/>
      <c r="G240" s="25"/>
      <c r="H240" s="184"/>
      <c r="I240" s="184">
        <v>423.6</v>
      </c>
      <c r="J240" s="185">
        <v>156.7</v>
      </c>
      <c r="K240" s="122">
        <f>G240+H240+I240+J240</f>
        <v>580.3</v>
      </c>
      <c r="L240" s="218">
        <f>K240+F240</f>
        <v>580.3</v>
      </c>
      <c r="M240" s="123"/>
    </row>
    <row r="241" spans="1:13" s="61" customFormat="1" ht="18">
      <c r="A241" s="27"/>
      <c r="B241" s="30" t="s">
        <v>1</v>
      </c>
      <c r="C241" s="45">
        <f>SUM(C225:C240)</f>
        <v>0</v>
      </c>
      <c r="D241" s="45">
        <f aca="true" t="shared" si="52" ref="D241:I241">SUM(D225:D240)</f>
        <v>3089.5</v>
      </c>
      <c r="E241" s="45">
        <f t="shared" si="52"/>
        <v>1480.2</v>
      </c>
      <c r="F241" s="45">
        <f t="shared" si="52"/>
        <v>4569.7</v>
      </c>
      <c r="G241" s="45">
        <f t="shared" si="52"/>
        <v>0</v>
      </c>
      <c r="H241" s="45">
        <f t="shared" si="52"/>
        <v>0</v>
      </c>
      <c r="I241" s="45">
        <f t="shared" si="52"/>
        <v>6366.2</v>
      </c>
      <c r="J241" s="45">
        <f>SUM(J225:J240)</f>
        <v>2127.1</v>
      </c>
      <c r="K241" s="45">
        <f>SUM(K225:K240)</f>
        <v>8493.3</v>
      </c>
      <c r="L241" s="45">
        <f>SUM(L225:L240)</f>
        <v>13062.999999999996</v>
      </c>
      <c r="M241" s="123"/>
    </row>
    <row r="242" spans="1:15" ht="18">
      <c r="A242" s="22" t="s">
        <v>196</v>
      </c>
      <c r="B242" s="221" t="s">
        <v>98</v>
      </c>
      <c r="C242" s="11"/>
      <c r="D242" s="11"/>
      <c r="E242" s="11"/>
      <c r="F242" s="15"/>
      <c r="G242" s="15"/>
      <c r="H242" s="15"/>
      <c r="I242" s="15"/>
      <c r="J242" s="15"/>
      <c r="K242" s="118"/>
      <c r="L242" s="35"/>
      <c r="N242" s="61"/>
      <c r="O242" s="61"/>
    </row>
    <row r="243" spans="1:15" ht="17.25">
      <c r="A243" s="22"/>
      <c r="B243" s="108" t="s">
        <v>267</v>
      </c>
      <c r="C243" s="11"/>
      <c r="D243" s="11"/>
      <c r="E243" s="11"/>
      <c r="F243" s="15"/>
      <c r="G243" s="15"/>
      <c r="H243" s="15"/>
      <c r="I243" s="15">
        <v>926.3</v>
      </c>
      <c r="J243" s="15">
        <v>537</v>
      </c>
      <c r="K243" s="122">
        <f>G243+H243+I243+J243</f>
        <v>1463.3</v>
      </c>
      <c r="L243" s="218">
        <f>K243+F243</f>
        <v>1463.3</v>
      </c>
      <c r="N243" s="61"/>
      <c r="O243" s="61"/>
    </row>
    <row r="244" spans="1:12" ht="17.25">
      <c r="A244" s="22"/>
      <c r="B244" s="43" t="s">
        <v>251</v>
      </c>
      <c r="C244" s="11"/>
      <c r="D244" s="11">
        <v>486</v>
      </c>
      <c r="E244" s="11">
        <v>214</v>
      </c>
      <c r="F244" s="12">
        <f>C244+D244+E244</f>
        <v>700</v>
      </c>
      <c r="G244" s="11"/>
      <c r="H244" s="11"/>
      <c r="I244" s="11"/>
      <c r="J244" s="11"/>
      <c r="K244" s="122">
        <f>G244+H244+I244+J244</f>
        <v>0</v>
      </c>
      <c r="L244" s="218">
        <f>K244+F244</f>
        <v>700</v>
      </c>
    </row>
    <row r="245" spans="1:12" ht="17.25">
      <c r="A245" s="22"/>
      <c r="B245" s="43" t="s">
        <v>252</v>
      </c>
      <c r="C245" s="11"/>
      <c r="D245" s="11">
        <v>441.8</v>
      </c>
      <c r="E245" s="11">
        <v>203.9</v>
      </c>
      <c r="F245" s="12">
        <f>C245+D245+E245</f>
        <v>645.7</v>
      </c>
      <c r="G245" s="11"/>
      <c r="H245" s="11"/>
      <c r="I245" s="11"/>
      <c r="J245" s="11"/>
      <c r="K245" s="122">
        <f>G245+H245+I245+J245</f>
        <v>0</v>
      </c>
      <c r="L245" s="218">
        <f>K245+F245</f>
        <v>645.7</v>
      </c>
    </row>
    <row r="246" spans="1:12" ht="17.25">
      <c r="A246" s="22"/>
      <c r="B246" s="43" t="s">
        <v>277</v>
      </c>
      <c r="C246" s="11"/>
      <c r="D246" s="11">
        <v>445.7</v>
      </c>
      <c r="E246" s="11">
        <v>204.9</v>
      </c>
      <c r="F246" s="12">
        <f>C246+D246+E246</f>
        <v>650.6</v>
      </c>
      <c r="G246" s="11"/>
      <c r="H246" s="11"/>
      <c r="I246" s="11"/>
      <c r="J246" s="11"/>
      <c r="K246" s="122">
        <f>G246+H246+I246+J246</f>
        <v>0</v>
      </c>
      <c r="L246" s="218">
        <f>K246+F246</f>
        <v>650.6</v>
      </c>
    </row>
    <row r="247" spans="1:12" ht="17.25">
      <c r="A247" s="22"/>
      <c r="B247" s="43" t="s">
        <v>299</v>
      </c>
      <c r="C247" s="11"/>
      <c r="D247" s="11">
        <v>491.3</v>
      </c>
      <c r="E247" s="11">
        <v>250.2</v>
      </c>
      <c r="F247" s="12">
        <f>C247+D247+E247</f>
        <v>741.5</v>
      </c>
      <c r="G247" s="11"/>
      <c r="H247" s="11"/>
      <c r="I247" s="11"/>
      <c r="J247" s="11"/>
      <c r="K247" s="122">
        <f>G247+H247+I247+J247</f>
        <v>0</v>
      </c>
      <c r="L247" s="218">
        <f>K247+F247</f>
        <v>741.5</v>
      </c>
    </row>
    <row r="248" spans="1:13" s="61" customFormat="1" ht="18">
      <c r="A248" s="24"/>
      <c r="B248" s="30" t="s">
        <v>1</v>
      </c>
      <c r="C248" s="41">
        <f aca="true" t="shared" si="53" ref="C248:L248">SUM(C242:C247)</f>
        <v>0</v>
      </c>
      <c r="D248" s="41">
        <f t="shared" si="53"/>
        <v>1864.8</v>
      </c>
      <c r="E248" s="41">
        <f t="shared" si="53"/>
        <v>873</v>
      </c>
      <c r="F248" s="41">
        <f t="shared" si="53"/>
        <v>2737.8</v>
      </c>
      <c r="G248" s="41">
        <f t="shared" si="53"/>
        <v>0</v>
      </c>
      <c r="H248" s="41">
        <f t="shared" si="53"/>
        <v>0</v>
      </c>
      <c r="I248" s="41">
        <f t="shared" si="53"/>
        <v>926.3</v>
      </c>
      <c r="J248" s="41">
        <f t="shared" si="53"/>
        <v>537</v>
      </c>
      <c r="K248" s="41">
        <f t="shared" si="53"/>
        <v>1463.3</v>
      </c>
      <c r="L248" s="41">
        <f t="shared" si="53"/>
        <v>4201.1</v>
      </c>
      <c r="M248" s="123"/>
    </row>
    <row r="249" spans="1:13" s="16" customFormat="1" ht="18">
      <c r="A249" s="22" t="s">
        <v>275</v>
      </c>
      <c r="B249" s="224" t="s">
        <v>212</v>
      </c>
      <c r="C249" s="15"/>
      <c r="D249" s="15"/>
      <c r="E249" s="15"/>
      <c r="F249" s="15"/>
      <c r="G249" s="15"/>
      <c r="H249" s="15"/>
      <c r="I249" s="15"/>
      <c r="J249" s="15"/>
      <c r="K249" s="73"/>
      <c r="L249" s="15"/>
      <c r="M249" s="123"/>
    </row>
    <row r="250" spans="1:16" s="16" customFormat="1" ht="18">
      <c r="A250" s="22"/>
      <c r="B250" s="32" t="s">
        <v>213</v>
      </c>
      <c r="C250" s="15"/>
      <c r="D250" s="222">
        <v>529.5</v>
      </c>
      <c r="E250" s="15">
        <v>265.1</v>
      </c>
      <c r="F250" s="15">
        <f aca="true" t="shared" si="54" ref="F250:F255">E250+D250+C250</f>
        <v>794.6</v>
      </c>
      <c r="G250" s="15"/>
      <c r="H250" s="15"/>
      <c r="I250" s="15"/>
      <c r="J250" s="15"/>
      <c r="K250" s="73">
        <f aca="true" t="shared" si="55" ref="K250:K255">J250+I250+H250+G250</f>
        <v>0</v>
      </c>
      <c r="L250" s="220">
        <f aca="true" t="shared" si="56" ref="L250:L255">F250+K250</f>
        <v>794.6</v>
      </c>
      <c r="M250" s="170"/>
      <c r="N250" s="171"/>
      <c r="O250" s="172"/>
      <c r="P250" s="172"/>
    </row>
    <row r="251" spans="1:16" s="16" customFormat="1" ht="18">
      <c r="A251" s="22"/>
      <c r="B251" s="32" t="s">
        <v>214</v>
      </c>
      <c r="C251" s="15"/>
      <c r="D251" s="222">
        <v>615.5</v>
      </c>
      <c r="E251" s="15">
        <v>282.4</v>
      </c>
      <c r="F251" s="15">
        <f t="shared" si="54"/>
        <v>897.9</v>
      </c>
      <c r="G251" s="15"/>
      <c r="H251" s="15"/>
      <c r="I251" s="15"/>
      <c r="J251" s="15"/>
      <c r="K251" s="73">
        <f t="shared" si="55"/>
        <v>0</v>
      </c>
      <c r="L251" s="220">
        <f t="shared" si="56"/>
        <v>897.9</v>
      </c>
      <c r="M251" s="170"/>
      <c r="N251" s="173"/>
      <c r="O251" s="172"/>
      <c r="P251" s="172"/>
    </row>
    <row r="252" spans="1:16" s="16" customFormat="1" ht="18">
      <c r="A252" s="22"/>
      <c r="B252" s="32" t="s">
        <v>215</v>
      </c>
      <c r="C252" s="15"/>
      <c r="D252" s="223">
        <v>619</v>
      </c>
      <c r="E252" s="15">
        <v>318.1</v>
      </c>
      <c r="F252" s="15">
        <f t="shared" si="54"/>
        <v>937.1</v>
      </c>
      <c r="G252" s="15"/>
      <c r="H252" s="15"/>
      <c r="I252" s="15"/>
      <c r="J252" s="15"/>
      <c r="K252" s="73">
        <f t="shared" si="55"/>
        <v>0</v>
      </c>
      <c r="L252" s="220">
        <f t="shared" si="56"/>
        <v>937.1</v>
      </c>
      <c r="M252" s="170"/>
      <c r="N252" s="171"/>
      <c r="O252" s="172"/>
      <c r="P252" s="172"/>
    </row>
    <row r="253" spans="1:16" s="16" customFormat="1" ht="18">
      <c r="A253" s="22"/>
      <c r="B253" s="32" t="s">
        <v>281</v>
      </c>
      <c r="C253" s="15"/>
      <c r="D253" s="223">
        <v>522.5</v>
      </c>
      <c r="E253" s="15">
        <v>251.9</v>
      </c>
      <c r="F253" s="15">
        <f t="shared" si="54"/>
        <v>774.4</v>
      </c>
      <c r="G253" s="15"/>
      <c r="H253" s="15"/>
      <c r="I253" s="15"/>
      <c r="J253" s="15"/>
      <c r="K253" s="73">
        <f t="shared" si="55"/>
        <v>0</v>
      </c>
      <c r="L253" s="220">
        <f t="shared" si="56"/>
        <v>774.4</v>
      </c>
      <c r="M253" s="170"/>
      <c r="N253" s="171"/>
      <c r="O253" s="172"/>
      <c r="P253" s="172"/>
    </row>
    <row r="254" spans="1:16" s="16" customFormat="1" ht="18">
      <c r="A254" s="22"/>
      <c r="B254" s="32" t="s">
        <v>282</v>
      </c>
      <c r="C254" s="15"/>
      <c r="D254" s="223">
        <v>512.3</v>
      </c>
      <c r="E254" s="15">
        <v>251.9</v>
      </c>
      <c r="F254" s="15">
        <f t="shared" si="54"/>
        <v>764.1999999999999</v>
      </c>
      <c r="G254" s="15"/>
      <c r="H254" s="15"/>
      <c r="I254" s="15"/>
      <c r="J254" s="15"/>
      <c r="K254" s="73">
        <f t="shared" si="55"/>
        <v>0</v>
      </c>
      <c r="L254" s="220">
        <f t="shared" si="56"/>
        <v>764.1999999999999</v>
      </c>
      <c r="M254" s="170"/>
      <c r="N254" s="171"/>
      <c r="O254" s="172"/>
      <c r="P254" s="172"/>
    </row>
    <row r="255" spans="1:16" s="16" customFormat="1" ht="18">
      <c r="A255" s="22"/>
      <c r="B255" s="32" t="s">
        <v>328</v>
      </c>
      <c r="C255" s="15"/>
      <c r="D255" s="223">
        <v>477.7</v>
      </c>
      <c r="E255" s="15">
        <v>227.4</v>
      </c>
      <c r="F255" s="15">
        <f t="shared" si="54"/>
        <v>705.1</v>
      </c>
      <c r="G255" s="15"/>
      <c r="H255" s="15"/>
      <c r="I255" s="15"/>
      <c r="J255" s="15"/>
      <c r="K255" s="73">
        <f t="shared" si="55"/>
        <v>0</v>
      </c>
      <c r="L255" s="220">
        <f t="shared" si="56"/>
        <v>705.1</v>
      </c>
      <c r="M255" s="170"/>
      <c r="N255" s="174"/>
      <c r="O255" s="174"/>
      <c r="P255" s="174"/>
    </row>
    <row r="256" spans="1:16" s="16" customFormat="1" ht="18">
      <c r="A256" s="22"/>
      <c r="B256" s="30" t="s">
        <v>1</v>
      </c>
      <c r="C256" s="36">
        <f>C250+C251+C252+C253+C254+C255</f>
        <v>0</v>
      </c>
      <c r="D256" s="36">
        <f aca="true" t="shared" si="57" ref="D256:L256">D250+D251+D252+D253+D254+D255</f>
        <v>3276.5</v>
      </c>
      <c r="E256" s="36">
        <f t="shared" si="57"/>
        <v>1596.8000000000002</v>
      </c>
      <c r="F256" s="36">
        <f t="shared" si="57"/>
        <v>4873.3</v>
      </c>
      <c r="G256" s="36">
        <f t="shared" si="57"/>
        <v>0</v>
      </c>
      <c r="H256" s="36">
        <f t="shared" si="57"/>
        <v>0</v>
      </c>
      <c r="I256" s="36">
        <f t="shared" si="57"/>
        <v>0</v>
      </c>
      <c r="J256" s="36">
        <f t="shared" si="57"/>
        <v>0</v>
      </c>
      <c r="K256" s="36">
        <f t="shared" si="57"/>
        <v>0</v>
      </c>
      <c r="L256" s="36">
        <f t="shared" si="57"/>
        <v>4873.3</v>
      </c>
      <c r="M256" s="175"/>
      <c r="N256" s="171"/>
      <c r="O256" s="171"/>
      <c r="P256" s="171"/>
    </row>
    <row r="257" spans="1:12" ht="16.5" customHeight="1">
      <c r="A257" s="7">
        <v>24</v>
      </c>
      <c r="B257" s="224" t="s">
        <v>96</v>
      </c>
      <c r="C257" s="10"/>
      <c r="D257" s="10"/>
      <c r="E257" s="10"/>
      <c r="F257" s="15"/>
      <c r="G257" s="35"/>
      <c r="H257" s="35"/>
      <c r="I257" s="35"/>
      <c r="J257" s="35"/>
      <c r="K257" s="118"/>
      <c r="L257" s="35"/>
    </row>
    <row r="258" spans="1:13" s="16" customFormat="1" ht="16.5" customHeight="1">
      <c r="A258" s="13"/>
      <c r="B258" s="106" t="s">
        <v>253</v>
      </c>
      <c r="C258" s="15"/>
      <c r="D258" s="15"/>
      <c r="E258" s="15"/>
      <c r="F258" s="12">
        <f>C258+D258+E258</f>
        <v>0</v>
      </c>
      <c r="G258" s="15"/>
      <c r="H258" s="15">
        <v>0</v>
      </c>
      <c r="I258" s="138">
        <v>587.2</v>
      </c>
      <c r="J258" s="138">
        <v>192.9</v>
      </c>
      <c r="K258" s="122">
        <f>G258+H258+I258+J258</f>
        <v>780.1</v>
      </c>
      <c r="L258" s="218">
        <f>K258+F258</f>
        <v>780.1</v>
      </c>
      <c r="M258" s="123"/>
    </row>
    <row r="259" spans="1:13" s="20" customFormat="1" ht="16.5" customHeight="1">
      <c r="A259" s="17"/>
      <c r="B259" s="97" t="s">
        <v>174</v>
      </c>
      <c r="C259" s="19"/>
      <c r="D259" s="19"/>
      <c r="E259" s="19"/>
      <c r="F259" s="12">
        <f>C259+D259+E259</f>
        <v>0</v>
      </c>
      <c r="G259" s="19"/>
      <c r="H259" s="19">
        <v>0</v>
      </c>
      <c r="I259" s="138">
        <v>461.3</v>
      </c>
      <c r="J259" s="138">
        <v>182</v>
      </c>
      <c r="K259" s="122">
        <f>G259+H259+I259+J259</f>
        <v>643.3</v>
      </c>
      <c r="L259" s="218">
        <f>K259+F259</f>
        <v>643.3</v>
      </c>
      <c r="M259" s="126"/>
    </row>
    <row r="260" spans="1:13" s="20" customFormat="1" ht="16.5" customHeight="1">
      <c r="A260" s="17"/>
      <c r="B260" s="97" t="s">
        <v>289</v>
      </c>
      <c r="C260" s="19"/>
      <c r="D260" s="159"/>
      <c r="E260" s="159"/>
      <c r="F260" s="12">
        <f>C260+D260+E260</f>
        <v>0</v>
      </c>
      <c r="G260" s="19"/>
      <c r="H260" s="19"/>
      <c r="I260" s="138">
        <v>555.9</v>
      </c>
      <c r="J260" s="138">
        <v>72.7</v>
      </c>
      <c r="K260" s="122">
        <f>G260+H260+I260+J260</f>
        <v>628.6</v>
      </c>
      <c r="L260" s="218">
        <f>K260+F260</f>
        <v>628.6</v>
      </c>
      <c r="M260" s="126"/>
    </row>
    <row r="261" spans="1:13" s="20" customFormat="1" ht="16.5" customHeight="1">
      <c r="A261" s="17"/>
      <c r="B261" s="97" t="s">
        <v>43</v>
      </c>
      <c r="C261" s="19"/>
      <c r="D261" s="159"/>
      <c r="E261" s="159"/>
      <c r="F261" s="12">
        <f>C261+D261+E261</f>
        <v>0</v>
      </c>
      <c r="G261" s="19"/>
      <c r="H261" s="19"/>
      <c r="I261" s="138">
        <v>474.6</v>
      </c>
      <c r="J261" s="138">
        <v>132.7</v>
      </c>
      <c r="K261" s="122">
        <f>G261+H261+I261+J261</f>
        <v>607.3</v>
      </c>
      <c r="L261" s="218">
        <f>K261+F261</f>
        <v>607.3</v>
      </c>
      <c r="M261" s="126"/>
    </row>
    <row r="262" spans="1:13" s="20" customFormat="1" ht="16.5" customHeight="1">
      <c r="A262" s="17"/>
      <c r="B262" s="97" t="s">
        <v>254</v>
      </c>
      <c r="C262" s="19"/>
      <c r="D262" s="138">
        <v>389.1</v>
      </c>
      <c r="E262" s="138">
        <v>182.1</v>
      </c>
      <c r="F262" s="12">
        <f>C262+D262+E262</f>
        <v>571.2</v>
      </c>
      <c r="G262" s="19"/>
      <c r="H262" s="19"/>
      <c r="I262" s="19"/>
      <c r="J262" s="19"/>
      <c r="K262" s="122">
        <f>G262+H262+I262+J262</f>
        <v>0</v>
      </c>
      <c r="L262" s="218">
        <f>K262+F262</f>
        <v>571.2</v>
      </c>
      <c r="M262" s="126"/>
    </row>
    <row r="263" spans="1:13" s="20" customFormat="1" ht="16.5" customHeight="1">
      <c r="A263" s="17"/>
      <c r="B263" s="30" t="s">
        <v>1</v>
      </c>
      <c r="C263" s="38">
        <f>SUM(C258:C262)</f>
        <v>0</v>
      </c>
      <c r="D263" s="38">
        <f aca="true" t="shared" si="58" ref="D263:L263">SUM(D258:D262)</f>
        <v>389.1</v>
      </c>
      <c r="E263" s="38">
        <f t="shared" si="58"/>
        <v>182.1</v>
      </c>
      <c r="F263" s="38">
        <f t="shared" si="58"/>
        <v>571.2</v>
      </c>
      <c r="G263" s="38">
        <f t="shared" si="58"/>
        <v>0</v>
      </c>
      <c r="H263" s="38">
        <f t="shared" si="58"/>
        <v>0</v>
      </c>
      <c r="I263" s="38">
        <f t="shared" si="58"/>
        <v>2079</v>
      </c>
      <c r="J263" s="38">
        <f t="shared" si="58"/>
        <v>580.3</v>
      </c>
      <c r="K263" s="121">
        <f t="shared" si="58"/>
        <v>2659.3</v>
      </c>
      <c r="L263" s="38">
        <f t="shared" si="58"/>
        <v>3230.5</v>
      </c>
      <c r="M263" s="126"/>
    </row>
    <row r="264" spans="1:13" s="61" customFormat="1" ht="18">
      <c r="A264" s="27">
        <v>25</v>
      </c>
      <c r="B264" s="187" t="s">
        <v>153</v>
      </c>
      <c r="C264" s="25"/>
      <c r="D264" s="25"/>
      <c r="E264" s="25"/>
      <c r="F264" s="15"/>
      <c r="G264" s="23"/>
      <c r="H264" s="23"/>
      <c r="I264" s="23"/>
      <c r="J264" s="23"/>
      <c r="K264" s="118"/>
      <c r="L264" s="35"/>
      <c r="M264" s="123"/>
    </row>
    <row r="265" spans="1:13" s="61" customFormat="1" ht="36">
      <c r="A265" s="27"/>
      <c r="B265" s="52" t="s">
        <v>154</v>
      </c>
      <c r="C265" s="23">
        <v>7896.6</v>
      </c>
      <c r="D265" s="23"/>
      <c r="E265" s="23">
        <v>864.4</v>
      </c>
      <c r="F265" s="12">
        <f>C265+D265+E265</f>
        <v>8761</v>
      </c>
      <c r="G265" s="25"/>
      <c r="H265" s="25"/>
      <c r="I265" s="25"/>
      <c r="J265" s="25"/>
      <c r="K265" s="122">
        <f>G265+H265+I265+J265</f>
        <v>0</v>
      </c>
      <c r="L265" s="218">
        <f>K265+F265</f>
        <v>8761</v>
      </c>
      <c r="M265" s="123"/>
    </row>
    <row r="266" spans="1:13" s="61" customFormat="1" ht="18">
      <c r="A266" s="27"/>
      <c r="B266" s="53" t="s">
        <v>155</v>
      </c>
      <c r="C266" s="23"/>
      <c r="D266" s="162">
        <v>2259.6</v>
      </c>
      <c r="E266" s="23">
        <v>1297.7</v>
      </c>
      <c r="F266" s="12">
        <f>C266+D266+E266</f>
        <v>3557.3</v>
      </c>
      <c r="G266" s="25"/>
      <c r="H266" s="25"/>
      <c r="I266" s="25"/>
      <c r="J266" s="25">
        <v>1399.7</v>
      </c>
      <c r="K266" s="122">
        <f>G266+H266+I266+J266</f>
        <v>1399.7</v>
      </c>
      <c r="L266" s="218">
        <f>K266+F266</f>
        <v>4957</v>
      </c>
      <c r="M266" s="123"/>
    </row>
    <row r="267" spans="1:13" s="61" customFormat="1" ht="18">
      <c r="A267" s="27"/>
      <c r="B267" s="53" t="s">
        <v>204</v>
      </c>
      <c r="C267" s="23"/>
      <c r="D267" s="23">
        <v>549.7</v>
      </c>
      <c r="E267" s="23">
        <v>233.5</v>
      </c>
      <c r="F267" s="12">
        <f>C267+D267+E267</f>
        <v>783.2</v>
      </c>
      <c r="G267" s="25"/>
      <c r="H267" s="25"/>
      <c r="I267" s="25"/>
      <c r="J267" s="25"/>
      <c r="K267" s="122">
        <f>G267+H267+I267+J267</f>
        <v>0</v>
      </c>
      <c r="L267" s="218">
        <f>K267+F267</f>
        <v>783.2</v>
      </c>
      <c r="M267" s="123"/>
    </row>
    <row r="268" spans="1:13" s="61" customFormat="1" ht="18">
      <c r="A268" s="27"/>
      <c r="B268" s="53" t="s">
        <v>205</v>
      </c>
      <c r="C268" s="23"/>
      <c r="D268" s="23">
        <v>628.5</v>
      </c>
      <c r="E268" s="23">
        <v>247.7</v>
      </c>
      <c r="F268" s="12">
        <f>C268+D268+E268</f>
        <v>876.2</v>
      </c>
      <c r="G268" s="25"/>
      <c r="H268" s="25"/>
      <c r="I268" s="25"/>
      <c r="J268" s="25"/>
      <c r="K268" s="122">
        <f>G268+H268+I268+J268</f>
        <v>0</v>
      </c>
      <c r="L268" s="218">
        <f>K268+F268</f>
        <v>876.2</v>
      </c>
      <c r="M268" s="123"/>
    </row>
    <row r="269" spans="1:13" s="61" customFormat="1" ht="18">
      <c r="A269" s="27"/>
      <c r="B269" s="53" t="s">
        <v>206</v>
      </c>
      <c r="C269" s="23"/>
      <c r="D269" s="23"/>
      <c r="E269" s="23"/>
      <c r="F269" s="12">
        <f>C269+D269+E269</f>
        <v>0</v>
      </c>
      <c r="G269" s="25"/>
      <c r="H269" s="23"/>
      <c r="I269" s="23">
        <v>944.9</v>
      </c>
      <c r="J269" s="23">
        <v>245.8</v>
      </c>
      <c r="K269" s="122">
        <f>G269+H269+I269+J269</f>
        <v>1190.7</v>
      </c>
      <c r="L269" s="218">
        <f>K269+F269</f>
        <v>1190.7</v>
      </c>
      <c r="M269" s="123"/>
    </row>
    <row r="270" spans="1:13" s="61" customFormat="1" ht="18">
      <c r="A270" s="27"/>
      <c r="B270" s="30" t="s">
        <v>1</v>
      </c>
      <c r="C270" s="45">
        <f aca="true" t="shared" si="59" ref="C270:L270">SUM(C265:C269)</f>
        <v>7896.6</v>
      </c>
      <c r="D270" s="45">
        <f t="shared" si="59"/>
        <v>3437.8</v>
      </c>
      <c r="E270" s="45">
        <f t="shared" si="59"/>
        <v>2643.2999999999997</v>
      </c>
      <c r="F270" s="45">
        <f t="shared" si="59"/>
        <v>13977.7</v>
      </c>
      <c r="G270" s="45">
        <f t="shared" si="59"/>
        <v>0</v>
      </c>
      <c r="H270" s="45">
        <f t="shared" si="59"/>
        <v>0</v>
      </c>
      <c r="I270" s="45">
        <f t="shared" si="59"/>
        <v>944.9</v>
      </c>
      <c r="J270" s="45">
        <f t="shared" si="59"/>
        <v>1645.5</v>
      </c>
      <c r="K270" s="117">
        <f t="shared" si="59"/>
        <v>2590.4</v>
      </c>
      <c r="L270" s="45">
        <f t="shared" si="59"/>
        <v>16568.100000000002</v>
      </c>
      <c r="M270" s="123"/>
    </row>
    <row r="271" spans="1:12" ht="16.5" customHeight="1">
      <c r="A271" s="7">
        <v>26</v>
      </c>
      <c r="B271" s="224" t="s">
        <v>77</v>
      </c>
      <c r="C271" s="10"/>
      <c r="D271" s="10"/>
      <c r="E271" s="10"/>
      <c r="F271" s="15"/>
      <c r="G271" s="35"/>
      <c r="H271" s="35"/>
      <c r="I271" s="35"/>
      <c r="J271" s="35"/>
      <c r="K271" s="118"/>
      <c r="L271" s="35"/>
    </row>
    <row r="272" spans="1:12" ht="16.5" customHeight="1">
      <c r="A272" s="7"/>
      <c r="B272" s="14" t="s">
        <v>78</v>
      </c>
      <c r="C272" s="10"/>
      <c r="D272" s="10"/>
      <c r="E272" s="10"/>
      <c r="F272" s="12">
        <f>C272+D272+E272</f>
        <v>0</v>
      </c>
      <c r="G272" s="10"/>
      <c r="H272" s="10"/>
      <c r="I272" s="143">
        <v>1353.8</v>
      </c>
      <c r="J272" s="144">
        <v>527.7</v>
      </c>
      <c r="K272" s="122">
        <f>G272+H272+I272+J272</f>
        <v>1881.5</v>
      </c>
      <c r="L272" s="218">
        <f>K272+F272</f>
        <v>1881.5</v>
      </c>
    </row>
    <row r="273" spans="1:12" ht="16.5" customHeight="1">
      <c r="A273" s="7"/>
      <c r="B273" s="30" t="s">
        <v>1</v>
      </c>
      <c r="C273" s="31">
        <f aca="true" t="shared" si="60" ref="C273:L273">SUM(C271:C272)</f>
        <v>0</v>
      </c>
      <c r="D273" s="31">
        <f t="shared" si="60"/>
        <v>0</v>
      </c>
      <c r="E273" s="31">
        <f t="shared" si="60"/>
        <v>0</v>
      </c>
      <c r="F273" s="31">
        <f t="shared" si="60"/>
        <v>0</v>
      </c>
      <c r="G273" s="31">
        <f t="shared" si="60"/>
        <v>0</v>
      </c>
      <c r="H273" s="31">
        <f t="shared" si="60"/>
        <v>0</v>
      </c>
      <c r="I273" s="31">
        <f t="shared" si="60"/>
        <v>1353.8</v>
      </c>
      <c r="J273" s="31">
        <f t="shared" si="60"/>
        <v>527.7</v>
      </c>
      <c r="K273" s="120">
        <f t="shared" si="60"/>
        <v>1881.5</v>
      </c>
      <c r="L273" s="31">
        <f t="shared" si="60"/>
        <v>1881.5</v>
      </c>
    </row>
    <row r="274" spans="1:12" ht="16.5" customHeight="1">
      <c r="A274" s="7">
        <v>27</v>
      </c>
      <c r="B274" s="224" t="s">
        <v>56</v>
      </c>
      <c r="C274" s="10"/>
      <c r="D274" s="10"/>
      <c r="E274" s="10"/>
      <c r="F274" s="12"/>
      <c r="G274" s="10"/>
      <c r="H274" s="10"/>
      <c r="I274" s="10"/>
      <c r="J274" s="10"/>
      <c r="K274" s="122"/>
      <c r="L274" s="218"/>
    </row>
    <row r="275" spans="1:12" ht="16.5" customHeight="1">
      <c r="A275" s="7"/>
      <c r="B275" s="32" t="s">
        <v>57</v>
      </c>
      <c r="C275" s="10">
        <v>0</v>
      </c>
      <c r="D275" s="10"/>
      <c r="E275" s="10"/>
      <c r="F275" s="12">
        <f>C275+D275+E275</f>
        <v>0</v>
      </c>
      <c r="G275" s="10"/>
      <c r="H275" s="10">
        <v>842.6</v>
      </c>
      <c r="I275" s="10"/>
      <c r="J275" s="10">
        <v>550.6</v>
      </c>
      <c r="K275" s="122">
        <f>G275+H275+I275+J275</f>
        <v>1393.2</v>
      </c>
      <c r="L275" s="218">
        <f>K275+F275</f>
        <v>1393.2</v>
      </c>
    </row>
    <row r="276" spans="1:12" ht="16.5" customHeight="1">
      <c r="A276" s="29"/>
      <c r="B276" s="30" t="s">
        <v>1</v>
      </c>
      <c r="C276" s="31">
        <f>SUM(C274:C275)</f>
        <v>0</v>
      </c>
      <c r="D276" s="31">
        <f aca="true" t="shared" si="61" ref="D276:L276">SUM(D274:D275)</f>
        <v>0</v>
      </c>
      <c r="E276" s="31">
        <f t="shared" si="61"/>
        <v>0</v>
      </c>
      <c r="F276" s="31">
        <f t="shared" si="61"/>
        <v>0</v>
      </c>
      <c r="G276" s="31">
        <f t="shared" si="61"/>
        <v>0</v>
      </c>
      <c r="H276" s="31">
        <f t="shared" si="61"/>
        <v>842.6</v>
      </c>
      <c r="I276" s="31">
        <f t="shared" si="61"/>
        <v>0</v>
      </c>
      <c r="J276" s="31">
        <f t="shared" si="61"/>
        <v>550.6</v>
      </c>
      <c r="K276" s="120">
        <f t="shared" si="61"/>
        <v>1393.2</v>
      </c>
      <c r="L276" s="31">
        <f t="shared" si="61"/>
        <v>1393.2</v>
      </c>
    </row>
    <row r="277" spans="1:13" s="16" customFormat="1" ht="18">
      <c r="A277" s="13">
        <v>28</v>
      </c>
      <c r="B277" s="224" t="s">
        <v>182</v>
      </c>
      <c r="C277" s="23"/>
      <c r="D277" s="23"/>
      <c r="E277" s="23"/>
      <c r="F277" s="15"/>
      <c r="G277" s="23"/>
      <c r="H277" s="23"/>
      <c r="I277" s="23"/>
      <c r="J277" s="23"/>
      <c r="K277" s="118"/>
      <c r="L277" s="35"/>
      <c r="M277" s="123"/>
    </row>
    <row r="278" spans="1:13" s="16" customFormat="1" ht="17.25">
      <c r="A278" s="13">
        <v>1</v>
      </c>
      <c r="B278" s="14" t="s">
        <v>183</v>
      </c>
      <c r="C278" s="23"/>
      <c r="D278" s="23">
        <v>523.3</v>
      </c>
      <c r="E278" s="23">
        <v>253</v>
      </c>
      <c r="F278" s="12">
        <f aca="true" t="shared" si="62" ref="F278:F292">C278+D278+E278</f>
        <v>776.3</v>
      </c>
      <c r="G278" s="23"/>
      <c r="H278" s="23"/>
      <c r="I278" s="23"/>
      <c r="J278" s="23"/>
      <c r="K278" s="122">
        <f aca="true" t="shared" si="63" ref="K278:K289">G278+H278+I278+J278</f>
        <v>0</v>
      </c>
      <c r="L278" s="218">
        <f aca="true" t="shared" si="64" ref="L278:L290">K278+F278</f>
        <v>776.3</v>
      </c>
      <c r="M278" s="123"/>
    </row>
    <row r="279" spans="1:13" s="16" customFormat="1" ht="22.5" customHeight="1">
      <c r="A279" s="13">
        <v>2</v>
      </c>
      <c r="B279" s="14" t="s">
        <v>184</v>
      </c>
      <c r="C279" s="23"/>
      <c r="D279" s="162">
        <v>722.4</v>
      </c>
      <c r="E279" s="23">
        <v>362.3</v>
      </c>
      <c r="F279" s="12">
        <f t="shared" si="62"/>
        <v>1084.7</v>
      </c>
      <c r="G279" s="23"/>
      <c r="H279" s="23"/>
      <c r="I279" s="23"/>
      <c r="J279" s="23"/>
      <c r="K279" s="122">
        <f t="shared" si="63"/>
        <v>0</v>
      </c>
      <c r="L279" s="218">
        <f t="shared" si="64"/>
        <v>1084.7</v>
      </c>
      <c r="M279" s="123"/>
    </row>
    <row r="280" spans="1:13" s="16" customFormat="1" ht="22.5" customHeight="1">
      <c r="A280" s="13">
        <v>3</v>
      </c>
      <c r="B280" s="14" t="s">
        <v>185</v>
      </c>
      <c r="C280" s="23"/>
      <c r="D280" s="162">
        <v>577.7</v>
      </c>
      <c r="E280" s="23">
        <v>238.6</v>
      </c>
      <c r="F280" s="12">
        <f t="shared" si="62"/>
        <v>816.3000000000001</v>
      </c>
      <c r="G280" s="23"/>
      <c r="H280" s="23"/>
      <c r="I280" s="23"/>
      <c r="J280" s="23"/>
      <c r="K280" s="122">
        <f t="shared" si="63"/>
        <v>0</v>
      </c>
      <c r="L280" s="218">
        <f t="shared" si="64"/>
        <v>816.3000000000001</v>
      </c>
      <c r="M280" s="123"/>
    </row>
    <row r="281" spans="1:13" s="16" customFormat="1" ht="17.25">
      <c r="A281" s="13">
        <v>4</v>
      </c>
      <c r="B281" s="14" t="s">
        <v>186</v>
      </c>
      <c r="C281" s="23"/>
      <c r="D281" s="162">
        <v>775.4</v>
      </c>
      <c r="E281" s="23">
        <v>333.5</v>
      </c>
      <c r="F281" s="12">
        <f t="shared" si="62"/>
        <v>1108.9</v>
      </c>
      <c r="G281" s="23"/>
      <c r="H281" s="23"/>
      <c r="I281" s="23"/>
      <c r="J281" s="23"/>
      <c r="K281" s="122">
        <f t="shared" si="63"/>
        <v>0</v>
      </c>
      <c r="L281" s="218">
        <f t="shared" si="64"/>
        <v>1108.9</v>
      </c>
      <c r="M281" s="123"/>
    </row>
    <row r="282" spans="1:13" s="16" customFormat="1" ht="17.25">
      <c r="A282" s="13">
        <v>5</v>
      </c>
      <c r="B282" s="14" t="s">
        <v>187</v>
      </c>
      <c r="C282" s="23"/>
      <c r="D282" s="162">
        <v>547.1</v>
      </c>
      <c r="E282" s="23">
        <v>242.3</v>
      </c>
      <c r="F282" s="12">
        <f t="shared" si="62"/>
        <v>789.4000000000001</v>
      </c>
      <c r="G282" s="23"/>
      <c r="H282" s="23"/>
      <c r="I282" s="23"/>
      <c r="J282" s="23"/>
      <c r="K282" s="122">
        <f t="shared" si="63"/>
        <v>0</v>
      </c>
      <c r="L282" s="218">
        <f t="shared" si="64"/>
        <v>789.4000000000001</v>
      </c>
      <c r="M282" s="123"/>
    </row>
    <row r="283" spans="1:13" s="16" customFormat="1" ht="17.25">
      <c r="A283" s="13">
        <v>6</v>
      </c>
      <c r="B283" s="14" t="s">
        <v>188</v>
      </c>
      <c r="C283" s="23"/>
      <c r="D283" s="162">
        <v>977.2</v>
      </c>
      <c r="E283" s="23">
        <v>423</v>
      </c>
      <c r="F283" s="12">
        <f t="shared" si="62"/>
        <v>1400.2</v>
      </c>
      <c r="G283" s="23"/>
      <c r="H283" s="23"/>
      <c r="I283" s="23"/>
      <c r="J283" s="23"/>
      <c r="K283" s="122">
        <f t="shared" si="63"/>
        <v>0</v>
      </c>
      <c r="L283" s="218">
        <f t="shared" si="64"/>
        <v>1400.2</v>
      </c>
      <c r="M283" s="123"/>
    </row>
    <row r="284" spans="1:13" s="16" customFormat="1" ht="17.25">
      <c r="A284" s="13">
        <v>7</v>
      </c>
      <c r="B284" s="14" t="s">
        <v>268</v>
      </c>
      <c r="C284" s="23"/>
      <c r="D284" s="162">
        <v>656.2</v>
      </c>
      <c r="E284" s="23">
        <v>257.8</v>
      </c>
      <c r="F284" s="12">
        <f t="shared" si="62"/>
        <v>914</v>
      </c>
      <c r="G284" s="23"/>
      <c r="H284" s="23"/>
      <c r="I284" s="23"/>
      <c r="J284" s="23"/>
      <c r="K284" s="122">
        <f t="shared" si="63"/>
        <v>0</v>
      </c>
      <c r="L284" s="218">
        <f t="shared" si="64"/>
        <v>914</v>
      </c>
      <c r="M284" s="123"/>
    </row>
    <row r="285" spans="1:13" s="16" customFormat="1" ht="17.25">
      <c r="A285" s="13">
        <v>8</v>
      </c>
      <c r="B285" s="14" t="s">
        <v>189</v>
      </c>
      <c r="C285" s="23"/>
      <c r="D285" s="162">
        <v>646.7</v>
      </c>
      <c r="E285" s="23">
        <v>269.1</v>
      </c>
      <c r="F285" s="12">
        <f t="shared" si="62"/>
        <v>915.8000000000001</v>
      </c>
      <c r="G285" s="23"/>
      <c r="H285" s="23"/>
      <c r="I285" s="23"/>
      <c r="J285" s="23"/>
      <c r="K285" s="122">
        <f t="shared" si="63"/>
        <v>0</v>
      </c>
      <c r="L285" s="218">
        <f t="shared" si="64"/>
        <v>915.8000000000001</v>
      </c>
      <c r="M285" s="123"/>
    </row>
    <row r="286" spans="1:13" s="16" customFormat="1" ht="17.25">
      <c r="A286" s="13">
        <v>9</v>
      </c>
      <c r="B286" s="14" t="s">
        <v>190</v>
      </c>
      <c r="C286" s="23"/>
      <c r="D286" s="162">
        <v>570.1</v>
      </c>
      <c r="E286" s="23">
        <v>234</v>
      </c>
      <c r="F286" s="12">
        <f t="shared" si="62"/>
        <v>804.1</v>
      </c>
      <c r="G286" s="23"/>
      <c r="H286" s="23"/>
      <c r="I286" s="23"/>
      <c r="J286" s="23"/>
      <c r="K286" s="122">
        <f t="shared" si="63"/>
        <v>0</v>
      </c>
      <c r="L286" s="218">
        <f t="shared" si="64"/>
        <v>804.1</v>
      </c>
      <c r="M286" s="123"/>
    </row>
    <row r="287" spans="1:13" s="16" customFormat="1" ht="17.25">
      <c r="A287" s="13">
        <v>10</v>
      </c>
      <c r="B287" s="14" t="s">
        <v>191</v>
      </c>
      <c r="C287" s="23"/>
      <c r="D287" s="162">
        <v>1321.3</v>
      </c>
      <c r="E287" s="23">
        <v>656.5</v>
      </c>
      <c r="F287" s="12">
        <f t="shared" si="62"/>
        <v>1977.8</v>
      </c>
      <c r="G287" s="23"/>
      <c r="H287" s="23"/>
      <c r="I287" s="23"/>
      <c r="J287" s="23"/>
      <c r="K287" s="122">
        <f t="shared" si="63"/>
        <v>0</v>
      </c>
      <c r="L287" s="218">
        <f t="shared" si="64"/>
        <v>1977.8</v>
      </c>
      <c r="M287" s="123"/>
    </row>
    <row r="288" spans="1:13" s="16" customFormat="1" ht="17.25">
      <c r="A288" s="13">
        <v>11</v>
      </c>
      <c r="B288" s="14" t="s">
        <v>192</v>
      </c>
      <c r="C288" s="23"/>
      <c r="D288" s="162">
        <v>654.1</v>
      </c>
      <c r="E288" s="23">
        <v>303.8</v>
      </c>
      <c r="F288" s="12">
        <f t="shared" si="62"/>
        <v>957.9000000000001</v>
      </c>
      <c r="G288" s="23"/>
      <c r="H288" s="23"/>
      <c r="I288" s="23"/>
      <c r="J288" s="23"/>
      <c r="K288" s="122">
        <f t="shared" si="63"/>
        <v>0</v>
      </c>
      <c r="L288" s="218">
        <f t="shared" si="64"/>
        <v>957.9000000000001</v>
      </c>
      <c r="M288" s="123"/>
    </row>
    <row r="289" spans="1:13" s="16" customFormat="1" ht="17.25">
      <c r="A289" s="13">
        <v>12</v>
      </c>
      <c r="B289" s="14" t="s">
        <v>193</v>
      </c>
      <c r="C289" s="23"/>
      <c r="D289" s="162">
        <v>677.7</v>
      </c>
      <c r="E289" s="23">
        <v>334.6</v>
      </c>
      <c r="F289" s="12">
        <f t="shared" si="62"/>
        <v>1012.3000000000001</v>
      </c>
      <c r="G289" s="23"/>
      <c r="H289" s="23"/>
      <c r="I289" s="23"/>
      <c r="J289" s="23"/>
      <c r="K289" s="122">
        <f t="shared" si="63"/>
        <v>0</v>
      </c>
      <c r="L289" s="218">
        <f t="shared" si="64"/>
        <v>1012.3000000000001</v>
      </c>
      <c r="M289" s="123"/>
    </row>
    <row r="290" spans="1:13" s="16" customFormat="1" ht="17.25">
      <c r="A290" s="13">
        <v>13</v>
      </c>
      <c r="B290" s="14" t="s">
        <v>332</v>
      </c>
      <c r="C290" s="23"/>
      <c r="D290" s="162">
        <v>559.1</v>
      </c>
      <c r="E290" s="23">
        <v>234.9</v>
      </c>
      <c r="F290" s="12">
        <f t="shared" si="62"/>
        <v>794</v>
      </c>
      <c r="G290" s="23"/>
      <c r="H290" s="23"/>
      <c r="I290" s="23"/>
      <c r="J290" s="23"/>
      <c r="K290" s="122">
        <f>G290+H290+I290+J290</f>
        <v>0</v>
      </c>
      <c r="L290" s="218">
        <f t="shared" si="64"/>
        <v>794</v>
      </c>
      <c r="M290" s="123"/>
    </row>
    <row r="291" spans="1:13" s="16" customFormat="1" ht="17.25">
      <c r="A291" s="13"/>
      <c r="B291" s="14" t="s">
        <v>338</v>
      </c>
      <c r="C291" s="23"/>
      <c r="D291" s="162">
        <v>797.5</v>
      </c>
      <c r="E291" s="23">
        <v>380.1</v>
      </c>
      <c r="F291" s="12">
        <f t="shared" si="62"/>
        <v>1177.6</v>
      </c>
      <c r="G291" s="23"/>
      <c r="H291" s="23"/>
      <c r="I291" s="23"/>
      <c r="J291" s="23"/>
      <c r="K291" s="122">
        <f>G291+H291+I291+J291</f>
        <v>0</v>
      </c>
      <c r="L291" s="218">
        <f>K291+F291</f>
        <v>1177.6</v>
      </c>
      <c r="M291" s="123"/>
    </row>
    <row r="292" spans="1:13" s="16" customFormat="1" ht="17.25">
      <c r="A292" s="13"/>
      <c r="B292" s="14" t="s">
        <v>339</v>
      </c>
      <c r="C292" s="23"/>
      <c r="D292" s="162">
        <v>637.5</v>
      </c>
      <c r="E292" s="23">
        <v>456.8</v>
      </c>
      <c r="F292" s="12">
        <f t="shared" si="62"/>
        <v>1094.3</v>
      </c>
      <c r="G292" s="23"/>
      <c r="H292" s="23"/>
      <c r="I292" s="23"/>
      <c r="J292" s="23"/>
      <c r="K292" s="122">
        <f>G292+H292+I292+J292</f>
        <v>0</v>
      </c>
      <c r="L292" s="218">
        <f>K292+F292</f>
        <v>1094.3</v>
      </c>
      <c r="M292" s="123"/>
    </row>
    <row r="293" spans="1:13" s="16" customFormat="1" ht="18">
      <c r="A293" s="13"/>
      <c r="B293" s="30" t="s">
        <v>1</v>
      </c>
      <c r="C293" s="45">
        <f>SUM(C278:C292)</f>
        <v>0</v>
      </c>
      <c r="D293" s="45">
        <f aca="true" t="shared" si="65" ref="D293:L293">SUM(D278:D292)</f>
        <v>10643.300000000001</v>
      </c>
      <c r="E293" s="45">
        <f t="shared" si="65"/>
        <v>4980.3</v>
      </c>
      <c r="F293" s="45">
        <f t="shared" si="65"/>
        <v>15623.599999999999</v>
      </c>
      <c r="G293" s="45">
        <f t="shared" si="65"/>
        <v>0</v>
      </c>
      <c r="H293" s="45">
        <f t="shared" si="65"/>
        <v>0</v>
      </c>
      <c r="I293" s="45">
        <f t="shared" si="65"/>
        <v>0</v>
      </c>
      <c r="J293" s="45">
        <f t="shared" si="65"/>
        <v>0</v>
      </c>
      <c r="K293" s="45">
        <f t="shared" si="65"/>
        <v>0</v>
      </c>
      <c r="L293" s="45">
        <f t="shared" si="65"/>
        <v>15623.599999999999</v>
      </c>
      <c r="M293" s="123"/>
    </row>
    <row r="294" spans="1:13" s="16" customFormat="1" ht="18">
      <c r="A294" s="13">
        <v>29</v>
      </c>
      <c r="B294" s="224" t="s">
        <v>175</v>
      </c>
      <c r="C294" s="23"/>
      <c r="D294" s="23"/>
      <c r="E294" s="23"/>
      <c r="F294" s="15"/>
      <c r="G294" s="23"/>
      <c r="H294" s="23"/>
      <c r="I294" s="23"/>
      <c r="J294" s="23"/>
      <c r="K294" s="118"/>
      <c r="L294" s="35"/>
      <c r="M294" s="123"/>
    </row>
    <row r="295" spans="1:13" s="16" customFormat="1" ht="17.25">
      <c r="A295" s="13"/>
      <c r="B295" s="14" t="s">
        <v>160</v>
      </c>
      <c r="C295" s="23"/>
      <c r="D295" s="23"/>
      <c r="E295" s="23"/>
      <c r="F295" s="12">
        <f aca="true" t="shared" si="66" ref="F295:F301">C295+D295+E295</f>
        <v>0</v>
      </c>
      <c r="G295" s="23"/>
      <c r="H295" s="23">
        <v>889.8</v>
      </c>
      <c r="I295" s="23"/>
      <c r="J295" s="23">
        <v>428.8</v>
      </c>
      <c r="K295" s="122">
        <f aca="true" t="shared" si="67" ref="K295:K300">G295+H295+I295+J295</f>
        <v>1318.6</v>
      </c>
      <c r="L295" s="218">
        <f aca="true" t="shared" si="68" ref="L295:L300">K295+F295</f>
        <v>1318.6</v>
      </c>
      <c r="M295" s="123"/>
    </row>
    <row r="296" spans="1:13" s="16" customFormat="1" ht="17.25">
      <c r="A296" s="13"/>
      <c r="B296" s="14" t="s">
        <v>176</v>
      </c>
      <c r="C296" s="23"/>
      <c r="D296" s="23"/>
      <c r="E296" s="23"/>
      <c r="F296" s="12">
        <f t="shared" si="66"/>
        <v>0</v>
      </c>
      <c r="G296" s="23"/>
      <c r="H296" s="23"/>
      <c r="I296" s="23">
        <v>441.2</v>
      </c>
      <c r="J296" s="23">
        <v>215.2</v>
      </c>
      <c r="K296" s="122">
        <f t="shared" si="67"/>
        <v>656.4</v>
      </c>
      <c r="L296" s="218">
        <f t="shared" si="68"/>
        <v>656.4</v>
      </c>
      <c r="M296" s="123"/>
    </row>
    <row r="297" spans="1:13" s="16" customFormat="1" ht="17.25">
      <c r="A297" s="13"/>
      <c r="B297" s="14" t="s">
        <v>177</v>
      </c>
      <c r="C297" s="23"/>
      <c r="D297" s="23"/>
      <c r="E297" s="23"/>
      <c r="F297" s="12">
        <f t="shared" si="66"/>
        <v>0</v>
      </c>
      <c r="G297" s="23">
        <v>752.9</v>
      </c>
      <c r="H297" s="23"/>
      <c r="I297" s="23"/>
      <c r="J297" s="23">
        <v>345.7</v>
      </c>
      <c r="K297" s="122">
        <f t="shared" si="67"/>
        <v>1098.6</v>
      </c>
      <c r="L297" s="218">
        <f t="shared" si="68"/>
        <v>1098.6</v>
      </c>
      <c r="M297" s="123"/>
    </row>
    <row r="298" spans="1:13" s="16" customFormat="1" ht="17.25">
      <c r="A298" s="13"/>
      <c r="B298" s="14" t="s">
        <v>241</v>
      </c>
      <c r="C298" s="23"/>
      <c r="D298" s="23"/>
      <c r="E298" s="23"/>
      <c r="F298" s="12">
        <f t="shared" si="66"/>
        <v>0</v>
      </c>
      <c r="G298" s="23"/>
      <c r="H298" s="23"/>
      <c r="I298" s="23">
        <v>1569.9</v>
      </c>
      <c r="J298" s="23">
        <v>712.4</v>
      </c>
      <c r="K298" s="122">
        <f t="shared" si="67"/>
        <v>2282.3</v>
      </c>
      <c r="L298" s="218">
        <f t="shared" si="68"/>
        <v>2282.3</v>
      </c>
      <c r="M298" s="123"/>
    </row>
    <row r="299" spans="1:13" s="16" customFormat="1" ht="17.25">
      <c r="A299" s="13"/>
      <c r="B299" s="14" t="s">
        <v>242</v>
      </c>
      <c r="C299" s="23"/>
      <c r="D299" s="23"/>
      <c r="E299" s="23"/>
      <c r="F299" s="12">
        <f t="shared" si="66"/>
        <v>0</v>
      </c>
      <c r="G299" s="23"/>
      <c r="H299" s="23"/>
      <c r="I299" s="23">
        <v>654.8</v>
      </c>
      <c r="J299" s="23">
        <v>336</v>
      </c>
      <c r="K299" s="122">
        <f t="shared" si="67"/>
        <v>990.8</v>
      </c>
      <c r="L299" s="218">
        <f t="shared" si="68"/>
        <v>990.8</v>
      </c>
      <c r="M299" s="123"/>
    </row>
    <row r="300" spans="1:13" s="16" customFormat="1" ht="17.25">
      <c r="A300" s="13"/>
      <c r="B300" s="14" t="s">
        <v>243</v>
      </c>
      <c r="C300" s="23"/>
      <c r="D300" s="23">
        <v>355.2</v>
      </c>
      <c r="E300" s="23">
        <v>185.9</v>
      </c>
      <c r="F300" s="12">
        <f t="shared" si="66"/>
        <v>541.1</v>
      </c>
      <c r="G300" s="23"/>
      <c r="H300" s="23"/>
      <c r="I300" s="23"/>
      <c r="J300" s="23"/>
      <c r="K300" s="122">
        <f t="shared" si="67"/>
        <v>0</v>
      </c>
      <c r="L300" s="218">
        <f t="shared" si="68"/>
        <v>541.1</v>
      </c>
      <c r="M300" s="123"/>
    </row>
    <row r="301" spans="1:13" s="16" customFormat="1" ht="17.25">
      <c r="A301" s="13"/>
      <c r="B301" s="14" t="s">
        <v>331</v>
      </c>
      <c r="C301" s="23"/>
      <c r="D301" s="23">
        <v>589.7</v>
      </c>
      <c r="E301" s="23">
        <v>35.4</v>
      </c>
      <c r="F301" s="12">
        <f t="shared" si="66"/>
        <v>625.1</v>
      </c>
      <c r="G301" s="23"/>
      <c r="H301" s="23"/>
      <c r="I301" s="23"/>
      <c r="J301" s="23"/>
      <c r="K301" s="122">
        <f>G301+H301+I301+J301</f>
        <v>0</v>
      </c>
      <c r="L301" s="218">
        <f>K301+F301</f>
        <v>625.1</v>
      </c>
      <c r="M301" s="123"/>
    </row>
    <row r="302" spans="1:12" ht="18">
      <c r="A302" s="27"/>
      <c r="B302" s="30" t="s">
        <v>1</v>
      </c>
      <c r="C302" s="45">
        <f>SUM(C295:C301)</f>
        <v>0</v>
      </c>
      <c r="D302" s="45">
        <f aca="true" t="shared" si="69" ref="D302:L302">SUM(D295:D301)</f>
        <v>944.9000000000001</v>
      </c>
      <c r="E302" s="45">
        <f t="shared" si="69"/>
        <v>221.3</v>
      </c>
      <c r="F302" s="45">
        <f t="shared" si="69"/>
        <v>1166.2</v>
      </c>
      <c r="G302" s="45">
        <f t="shared" si="69"/>
        <v>752.9</v>
      </c>
      <c r="H302" s="45">
        <f t="shared" si="69"/>
        <v>889.8</v>
      </c>
      <c r="I302" s="45">
        <f t="shared" si="69"/>
        <v>2665.9</v>
      </c>
      <c r="J302" s="45">
        <f t="shared" si="69"/>
        <v>2038.1</v>
      </c>
      <c r="K302" s="45">
        <f t="shared" si="69"/>
        <v>6346.7</v>
      </c>
      <c r="L302" s="45">
        <f t="shared" si="69"/>
        <v>7512.900000000001</v>
      </c>
    </row>
    <row r="303" spans="1:12" ht="16.5" customHeight="1">
      <c r="A303" s="7">
        <v>30</v>
      </c>
      <c r="B303" s="224" t="s">
        <v>195</v>
      </c>
      <c r="C303" s="10"/>
      <c r="D303" s="10"/>
      <c r="E303" s="10"/>
      <c r="F303" s="12"/>
      <c r="G303" s="10"/>
      <c r="H303" s="10"/>
      <c r="I303" s="10"/>
      <c r="J303" s="10"/>
      <c r="K303" s="122"/>
      <c r="L303" s="218"/>
    </row>
    <row r="304" spans="1:12" ht="16.5" customHeight="1">
      <c r="A304" s="7"/>
      <c r="B304" s="14" t="s">
        <v>269</v>
      </c>
      <c r="C304" s="10"/>
      <c r="D304" s="133">
        <v>197.9</v>
      </c>
      <c r="E304" s="133">
        <v>200.3</v>
      </c>
      <c r="F304" s="12">
        <f>C304+D304+E304</f>
        <v>398.20000000000005</v>
      </c>
      <c r="G304" s="10"/>
      <c r="H304" s="10"/>
      <c r="I304" s="10"/>
      <c r="J304" s="10"/>
      <c r="K304" s="122">
        <f>G304+H304+I304+J304</f>
        <v>0</v>
      </c>
      <c r="L304" s="218">
        <f>K304+F304</f>
        <v>398.20000000000005</v>
      </c>
    </row>
    <row r="305" spans="1:12" ht="16.5" customHeight="1">
      <c r="A305" s="7"/>
      <c r="B305" s="14" t="s">
        <v>343</v>
      </c>
      <c r="C305" s="10"/>
      <c r="D305" s="133"/>
      <c r="E305" s="133"/>
      <c r="F305" s="12"/>
      <c r="G305" s="10"/>
      <c r="H305" s="10">
        <v>229.2</v>
      </c>
      <c r="I305" s="10"/>
      <c r="J305" s="10">
        <v>277.2</v>
      </c>
      <c r="K305" s="122">
        <f>G305+H305+I305+J305</f>
        <v>506.4</v>
      </c>
      <c r="L305" s="218">
        <f>K305+F305</f>
        <v>506.4</v>
      </c>
    </row>
    <row r="306" spans="1:12" ht="16.5" customHeight="1">
      <c r="A306" s="7"/>
      <c r="B306" s="30" t="s">
        <v>1</v>
      </c>
      <c r="C306" s="31">
        <f>SUM(C304:C305)</f>
        <v>0</v>
      </c>
      <c r="D306" s="31">
        <f aca="true" t="shared" si="70" ref="D306:J306">SUM(D304:D305)</f>
        <v>197.9</v>
      </c>
      <c r="E306" s="31">
        <f t="shared" si="70"/>
        <v>200.3</v>
      </c>
      <c r="F306" s="31">
        <f t="shared" si="70"/>
        <v>398.20000000000005</v>
      </c>
      <c r="G306" s="31">
        <f t="shared" si="70"/>
        <v>0</v>
      </c>
      <c r="H306" s="31">
        <f t="shared" si="70"/>
        <v>229.2</v>
      </c>
      <c r="I306" s="31">
        <f t="shared" si="70"/>
        <v>0</v>
      </c>
      <c r="J306" s="31">
        <f t="shared" si="70"/>
        <v>277.2</v>
      </c>
      <c r="K306" s="31">
        <f>SUM(K304:K305)</f>
        <v>506.4</v>
      </c>
      <c r="L306" s="31">
        <f>SUM(L304:L305)</f>
        <v>904.6</v>
      </c>
    </row>
    <row r="307" spans="1:12" ht="18">
      <c r="A307" s="27">
        <v>31</v>
      </c>
      <c r="B307" s="224" t="s">
        <v>161</v>
      </c>
      <c r="C307" s="25"/>
      <c r="D307" s="25"/>
      <c r="E307" s="25"/>
      <c r="F307" s="15"/>
      <c r="G307" s="23"/>
      <c r="H307" s="23"/>
      <c r="I307" s="23"/>
      <c r="J307" s="23"/>
      <c r="K307" s="118"/>
      <c r="L307" s="35"/>
    </row>
    <row r="308" spans="1:12" ht="37.5" customHeight="1">
      <c r="A308" s="27"/>
      <c r="B308" s="54" t="s">
        <v>66</v>
      </c>
      <c r="C308" s="25">
        <v>4410.4</v>
      </c>
      <c r="D308" s="25"/>
      <c r="E308" s="19">
        <v>1899.2</v>
      </c>
      <c r="F308" s="12">
        <f>C308+D308+E308</f>
        <v>6309.599999999999</v>
      </c>
      <c r="G308" s="25"/>
      <c r="H308" s="25"/>
      <c r="I308" s="25"/>
      <c r="J308" s="25"/>
      <c r="K308" s="122">
        <f>G308+H308+I308+J308</f>
        <v>0</v>
      </c>
      <c r="L308" s="218">
        <f>K308+F308</f>
        <v>6309.599999999999</v>
      </c>
    </row>
    <row r="309" spans="1:12" ht="17.25">
      <c r="A309" s="27"/>
      <c r="B309" s="46" t="s">
        <v>162</v>
      </c>
      <c r="C309" s="25"/>
      <c r="D309" s="25">
        <v>775.5</v>
      </c>
      <c r="E309" s="25">
        <v>361.8</v>
      </c>
      <c r="F309" s="12">
        <f>C309+D309+E309</f>
        <v>1137.3</v>
      </c>
      <c r="G309" s="25"/>
      <c r="H309" s="25"/>
      <c r="I309" s="25"/>
      <c r="J309" s="25"/>
      <c r="K309" s="122">
        <f>G309+H309+I309+J309</f>
        <v>0</v>
      </c>
      <c r="L309" s="218">
        <f>K309+F309</f>
        <v>1137.3</v>
      </c>
    </row>
    <row r="310" spans="1:12" ht="17.25">
      <c r="A310" s="27"/>
      <c r="B310" s="46" t="s">
        <v>255</v>
      </c>
      <c r="C310" s="25"/>
      <c r="D310" s="25"/>
      <c r="E310" s="25"/>
      <c r="F310" s="12">
        <f>C310+D310+E310</f>
        <v>0</v>
      </c>
      <c r="G310" s="25"/>
      <c r="H310" s="25"/>
      <c r="I310" s="25">
        <v>652.5</v>
      </c>
      <c r="J310" s="25">
        <v>182.5</v>
      </c>
      <c r="K310" s="122">
        <f>G310+H310+I310+J310</f>
        <v>835</v>
      </c>
      <c r="L310" s="218">
        <f>K310+F310</f>
        <v>835</v>
      </c>
    </row>
    <row r="311" spans="1:12" ht="18">
      <c r="A311" s="27"/>
      <c r="B311" s="30" t="s">
        <v>1</v>
      </c>
      <c r="C311" s="45">
        <f>SUM(C308:C310)</f>
        <v>4410.4</v>
      </c>
      <c r="D311" s="45">
        <f aca="true" t="shared" si="71" ref="D311:I311">SUM(D308:D310)</f>
        <v>775.5</v>
      </c>
      <c r="E311" s="45">
        <f t="shared" si="71"/>
        <v>2261</v>
      </c>
      <c r="F311" s="45">
        <f t="shared" si="71"/>
        <v>7446.9</v>
      </c>
      <c r="G311" s="45">
        <f t="shared" si="71"/>
        <v>0</v>
      </c>
      <c r="H311" s="45">
        <f t="shared" si="71"/>
        <v>0</v>
      </c>
      <c r="I311" s="45">
        <f t="shared" si="71"/>
        <v>652.5</v>
      </c>
      <c r="J311" s="45">
        <f>SUM(J308:J310)</f>
        <v>182.5</v>
      </c>
      <c r="K311" s="117">
        <f>SUM(K308:K310)</f>
        <v>835</v>
      </c>
      <c r="L311" s="45">
        <f>SUM(L308:L310)</f>
        <v>8281.9</v>
      </c>
    </row>
    <row r="312" spans="1:12" ht="16.5" customHeight="1">
      <c r="A312" s="7">
        <v>32</v>
      </c>
      <c r="B312" s="224" t="s">
        <v>70</v>
      </c>
      <c r="C312" s="10"/>
      <c r="D312" s="10"/>
      <c r="E312" s="10"/>
      <c r="F312" s="15"/>
      <c r="G312" s="35"/>
      <c r="H312" s="35"/>
      <c r="I312" s="35"/>
      <c r="J312" s="35"/>
      <c r="K312" s="118"/>
      <c r="L312" s="35"/>
    </row>
    <row r="313" spans="1:12" ht="16.5" customHeight="1">
      <c r="A313" s="7"/>
      <c r="B313" s="14" t="s">
        <v>71</v>
      </c>
      <c r="C313" s="10"/>
      <c r="D313" s="10"/>
      <c r="E313" s="10">
        <v>1692.8</v>
      </c>
      <c r="F313" s="12">
        <f>C313+D313+E313</f>
        <v>1692.8</v>
      </c>
      <c r="G313" s="10"/>
      <c r="H313" s="10"/>
      <c r="I313" s="10"/>
      <c r="J313" s="10"/>
      <c r="K313" s="122">
        <f>G313+H313+I313+J313</f>
        <v>0</v>
      </c>
      <c r="L313" s="218">
        <f>K313+F313</f>
        <v>1692.8</v>
      </c>
    </row>
    <row r="314" spans="1:12" ht="16.5" customHeight="1">
      <c r="A314" s="7"/>
      <c r="B314" s="30" t="s">
        <v>1</v>
      </c>
      <c r="C314" s="31">
        <f aca="true" t="shared" si="72" ref="C314:L314">SUM(C312:C313)</f>
        <v>0</v>
      </c>
      <c r="D314" s="31">
        <f t="shared" si="72"/>
        <v>0</v>
      </c>
      <c r="E314" s="31">
        <f t="shared" si="72"/>
        <v>1692.8</v>
      </c>
      <c r="F314" s="31">
        <f t="shared" si="72"/>
        <v>1692.8</v>
      </c>
      <c r="G314" s="31">
        <f t="shared" si="72"/>
        <v>0</v>
      </c>
      <c r="H314" s="31">
        <f t="shared" si="72"/>
        <v>0</v>
      </c>
      <c r="I314" s="31">
        <f t="shared" si="72"/>
        <v>0</v>
      </c>
      <c r="J314" s="31">
        <f t="shared" si="72"/>
        <v>0</v>
      </c>
      <c r="K314" s="120">
        <f t="shared" si="72"/>
        <v>0</v>
      </c>
      <c r="L314" s="31">
        <f t="shared" si="72"/>
        <v>1692.8</v>
      </c>
    </row>
    <row r="315" spans="1:12" ht="16.5" customHeight="1">
      <c r="A315" s="7">
        <v>33</v>
      </c>
      <c r="B315" s="224" t="s">
        <v>65</v>
      </c>
      <c r="C315" s="10"/>
      <c r="D315" s="10"/>
      <c r="E315" s="10"/>
      <c r="F315" s="15"/>
      <c r="G315" s="35"/>
      <c r="H315" s="35"/>
      <c r="I315" s="35"/>
      <c r="J315" s="35"/>
      <c r="K315" s="118"/>
      <c r="L315" s="35"/>
    </row>
    <row r="316" spans="1:12" ht="30" customHeight="1">
      <c r="A316" s="7"/>
      <c r="B316" s="62" t="s">
        <v>66</v>
      </c>
      <c r="C316" s="10">
        <v>2717.6</v>
      </c>
      <c r="D316" s="10"/>
      <c r="E316" s="10">
        <v>1062.5</v>
      </c>
      <c r="F316" s="12">
        <f>C316+D316+E316</f>
        <v>3780.1</v>
      </c>
      <c r="G316" s="10"/>
      <c r="H316" s="10"/>
      <c r="I316" s="10"/>
      <c r="J316" s="10"/>
      <c r="K316" s="122">
        <f>G316+H316+I316+J316</f>
        <v>0</v>
      </c>
      <c r="L316" s="218">
        <f>K316+F316</f>
        <v>3780.1</v>
      </c>
    </row>
    <row r="317" spans="1:12" ht="16.5" customHeight="1">
      <c r="A317" s="7"/>
      <c r="B317" s="30" t="s">
        <v>1</v>
      </c>
      <c r="C317" s="31">
        <f>SUM(C316:C316)</f>
        <v>2717.6</v>
      </c>
      <c r="D317" s="31">
        <f aca="true" t="shared" si="73" ref="D317:L317">SUM(D316:D316)</f>
        <v>0</v>
      </c>
      <c r="E317" s="31">
        <f t="shared" si="73"/>
        <v>1062.5</v>
      </c>
      <c r="F317" s="31">
        <f t="shared" si="73"/>
        <v>3780.1</v>
      </c>
      <c r="G317" s="31">
        <f t="shared" si="73"/>
        <v>0</v>
      </c>
      <c r="H317" s="31">
        <f t="shared" si="73"/>
        <v>0</v>
      </c>
      <c r="I317" s="31">
        <f t="shared" si="73"/>
        <v>0</v>
      </c>
      <c r="J317" s="31">
        <f t="shared" si="73"/>
        <v>0</v>
      </c>
      <c r="K317" s="120">
        <f t="shared" si="73"/>
        <v>0</v>
      </c>
      <c r="L317" s="31">
        <f t="shared" si="73"/>
        <v>3780.1</v>
      </c>
    </row>
    <row r="318" spans="1:12" ht="16.5" customHeight="1">
      <c r="A318" s="7">
        <v>34</v>
      </c>
      <c r="B318" s="187" t="s">
        <v>63</v>
      </c>
      <c r="C318" s="10"/>
      <c r="D318" s="10"/>
      <c r="E318" s="10"/>
      <c r="F318" s="15"/>
      <c r="G318" s="35"/>
      <c r="H318" s="35"/>
      <c r="I318" s="35"/>
      <c r="J318" s="35"/>
      <c r="K318" s="118"/>
      <c r="L318" s="35"/>
    </row>
    <row r="319" spans="1:12" ht="16.5" customHeight="1">
      <c r="A319" s="7"/>
      <c r="B319" s="14" t="s">
        <v>64</v>
      </c>
      <c r="C319" s="10"/>
      <c r="D319" s="10">
        <v>5685.2</v>
      </c>
      <c r="E319" s="10">
        <v>2729.6</v>
      </c>
      <c r="F319" s="12">
        <f>C319+D319+E319</f>
        <v>8414.8</v>
      </c>
      <c r="G319" s="10"/>
      <c r="H319" s="10"/>
      <c r="I319" s="10"/>
      <c r="J319" s="10"/>
      <c r="K319" s="122">
        <f>G319+H319+I319+J319</f>
        <v>0</v>
      </c>
      <c r="L319" s="218">
        <f>K319+F319</f>
        <v>8414.8</v>
      </c>
    </row>
    <row r="320" spans="1:12" ht="16.5" customHeight="1">
      <c r="A320" s="7"/>
      <c r="B320" s="30" t="s">
        <v>1</v>
      </c>
      <c r="C320" s="31">
        <f aca="true" t="shared" si="74" ref="C320:L320">SUM(C318:C319)</f>
        <v>0</v>
      </c>
      <c r="D320" s="31">
        <f t="shared" si="74"/>
        <v>5685.2</v>
      </c>
      <c r="E320" s="31">
        <f t="shared" si="74"/>
        <v>2729.6</v>
      </c>
      <c r="F320" s="31">
        <f t="shared" si="74"/>
        <v>8414.8</v>
      </c>
      <c r="G320" s="31">
        <f t="shared" si="74"/>
        <v>0</v>
      </c>
      <c r="H320" s="31">
        <f t="shared" si="74"/>
        <v>0</v>
      </c>
      <c r="I320" s="31">
        <f t="shared" si="74"/>
        <v>0</v>
      </c>
      <c r="J320" s="31">
        <f t="shared" si="74"/>
        <v>0</v>
      </c>
      <c r="K320" s="120">
        <f t="shared" si="74"/>
        <v>0</v>
      </c>
      <c r="L320" s="31">
        <f t="shared" si="74"/>
        <v>8414.8</v>
      </c>
    </row>
    <row r="321" spans="1:13" s="16" customFormat="1" ht="16.5" customHeight="1">
      <c r="A321" s="34">
        <v>35</v>
      </c>
      <c r="B321" s="187" t="s">
        <v>163</v>
      </c>
      <c r="C321" s="35"/>
      <c r="D321" s="35"/>
      <c r="E321" s="35"/>
      <c r="F321" s="35"/>
      <c r="G321" s="35"/>
      <c r="H321" s="35"/>
      <c r="I321" s="35"/>
      <c r="J321" s="35"/>
      <c r="K321" s="118"/>
      <c r="L321" s="35"/>
      <c r="M321" s="123"/>
    </row>
    <row r="322" spans="1:14" ht="16.5" customHeight="1">
      <c r="A322" s="7"/>
      <c r="B322" s="14" t="s">
        <v>61</v>
      </c>
      <c r="C322" s="10"/>
      <c r="D322" s="116">
        <v>624.4</v>
      </c>
      <c r="E322" s="116">
        <v>303.6</v>
      </c>
      <c r="F322" s="12">
        <f>C322+D322+E322</f>
        <v>928</v>
      </c>
      <c r="G322" s="10"/>
      <c r="H322" s="10"/>
      <c r="I322" s="10"/>
      <c r="J322" s="10"/>
      <c r="K322" s="122">
        <f>G322+H322+I322+J322</f>
        <v>0</v>
      </c>
      <c r="L322" s="218">
        <f>K322+F322</f>
        <v>928</v>
      </c>
      <c r="M322" s="158"/>
      <c r="N322" s="158"/>
    </row>
    <row r="323" spans="1:14" ht="16.5" customHeight="1">
      <c r="A323" s="7"/>
      <c r="B323" s="14" t="s">
        <v>62</v>
      </c>
      <c r="C323" s="10"/>
      <c r="D323" s="116">
        <v>721.8</v>
      </c>
      <c r="E323" s="116">
        <v>350.4</v>
      </c>
      <c r="F323" s="12">
        <f>C323+D323+E323</f>
        <v>1072.1999999999998</v>
      </c>
      <c r="G323" s="10"/>
      <c r="H323" s="10"/>
      <c r="I323" s="10"/>
      <c r="J323" s="10"/>
      <c r="K323" s="122">
        <f>G323+H323+I323+J323</f>
        <v>0</v>
      </c>
      <c r="L323" s="218">
        <f>K323+F323</f>
        <v>1072.1999999999998</v>
      </c>
      <c r="M323" s="158"/>
      <c r="N323" s="158"/>
    </row>
    <row r="324" spans="1:14" ht="16.5" customHeight="1">
      <c r="A324" s="7"/>
      <c r="B324" s="14" t="s">
        <v>256</v>
      </c>
      <c r="C324" s="10"/>
      <c r="D324" s="10">
        <v>2255.7</v>
      </c>
      <c r="E324" s="10">
        <v>523</v>
      </c>
      <c r="F324" s="12">
        <f>C324+D324+E324</f>
        <v>2778.7</v>
      </c>
      <c r="G324" s="10"/>
      <c r="H324" s="10"/>
      <c r="I324" s="10"/>
      <c r="J324" s="10"/>
      <c r="K324" s="122">
        <f>G324+H324+I324+J324</f>
        <v>0</v>
      </c>
      <c r="L324" s="218">
        <f>K324+F324</f>
        <v>2778.7</v>
      </c>
      <c r="M324" s="158"/>
      <c r="N324" s="158"/>
    </row>
    <row r="325" spans="1:14" ht="16.5" customHeight="1">
      <c r="A325" s="7"/>
      <c r="B325" s="14" t="s">
        <v>257</v>
      </c>
      <c r="C325" s="10"/>
      <c r="D325" s="10">
        <v>737.2</v>
      </c>
      <c r="E325" s="10">
        <v>444.8</v>
      </c>
      <c r="F325" s="12">
        <f>C325+D325+E325</f>
        <v>1182</v>
      </c>
      <c r="G325" s="10"/>
      <c r="H325" s="10"/>
      <c r="I325" s="10"/>
      <c r="J325" s="10"/>
      <c r="K325" s="122">
        <f>G325+H325+I325+J325</f>
        <v>0</v>
      </c>
      <c r="L325" s="218">
        <f>K325+F325</f>
        <v>1182</v>
      </c>
      <c r="M325" s="158"/>
      <c r="N325" s="158"/>
    </row>
    <row r="326" spans="1:12" ht="16.5" customHeight="1">
      <c r="A326" s="7"/>
      <c r="B326" s="30" t="s">
        <v>1</v>
      </c>
      <c r="C326" s="31">
        <f>SUM(C322:C325)</f>
        <v>0</v>
      </c>
      <c r="D326" s="31">
        <f aca="true" t="shared" si="75" ref="D326:L326">SUM(D322:D325)</f>
        <v>4339.099999999999</v>
      </c>
      <c r="E326" s="31">
        <f t="shared" si="75"/>
        <v>1621.8</v>
      </c>
      <c r="F326" s="31">
        <f t="shared" si="75"/>
        <v>5960.9</v>
      </c>
      <c r="G326" s="31">
        <f t="shared" si="75"/>
        <v>0</v>
      </c>
      <c r="H326" s="31">
        <f t="shared" si="75"/>
        <v>0</v>
      </c>
      <c r="I326" s="31">
        <f t="shared" si="75"/>
        <v>0</v>
      </c>
      <c r="J326" s="31">
        <f t="shared" si="75"/>
        <v>0</v>
      </c>
      <c r="K326" s="120">
        <f t="shared" si="75"/>
        <v>0</v>
      </c>
      <c r="L326" s="31">
        <f t="shared" si="75"/>
        <v>5960.9</v>
      </c>
    </row>
    <row r="327" spans="1:12" ht="16.5" customHeight="1">
      <c r="A327" s="7">
        <v>36</v>
      </c>
      <c r="B327" s="187" t="s">
        <v>197</v>
      </c>
      <c r="C327" s="10"/>
      <c r="D327" s="10"/>
      <c r="E327" s="10"/>
      <c r="F327" s="12"/>
      <c r="G327" s="10"/>
      <c r="H327" s="10"/>
      <c r="I327" s="10"/>
      <c r="J327" s="10"/>
      <c r="K327" s="122"/>
      <c r="L327" s="218"/>
    </row>
    <row r="328" spans="1:12" ht="16.5" customHeight="1">
      <c r="A328" s="7"/>
      <c r="B328" s="14" t="s">
        <v>198</v>
      </c>
      <c r="C328" s="10"/>
      <c r="D328" s="10">
        <v>479</v>
      </c>
      <c r="E328" s="10">
        <v>200.4</v>
      </c>
      <c r="F328" s="12">
        <f>C328+D328+E328</f>
        <v>679.4</v>
      </c>
      <c r="G328" s="10"/>
      <c r="H328" s="10"/>
      <c r="I328" s="10"/>
      <c r="J328" s="10"/>
      <c r="K328" s="122">
        <f>G328+H328+I328+J328</f>
        <v>0</v>
      </c>
      <c r="L328" s="218">
        <f>K328+F328</f>
        <v>679.4</v>
      </c>
    </row>
    <row r="329" spans="1:12" ht="16.5" customHeight="1">
      <c r="A329" s="7"/>
      <c r="B329" s="30" t="s">
        <v>1</v>
      </c>
      <c r="C329" s="36">
        <f aca="true" t="shared" si="76" ref="C329:L329">C328</f>
        <v>0</v>
      </c>
      <c r="D329" s="36">
        <f t="shared" si="76"/>
        <v>479</v>
      </c>
      <c r="E329" s="36">
        <f t="shared" si="76"/>
        <v>200.4</v>
      </c>
      <c r="F329" s="36">
        <f t="shared" si="76"/>
        <v>679.4</v>
      </c>
      <c r="G329" s="36">
        <f t="shared" si="76"/>
        <v>0</v>
      </c>
      <c r="H329" s="36">
        <f t="shared" si="76"/>
        <v>0</v>
      </c>
      <c r="I329" s="36">
        <f t="shared" si="76"/>
        <v>0</v>
      </c>
      <c r="J329" s="36">
        <f t="shared" si="76"/>
        <v>0</v>
      </c>
      <c r="K329" s="119">
        <f t="shared" si="76"/>
        <v>0</v>
      </c>
      <c r="L329" s="36">
        <f t="shared" si="76"/>
        <v>679.4</v>
      </c>
    </row>
    <row r="330" spans="1:12" ht="16.5" customHeight="1">
      <c r="A330" s="7">
        <v>37</v>
      </c>
      <c r="B330" s="224" t="s">
        <v>72</v>
      </c>
      <c r="C330" s="10"/>
      <c r="D330" s="35"/>
      <c r="E330" s="35"/>
      <c r="F330" s="15"/>
      <c r="G330" s="35"/>
      <c r="H330" s="35"/>
      <c r="I330" s="35"/>
      <c r="J330" s="35"/>
      <c r="K330" s="118"/>
      <c r="L330" s="35"/>
    </row>
    <row r="331" spans="1:12" ht="16.5" customHeight="1">
      <c r="A331" s="7"/>
      <c r="B331" s="14" t="s">
        <v>73</v>
      </c>
      <c r="C331" s="18" t="s">
        <v>349</v>
      </c>
      <c r="D331" s="18"/>
      <c r="E331" s="18" t="s">
        <v>283</v>
      </c>
      <c r="F331" s="12">
        <f>C331+D331+E331</f>
        <v>1910.3</v>
      </c>
      <c r="G331" s="10"/>
      <c r="H331" s="10"/>
      <c r="I331" s="10"/>
      <c r="J331" s="10"/>
      <c r="K331" s="122">
        <f>G331+H331+I331+J331</f>
        <v>0</v>
      </c>
      <c r="L331" s="218">
        <f>K331+F331</f>
        <v>1910.3</v>
      </c>
    </row>
    <row r="332" spans="1:12" ht="16.5" customHeight="1">
      <c r="A332" s="7"/>
      <c r="B332" s="14" t="s">
        <v>74</v>
      </c>
      <c r="C332" s="18" t="s">
        <v>350</v>
      </c>
      <c r="D332" s="18"/>
      <c r="E332" s="18" t="s">
        <v>333</v>
      </c>
      <c r="F332" s="12">
        <f>C332+D332+E332</f>
        <v>3201.3</v>
      </c>
      <c r="G332" s="10"/>
      <c r="H332" s="10"/>
      <c r="I332" s="10"/>
      <c r="J332" s="10"/>
      <c r="K332" s="122">
        <f>G332+H332+I332+J332</f>
        <v>0</v>
      </c>
      <c r="L332" s="218">
        <f>K332+F332</f>
        <v>3201.3</v>
      </c>
    </row>
    <row r="333" spans="1:12" ht="16.5" customHeight="1">
      <c r="A333" s="7"/>
      <c r="B333" s="30" t="s">
        <v>1</v>
      </c>
      <c r="C333" s="31">
        <f>C331+C332</f>
        <v>1959.7</v>
      </c>
      <c r="D333" s="31">
        <f>D331+D332</f>
        <v>0</v>
      </c>
      <c r="E333" s="31">
        <f>E331+E332</f>
        <v>3151.9</v>
      </c>
      <c r="F333" s="31">
        <f aca="true" t="shared" si="77" ref="F333:L333">SUM(F331:F332)</f>
        <v>5111.6</v>
      </c>
      <c r="G333" s="31">
        <f t="shared" si="77"/>
        <v>0</v>
      </c>
      <c r="H333" s="31">
        <f t="shared" si="77"/>
        <v>0</v>
      </c>
      <c r="I333" s="31">
        <f t="shared" si="77"/>
        <v>0</v>
      </c>
      <c r="J333" s="31">
        <f t="shared" si="77"/>
        <v>0</v>
      </c>
      <c r="K333" s="120">
        <f t="shared" si="77"/>
        <v>0</v>
      </c>
      <c r="L333" s="31">
        <f t="shared" si="77"/>
        <v>5111.6</v>
      </c>
    </row>
    <row r="334" spans="1:13" s="16" customFormat="1" ht="18">
      <c r="A334" s="13">
        <v>38</v>
      </c>
      <c r="B334" s="226" t="s">
        <v>178</v>
      </c>
      <c r="C334" s="23"/>
      <c r="D334" s="23"/>
      <c r="E334" s="23"/>
      <c r="F334" s="15"/>
      <c r="G334" s="23"/>
      <c r="H334" s="23"/>
      <c r="I334" s="23"/>
      <c r="J334" s="23"/>
      <c r="K334" s="118"/>
      <c r="L334" s="35"/>
      <c r="M334" s="123"/>
    </row>
    <row r="335" spans="1:13" s="16" customFormat="1" ht="17.25">
      <c r="A335" s="13"/>
      <c r="B335" s="14" t="s">
        <v>201</v>
      </c>
      <c r="C335" s="23"/>
      <c r="D335" s="114">
        <v>843.9</v>
      </c>
      <c r="E335" s="114">
        <v>1100.6</v>
      </c>
      <c r="F335" s="12">
        <f>C335+D335+E335</f>
        <v>1944.5</v>
      </c>
      <c r="G335" s="23"/>
      <c r="H335" s="23"/>
      <c r="I335" s="23"/>
      <c r="J335" s="23"/>
      <c r="K335" s="122">
        <f>G335+H335+I335+J335</f>
        <v>0</v>
      </c>
      <c r="L335" s="218">
        <f>K335+F335</f>
        <v>1944.5</v>
      </c>
      <c r="M335" s="123"/>
    </row>
    <row r="336" spans="1:13" s="61" customFormat="1" ht="18">
      <c r="A336" s="27"/>
      <c r="B336" s="30" t="s">
        <v>1</v>
      </c>
      <c r="C336" s="45">
        <f aca="true" t="shared" si="78" ref="C336:L336">SUM(C335:C335)</f>
        <v>0</v>
      </c>
      <c r="D336" s="45">
        <f t="shared" si="78"/>
        <v>843.9</v>
      </c>
      <c r="E336" s="45">
        <f t="shared" si="78"/>
        <v>1100.6</v>
      </c>
      <c r="F336" s="45">
        <f t="shared" si="78"/>
        <v>1944.5</v>
      </c>
      <c r="G336" s="45">
        <f t="shared" si="78"/>
        <v>0</v>
      </c>
      <c r="H336" s="45">
        <f t="shared" si="78"/>
        <v>0</v>
      </c>
      <c r="I336" s="45">
        <f t="shared" si="78"/>
        <v>0</v>
      </c>
      <c r="J336" s="45">
        <f t="shared" si="78"/>
        <v>0</v>
      </c>
      <c r="K336" s="117">
        <f t="shared" si="78"/>
        <v>0</v>
      </c>
      <c r="L336" s="45">
        <f t="shared" si="78"/>
        <v>1944.5</v>
      </c>
      <c r="M336" s="123"/>
    </row>
    <row r="337" spans="1:13" s="61" customFormat="1" ht="18">
      <c r="A337" s="27">
        <v>39</v>
      </c>
      <c r="B337" s="224" t="s">
        <v>244</v>
      </c>
      <c r="C337" s="23"/>
      <c r="D337" s="23"/>
      <c r="E337" s="23"/>
      <c r="F337" s="23"/>
      <c r="G337" s="23"/>
      <c r="H337" s="23"/>
      <c r="I337" s="23"/>
      <c r="J337" s="23"/>
      <c r="K337" s="84"/>
      <c r="L337" s="23"/>
      <c r="M337" s="123"/>
    </row>
    <row r="338" spans="1:13" s="61" customFormat="1" ht="18">
      <c r="A338" s="27"/>
      <c r="B338" s="32" t="s">
        <v>245</v>
      </c>
      <c r="C338" s="23"/>
      <c r="D338" s="23">
        <v>698.5</v>
      </c>
      <c r="E338" s="23">
        <v>332.2</v>
      </c>
      <c r="F338" s="12">
        <f>C338+D338+E338</f>
        <v>1030.7</v>
      </c>
      <c r="G338" s="23"/>
      <c r="H338" s="23"/>
      <c r="I338" s="23"/>
      <c r="J338" s="23"/>
      <c r="K338" s="122">
        <f>G338+H338+I338+J338</f>
        <v>0</v>
      </c>
      <c r="L338" s="218">
        <f>K338+F338</f>
        <v>1030.7</v>
      </c>
      <c r="M338" s="123"/>
    </row>
    <row r="339" spans="1:13" s="61" customFormat="1" ht="18">
      <c r="A339" s="27"/>
      <c r="B339" s="32" t="s">
        <v>246</v>
      </c>
      <c r="C339" s="23"/>
      <c r="D339" s="23"/>
      <c r="E339" s="23"/>
      <c r="F339" s="12">
        <f>C339+D339+E339</f>
        <v>0</v>
      </c>
      <c r="G339" s="23"/>
      <c r="H339" s="23"/>
      <c r="I339" s="23">
        <v>768.3</v>
      </c>
      <c r="J339" s="23">
        <v>353</v>
      </c>
      <c r="K339" s="122">
        <f>G339+H339+I339+J339</f>
        <v>1121.3</v>
      </c>
      <c r="L339" s="218">
        <f>K339+F339</f>
        <v>1121.3</v>
      </c>
      <c r="M339" s="123"/>
    </row>
    <row r="340" spans="1:13" s="61" customFormat="1" ht="18">
      <c r="A340" s="27"/>
      <c r="B340" s="32" t="s">
        <v>270</v>
      </c>
      <c r="C340" s="23"/>
      <c r="D340" s="23"/>
      <c r="E340" s="23"/>
      <c r="F340" s="12">
        <f>C340+D340+E340</f>
        <v>0</v>
      </c>
      <c r="G340" s="23"/>
      <c r="H340" s="23"/>
      <c r="I340" s="23">
        <v>413.5</v>
      </c>
      <c r="J340" s="23">
        <v>182.6</v>
      </c>
      <c r="K340" s="122">
        <f>G340+H340+I340+J340</f>
        <v>596.1</v>
      </c>
      <c r="L340" s="218">
        <f>K340+F340</f>
        <v>596.1</v>
      </c>
      <c r="M340" s="123"/>
    </row>
    <row r="341" spans="1:13" s="61" customFormat="1" ht="18">
      <c r="A341" s="27"/>
      <c r="B341" s="30" t="s">
        <v>1</v>
      </c>
      <c r="C341" s="45">
        <f aca="true" t="shared" si="79" ref="C341:L341">SUM(C338:C340)</f>
        <v>0</v>
      </c>
      <c r="D341" s="45">
        <f t="shared" si="79"/>
        <v>698.5</v>
      </c>
      <c r="E341" s="45">
        <f t="shared" si="79"/>
        <v>332.2</v>
      </c>
      <c r="F341" s="45">
        <f t="shared" si="79"/>
        <v>1030.7</v>
      </c>
      <c r="G341" s="45">
        <f t="shared" si="79"/>
        <v>0</v>
      </c>
      <c r="H341" s="45">
        <f t="shared" si="79"/>
        <v>0</v>
      </c>
      <c r="I341" s="45">
        <f t="shared" si="79"/>
        <v>1181.8</v>
      </c>
      <c r="J341" s="45">
        <f t="shared" si="79"/>
        <v>535.6</v>
      </c>
      <c r="K341" s="117">
        <f t="shared" si="79"/>
        <v>1717.4</v>
      </c>
      <c r="L341" s="45">
        <f t="shared" si="79"/>
        <v>2748.1</v>
      </c>
      <c r="M341" s="123"/>
    </row>
    <row r="342" spans="1:12" ht="27" customHeight="1">
      <c r="A342" s="55"/>
      <c r="B342" s="56" t="s">
        <v>3</v>
      </c>
      <c r="C342" s="2">
        <f aca="true" t="shared" si="80" ref="C342:L342">C83+C87+C95+C99+C106+C110+C116+C135+C138+C142+C160+C191+C195+C199+C211+C221+C224+C241+C248+C263+C270+C273+C276+C293+C302+C306+C311+C314+C317+C320+C326+C333+C336+C329+C91+C256+C121+C341+C125</f>
        <v>51350.768</v>
      </c>
      <c r="D342" s="2">
        <f t="shared" si="80"/>
        <v>75657.86300000001</v>
      </c>
      <c r="E342" s="2">
        <f t="shared" si="80"/>
        <v>78848.92700000001</v>
      </c>
      <c r="F342" s="2">
        <f t="shared" si="80"/>
        <v>205857.558</v>
      </c>
      <c r="G342" s="2">
        <f t="shared" si="80"/>
        <v>46838.547000000006</v>
      </c>
      <c r="H342" s="2">
        <f t="shared" si="80"/>
        <v>47397.679</v>
      </c>
      <c r="I342" s="2">
        <f t="shared" si="80"/>
        <v>74319.383</v>
      </c>
      <c r="J342" s="2">
        <f t="shared" si="80"/>
        <v>80811.38900000004</v>
      </c>
      <c r="K342" s="2">
        <f t="shared" si="80"/>
        <v>249366.998</v>
      </c>
      <c r="L342" s="2">
        <f t="shared" si="80"/>
        <v>455224.5559999999</v>
      </c>
    </row>
    <row r="343" ht="17.25">
      <c r="K343" s="63"/>
    </row>
  </sheetData>
  <sheetProtection/>
  <mergeCells count="14">
    <mergeCell ref="G5:G6"/>
    <mergeCell ref="H5:I5"/>
    <mergeCell ref="J5:J6"/>
    <mergeCell ref="K5:K6"/>
    <mergeCell ref="A2:L2"/>
    <mergeCell ref="A4:A6"/>
    <mergeCell ref="B4:B6"/>
    <mergeCell ref="C4:F4"/>
    <mergeCell ref="G4:K4"/>
    <mergeCell ref="L4:L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6" sqref="D26"/>
    </sheetView>
  </sheetViews>
  <sheetFormatPr defaultColWidth="9.140625" defaultRowHeight="12.75"/>
  <cols>
    <col min="1" max="1" width="7.140625" style="58" customWidth="1"/>
    <col min="2" max="2" width="34.7109375" style="59" customWidth="1"/>
    <col min="3" max="11" width="13.00390625" style="59" customWidth="1"/>
    <col min="12" max="16384" width="9.140625" style="59" customWidth="1"/>
  </cols>
  <sheetData>
    <row r="1" ht="1.5" customHeight="1"/>
    <row r="2" spans="1:11" ht="75.75" customHeight="1">
      <c r="A2" s="231" t="s">
        <v>347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2:8" ht="2.25" customHeight="1">
      <c r="B3" s="4"/>
      <c r="C3" s="4"/>
      <c r="D3" s="4"/>
      <c r="E3" s="4"/>
      <c r="F3" s="4"/>
      <c r="G3" s="4"/>
      <c r="H3" s="4"/>
    </row>
    <row r="4" spans="1:11" ht="44.25" customHeight="1">
      <c r="A4" s="232" t="s">
        <v>6</v>
      </c>
      <c r="B4" s="233" t="s">
        <v>16</v>
      </c>
      <c r="C4" s="236" t="s">
        <v>22</v>
      </c>
      <c r="D4" s="237"/>
      <c r="E4" s="237"/>
      <c r="F4" s="232" t="s">
        <v>23</v>
      </c>
      <c r="G4" s="232"/>
      <c r="H4" s="232"/>
      <c r="I4" s="232" t="s">
        <v>24</v>
      </c>
      <c r="J4" s="232"/>
      <c r="K4" s="232"/>
    </row>
    <row r="5" spans="1:11" ht="91.5" customHeight="1">
      <c r="A5" s="232"/>
      <c r="B5" s="234"/>
      <c r="C5" s="232" t="s">
        <v>18</v>
      </c>
      <c r="D5" s="232" t="s">
        <v>19</v>
      </c>
      <c r="E5" s="239" t="s">
        <v>27</v>
      </c>
      <c r="F5" s="232" t="s">
        <v>20</v>
      </c>
      <c r="G5" s="232" t="s">
        <v>21</v>
      </c>
      <c r="H5" s="239" t="s">
        <v>25</v>
      </c>
      <c r="I5" s="232" t="s">
        <v>20</v>
      </c>
      <c r="J5" s="232" t="s">
        <v>21</v>
      </c>
      <c r="K5" s="239" t="s">
        <v>26</v>
      </c>
    </row>
    <row r="6" spans="1:11" ht="19.5" customHeight="1">
      <c r="A6" s="232"/>
      <c r="B6" s="235"/>
      <c r="C6" s="232"/>
      <c r="D6" s="232"/>
      <c r="E6" s="240"/>
      <c r="F6" s="232"/>
      <c r="G6" s="232"/>
      <c r="H6" s="240"/>
      <c r="I6" s="232"/>
      <c r="J6" s="232"/>
      <c r="K6" s="240"/>
    </row>
    <row r="7" spans="1:11" ht="18">
      <c r="A7" s="7"/>
      <c r="B7" s="60">
        <v>1</v>
      </c>
      <c r="C7" s="60">
        <v>2</v>
      </c>
      <c r="D7" s="60">
        <v>3</v>
      </c>
      <c r="E7" s="60">
        <v>4</v>
      </c>
      <c r="F7" s="8">
        <v>5</v>
      </c>
      <c r="G7" s="8">
        <v>6</v>
      </c>
      <c r="H7" s="9">
        <v>7</v>
      </c>
      <c r="I7" s="8">
        <v>8</v>
      </c>
      <c r="J7" s="8">
        <v>9</v>
      </c>
      <c r="K7" s="8">
        <v>10</v>
      </c>
    </row>
    <row r="8" spans="1:11" ht="16.5" customHeight="1">
      <c r="A8" s="7"/>
      <c r="B8" s="32"/>
      <c r="C8" s="64"/>
      <c r="D8" s="64"/>
      <c r="E8" s="64"/>
      <c r="F8" s="65"/>
      <c r="G8" s="65"/>
      <c r="H8" s="11"/>
      <c r="I8" s="65"/>
      <c r="J8" s="66"/>
      <c r="K8" s="10"/>
    </row>
    <row r="9" spans="1:11" s="16" customFormat="1" ht="18">
      <c r="A9" s="13">
        <v>1</v>
      </c>
      <c r="B9" s="160" t="s">
        <v>170</v>
      </c>
      <c r="C9" s="42"/>
      <c r="D9" s="42"/>
      <c r="E9" s="64"/>
      <c r="F9" s="42"/>
      <c r="G9" s="42"/>
      <c r="H9" s="23"/>
      <c r="I9" s="42"/>
      <c r="J9" s="42"/>
      <c r="K9" s="23"/>
    </row>
    <row r="10" spans="1:11" s="16" customFormat="1" ht="18">
      <c r="A10" s="13"/>
      <c r="B10" s="14" t="s">
        <v>171</v>
      </c>
      <c r="C10" s="42"/>
      <c r="D10" s="42">
        <v>1293.8</v>
      </c>
      <c r="E10" s="67">
        <f>H10+K10</f>
        <v>1293.8</v>
      </c>
      <c r="F10" s="42"/>
      <c r="G10" s="42">
        <v>1293.8</v>
      </c>
      <c r="H10" s="68">
        <f>F10+G10</f>
        <v>1293.8</v>
      </c>
      <c r="I10" s="42"/>
      <c r="J10" s="42"/>
      <c r="K10" s="68">
        <f>I10+J10</f>
        <v>0</v>
      </c>
    </row>
    <row r="11" spans="1:11" s="16" customFormat="1" ht="18">
      <c r="A11" s="13"/>
      <c r="B11" s="14" t="s">
        <v>172</v>
      </c>
      <c r="C11" s="42"/>
      <c r="D11" s="42">
        <v>547.1</v>
      </c>
      <c r="E11" s="67">
        <f>H11+K11</f>
        <v>547.1</v>
      </c>
      <c r="F11" s="42"/>
      <c r="G11" s="42">
        <v>547.1</v>
      </c>
      <c r="H11" s="68">
        <f>F11+G11</f>
        <v>547.1</v>
      </c>
      <c r="I11" s="42"/>
      <c r="J11" s="42"/>
      <c r="K11" s="68">
        <f>I11+J11</f>
        <v>0</v>
      </c>
    </row>
    <row r="12" spans="1:11" s="16" customFormat="1" ht="18">
      <c r="A12" s="13"/>
      <c r="B12" s="70" t="s">
        <v>1</v>
      </c>
      <c r="C12" s="72">
        <f aca="true" t="shared" si="0" ref="C12:K12">SUM(C10:C11)</f>
        <v>0</v>
      </c>
      <c r="D12" s="72">
        <f t="shared" si="0"/>
        <v>1840.9</v>
      </c>
      <c r="E12" s="72">
        <f t="shared" si="0"/>
        <v>1840.9</v>
      </c>
      <c r="F12" s="72">
        <f t="shared" si="0"/>
        <v>0</v>
      </c>
      <c r="G12" s="72">
        <f t="shared" si="0"/>
        <v>1840.9</v>
      </c>
      <c r="H12" s="72">
        <f t="shared" si="0"/>
        <v>1840.9</v>
      </c>
      <c r="I12" s="72">
        <f t="shared" si="0"/>
        <v>0</v>
      </c>
      <c r="J12" s="72">
        <f t="shared" si="0"/>
        <v>0</v>
      </c>
      <c r="K12" s="72">
        <f t="shared" si="0"/>
        <v>0</v>
      </c>
    </row>
    <row r="13" spans="1:11" s="16" customFormat="1" ht="18">
      <c r="A13" s="13"/>
      <c r="B13" s="225" t="s">
        <v>97</v>
      </c>
      <c r="C13" s="176"/>
      <c r="D13" s="176"/>
      <c r="E13" s="176"/>
      <c r="F13" s="176"/>
      <c r="G13" s="176"/>
      <c r="H13" s="72"/>
      <c r="I13" s="176"/>
      <c r="J13" s="176"/>
      <c r="K13" s="72"/>
    </row>
    <row r="14" spans="1:11" s="16" customFormat="1" ht="18">
      <c r="A14" s="13"/>
      <c r="B14" s="70" t="s">
        <v>341</v>
      </c>
      <c r="C14" s="176"/>
      <c r="D14" s="176">
        <v>580.7</v>
      </c>
      <c r="E14" s="176">
        <f>H14+K14</f>
        <v>580.7</v>
      </c>
      <c r="F14" s="176"/>
      <c r="G14" s="176">
        <v>580.7</v>
      </c>
      <c r="H14" s="72">
        <f>F14+G14</f>
        <v>580.7</v>
      </c>
      <c r="I14" s="176"/>
      <c r="J14" s="176"/>
      <c r="K14" s="72">
        <f>I14+J14</f>
        <v>0</v>
      </c>
    </row>
    <row r="15" spans="1:11" s="16" customFormat="1" ht="18">
      <c r="A15" s="13"/>
      <c r="B15" s="70" t="s">
        <v>1</v>
      </c>
      <c r="C15" s="176">
        <f>C14</f>
        <v>0</v>
      </c>
      <c r="D15" s="176">
        <f aca="true" t="shared" si="1" ref="D15:K15">D14</f>
        <v>580.7</v>
      </c>
      <c r="E15" s="176">
        <f t="shared" si="1"/>
        <v>580.7</v>
      </c>
      <c r="F15" s="176">
        <f t="shared" si="1"/>
        <v>0</v>
      </c>
      <c r="G15" s="176">
        <f t="shared" si="1"/>
        <v>580.7</v>
      </c>
      <c r="H15" s="176">
        <f t="shared" si="1"/>
        <v>580.7</v>
      </c>
      <c r="I15" s="176">
        <f t="shared" si="1"/>
        <v>0</v>
      </c>
      <c r="J15" s="176">
        <f t="shared" si="1"/>
        <v>0</v>
      </c>
      <c r="K15" s="176">
        <f t="shared" si="1"/>
        <v>0</v>
      </c>
    </row>
    <row r="16" spans="1:11" s="16" customFormat="1" ht="16.5" customHeight="1">
      <c r="A16" s="13">
        <v>2</v>
      </c>
      <c r="B16" s="224" t="s">
        <v>28</v>
      </c>
      <c r="C16" s="64"/>
      <c r="D16" s="64"/>
      <c r="E16" s="64"/>
      <c r="F16" s="73"/>
      <c r="G16" s="73"/>
      <c r="H16" s="23"/>
      <c r="I16" s="73"/>
      <c r="J16" s="73"/>
      <c r="K16" s="23"/>
    </row>
    <row r="17" spans="1:11" s="20" customFormat="1" ht="16.5" customHeight="1">
      <c r="A17" s="17"/>
      <c r="B17" s="37" t="s">
        <v>29</v>
      </c>
      <c r="C17" s="74"/>
      <c r="D17" s="179">
        <v>1918.6</v>
      </c>
      <c r="E17" s="67">
        <f aca="true" t="shared" si="2" ref="E17:E38">H17+K17</f>
        <v>1918.6</v>
      </c>
      <c r="F17" s="19"/>
      <c r="G17" s="19">
        <v>1918.6</v>
      </c>
      <c r="H17" s="68">
        <f aca="true" t="shared" si="3" ref="H17:H38">F17+G17</f>
        <v>1918.6</v>
      </c>
      <c r="I17" s="19"/>
      <c r="J17" s="19"/>
      <c r="K17" s="68">
        <f aca="true" t="shared" si="4" ref="K17:K38">I17+J17</f>
        <v>0</v>
      </c>
    </row>
    <row r="18" spans="1:11" s="20" customFormat="1" ht="16.5" customHeight="1">
      <c r="A18" s="17"/>
      <c r="B18" s="37" t="s">
        <v>30</v>
      </c>
      <c r="C18" s="74"/>
      <c r="D18" s="179">
        <v>1400.9</v>
      </c>
      <c r="E18" s="67">
        <f t="shared" si="2"/>
        <v>1400.9</v>
      </c>
      <c r="F18" s="21"/>
      <c r="G18" s="19">
        <v>707.2</v>
      </c>
      <c r="H18" s="68">
        <f t="shared" si="3"/>
        <v>707.2</v>
      </c>
      <c r="I18" s="19"/>
      <c r="J18" s="19">
        <v>693.7</v>
      </c>
      <c r="K18" s="68">
        <f t="shared" si="4"/>
        <v>693.7</v>
      </c>
    </row>
    <row r="19" spans="1:11" s="20" customFormat="1" ht="16.5" customHeight="1">
      <c r="A19" s="17"/>
      <c r="B19" s="37" t="s">
        <v>31</v>
      </c>
      <c r="C19" s="74"/>
      <c r="D19" s="180">
        <v>1190.3</v>
      </c>
      <c r="E19" s="67">
        <f t="shared" si="2"/>
        <v>1190.3</v>
      </c>
      <c r="F19" s="19"/>
      <c r="G19" s="19">
        <v>1190.3</v>
      </c>
      <c r="H19" s="68">
        <f t="shared" si="3"/>
        <v>1190.3</v>
      </c>
      <c r="I19" s="19"/>
      <c r="J19" s="19"/>
      <c r="K19" s="68">
        <f t="shared" si="4"/>
        <v>0</v>
      </c>
    </row>
    <row r="20" spans="1:11" s="20" customFormat="1" ht="16.5" customHeight="1">
      <c r="A20" s="17"/>
      <c r="B20" s="37" t="s">
        <v>32</v>
      </c>
      <c r="C20" s="74"/>
      <c r="D20" s="180">
        <v>1775.1</v>
      </c>
      <c r="E20" s="67">
        <f t="shared" si="2"/>
        <v>1775.1</v>
      </c>
      <c r="F20" s="19"/>
      <c r="G20" s="177">
        <v>1775.1</v>
      </c>
      <c r="H20" s="68">
        <f t="shared" si="3"/>
        <v>1775.1</v>
      </c>
      <c r="I20" s="19"/>
      <c r="J20" s="19"/>
      <c r="K20" s="68">
        <f t="shared" si="4"/>
        <v>0</v>
      </c>
    </row>
    <row r="21" spans="1:11" s="20" customFormat="1" ht="16.5" customHeight="1">
      <c r="A21" s="17"/>
      <c r="B21" s="37" t="s">
        <v>34</v>
      </c>
      <c r="C21" s="74"/>
      <c r="D21" s="180">
        <v>5237</v>
      </c>
      <c r="E21" s="67">
        <f t="shared" si="2"/>
        <v>5237</v>
      </c>
      <c r="F21" s="19"/>
      <c r="G21" s="19">
        <v>5237</v>
      </c>
      <c r="H21" s="68">
        <f t="shared" si="3"/>
        <v>5237</v>
      </c>
      <c r="I21" s="19"/>
      <c r="J21" s="19"/>
      <c r="K21" s="68">
        <f t="shared" si="4"/>
        <v>0</v>
      </c>
    </row>
    <row r="22" spans="1:11" s="20" customFormat="1" ht="16.5" customHeight="1">
      <c r="A22" s="17"/>
      <c r="B22" s="37" t="s">
        <v>33</v>
      </c>
      <c r="C22" s="74"/>
      <c r="D22" s="179">
        <v>902.4</v>
      </c>
      <c r="E22" s="67">
        <f t="shared" si="2"/>
        <v>902.4</v>
      </c>
      <c r="F22" s="19"/>
      <c r="G22" s="19"/>
      <c r="H22" s="68">
        <f t="shared" si="3"/>
        <v>0</v>
      </c>
      <c r="I22" s="19"/>
      <c r="J22" s="19">
        <v>902.4</v>
      </c>
      <c r="K22" s="68">
        <f t="shared" si="4"/>
        <v>902.4</v>
      </c>
    </row>
    <row r="23" spans="1:11" s="20" customFormat="1" ht="16.5" customHeight="1">
      <c r="A23" s="17"/>
      <c r="B23" s="37" t="s">
        <v>273</v>
      </c>
      <c r="C23" s="74"/>
      <c r="D23" s="180">
        <v>705.3</v>
      </c>
      <c r="E23" s="67">
        <f t="shared" si="2"/>
        <v>705.3</v>
      </c>
      <c r="F23" s="19"/>
      <c r="G23" s="19">
        <v>705.3</v>
      </c>
      <c r="H23" s="68">
        <f t="shared" si="3"/>
        <v>705.3</v>
      </c>
      <c r="I23" s="19"/>
      <c r="J23" s="19"/>
      <c r="K23" s="68">
        <f t="shared" si="4"/>
        <v>0</v>
      </c>
    </row>
    <row r="24" spans="1:11" s="20" customFormat="1" ht="16.5" customHeight="1">
      <c r="A24" s="17"/>
      <c r="B24" s="37" t="s">
        <v>321</v>
      </c>
      <c r="C24" s="74"/>
      <c r="D24" s="180">
        <v>699.2</v>
      </c>
      <c r="E24" s="67">
        <f t="shared" si="2"/>
        <v>699.2</v>
      </c>
      <c r="F24" s="19"/>
      <c r="G24" s="19">
        <v>699.2</v>
      </c>
      <c r="H24" s="68">
        <f t="shared" si="3"/>
        <v>699.2</v>
      </c>
      <c r="I24" s="19"/>
      <c r="J24" s="19"/>
      <c r="K24" s="68">
        <f t="shared" si="4"/>
        <v>0</v>
      </c>
    </row>
    <row r="25" spans="1:11" s="20" customFormat="1" ht="16.5" customHeight="1">
      <c r="A25" s="17"/>
      <c r="B25" s="37" t="s">
        <v>351</v>
      </c>
      <c r="C25" s="74"/>
      <c r="D25" s="154">
        <v>621.7</v>
      </c>
      <c r="E25" s="67">
        <f t="shared" si="2"/>
        <v>621.7</v>
      </c>
      <c r="F25" s="19"/>
      <c r="G25" s="19">
        <v>621.7</v>
      </c>
      <c r="H25" s="68">
        <f t="shared" si="3"/>
        <v>621.7</v>
      </c>
      <c r="I25" s="19"/>
      <c r="J25" s="19"/>
      <c r="K25" s="68">
        <f t="shared" si="4"/>
        <v>0</v>
      </c>
    </row>
    <row r="26" spans="1:11" s="40" customFormat="1" ht="18">
      <c r="A26" s="39"/>
      <c r="B26" s="70" t="s">
        <v>1</v>
      </c>
      <c r="C26" s="75">
        <f aca="true" t="shared" si="5" ref="C26:K26">SUM(C17:C25)</f>
        <v>0</v>
      </c>
      <c r="D26" s="75">
        <f t="shared" si="5"/>
        <v>14450.5</v>
      </c>
      <c r="E26" s="75">
        <f t="shared" si="5"/>
        <v>14450.5</v>
      </c>
      <c r="F26" s="75">
        <f t="shared" si="5"/>
        <v>0</v>
      </c>
      <c r="G26" s="75">
        <f t="shared" si="5"/>
        <v>12854.400000000001</v>
      </c>
      <c r="H26" s="75">
        <f t="shared" si="5"/>
        <v>12854.400000000001</v>
      </c>
      <c r="I26" s="75">
        <f t="shared" si="5"/>
        <v>0</v>
      </c>
      <c r="J26" s="75">
        <f t="shared" si="5"/>
        <v>1596.1</v>
      </c>
      <c r="K26" s="75">
        <f t="shared" si="5"/>
        <v>1596.1</v>
      </c>
    </row>
    <row r="27" spans="1:11" s="61" customFormat="1" ht="18">
      <c r="A27" s="13">
        <v>3</v>
      </c>
      <c r="B27" s="224" t="s">
        <v>149</v>
      </c>
      <c r="C27" s="42"/>
      <c r="D27" s="42"/>
      <c r="E27" s="64"/>
      <c r="F27" s="42"/>
      <c r="G27" s="42"/>
      <c r="H27" s="42"/>
      <c r="I27" s="42"/>
      <c r="J27" s="42"/>
      <c r="K27" s="42"/>
    </row>
    <row r="28" spans="1:11" s="61" customFormat="1" ht="18">
      <c r="A28" s="13"/>
      <c r="B28" s="3" t="s">
        <v>168</v>
      </c>
      <c r="C28" s="42"/>
      <c r="D28" s="76">
        <v>1218.7</v>
      </c>
      <c r="E28" s="67">
        <f>H28+K28</f>
        <v>1218.7</v>
      </c>
      <c r="F28" s="42"/>
      <c r="G28" s="76">
        <v>1218.7</v>
      </c>
      <c r="H28" s="77">
        <f>F28+G28</f>
        <v>1218.7</v>
      </c>
      <c r="I28" s="42"/>
      <c r="J28" s="42"/>
      <c r="K28" s="77">
        <f>I28+J28</f>
        <v>0</v>
      </c>
    </row>
    <row r="29" spans="1:11" s="61" customFormat="1" ht="18">
      <c r="A29" s="13"/>
      <c r="B29" s="3" t="s">
        <v>169</v>
      </c>
      <c r="C29" s="42"/>
      <c r="D29" s="76">
        <v>1266.8</v>
      </c>
      <c r="E29" s="67">
        <f>H29+K29</f>
        <v>1266.8</v>
      </c>
      <c r="F29" s="42"/>
      <c r="G29" s="76">
        <v>1266.8</v>
      </c>
      <c r="H29" s="77">
        <f>F29+G29</f>
        <v>1266.8</v>
      </c>
      <c r="I29" s="42"/>
      <c r="J29" s="42"/>
      <c r="K29" s="77">
        <f>I29+J29</f>
        <v>0</v>
      </c>
    </row>
    <row r="30" spans="1:11" s="61" customFormat="1" ht="18">
      <c r="A30" s="13"/>
      <c r="B30" s="3" t="s">
        <v>247</v>
      </c>
      <c r="C30" s="42"/>
      <c r="D30" s="76">
        <v>588.8</v>
      </c>
      <c r="E30" s="67">
        <f>H30+K30</f>
        <v>588.8</v>
      </c>
      <c r="F30" s="42"/>
      <c r="G30" s="76">
        <v>588.8</v>
      </c>
      <c r="H30" s="77">
        <f>F30+G30</f>
        <v>588.8</v>
      </c>
      <c r="I30" s="42"/>
      <c r="J30" s="42"/>
      <c r="K30" s="77"/>
    </row>
    <row r="31" spans="1:11" s="61" customFormat="1" ht="18">
      <c r="A31" s="78"/>
      <c r="B31" s="71" t="s">
        <v>2</v>
      </c>
      <c r="C31" s="72">
        <f>SUM(C28:C30)</f>
        <v>0</v>
      </c>
      <c r="D31" s="72">
        <f aca="true" t="shared" si="6" ref="D31:K31">SUM(D28:D30)</f>
        <v>3074.3</v>
      </c>
      <c r="E31" s="72">
        <f t="shared" si="6"/>
        <v>3074.3</v>
      </c>
      <c r="F31" s="72">
        <f t="shared" si="6"/>
        <v>0</v>
      </c>
      <c r="G31" s="72">
        <f t="shared" si="6"/>
        <v>3074.3</v>
      </c>
      <c r="H31" s="72">
        <f t="shared" si="6"/>
        <v>3074.3</v>
      </c>
      <c r="I31" s="72">
        <f t="shared" si="6"/>
        <v>0</v>
      </c>
      <c r="J31" s="72">
        <f t="shared" si="6"/>
        <v>0</v>
      </c>
      <c r="K31" s="72">
        <f t="shared" si="6"/>
        <v>0</v>
      </c>
    </row>
    <row r="32" spans="1:11" s="16" customFormat="1" ht="18">
      <c r="A32" s="13">
        <v>4</v>
      </c>
      <c r="B32" s="227" t="s">
        <v>164</v>
      </c>
      <c r="C32" s="81"/>
      <c r="D32" s="82"/>
      <c r="E32" s="64"/>
      <c r="F32" s="23"/>
      <c r="G32" s="23"/>
      <c r="H32" s="23"/>
      <c r="I32" s="23"/>
      <c r="J32" s="23"/>
      <c r="K32" s="23"/>
    </row>
    <row r="33" spans="1:11" s="16" customFormat="1" ht="18">
      <c r="A33" s="13"/>
      <c r="B33" s="79" t="s">
        <v>165</v>
      </c>
      <c r="C33" s="83"/>
      <c r="D33" s="141">
        <v>881.5</v>
      </c>
      <c r="E33" s="67">
        <f t="shared" si="2"/>
        <v>881.5</v>
      </c>
      <c r="F33" s="84"/>
      <c r="G33" s="141">
        <v>881.5</v>
      </c>
      <c r="H33" s="68">
        <f t="shared" si="3"/>
        <v>881.5</v>
      </c>
      <c r="I33" s="84"/>
      <c r="J33" s="84"/>
      <c r="K33" s="68">
        <f t="shared" si="4"/>
        <v>0</v>
      </c>
    </row>
    <row r="34" spans="1:11" s="16" customFormat="1" ht="18">
      <c r="A34" s="13"/>
      <c r="B34" s="49" t="s">
        <v>166</v>
      </c>
      <c r="C34" s="83"/>
      <c r="D34" s="141">
        <v>720</v>
      </c>
      <c r="E34" s="67">
        <f t="shared" si="2"/>
        <v>720</v>
      </c>
      <c r="F34" s="84"/>
      <c r="G34" s="141">
        <v>720</v>
      </c>
      <c r="H34" s="68">
        <f t="shared" si="3"/>
        <v>720</v>
      </c>
      <c r="I34" s="84"/>
      <c r="J34" s="84"/>
      <c r="K34" s="68">
        <f t="shared" si="4"/>
        <v>0</v>
      </c>
    </row>
    <row r="35" spans="1:11" s="16" customFormat="1" ht="18">
      <c r="A35" s="13"/>
      <c r="B35" s="100" t="s">
        <v>200</v>
      </c>
      <c r="C35" s="83"/>
      <c r="D35" s="141">
        <v>711</v>
      </c>
      <c r="E35" s="67">
        <f t="shared" si="2"/>
        <v>711</v>
      </c>
      <c r="F35" s="84"/>
      <c r="G35" s="141">
        <v>711</v>
      </c>
      <c r="H35" s="68">
        <f t="shared" si="3"/>
        <v>711</v>
      </c>
      <c r="I35" s="84"/>
      <c r="J35" s="84"/>
      <c r="K35" s="68">
        <f t="shared" si="4"/>
        <v>0</v>
      </c>
    </row>
    <row r="36" spans="1:11" s="16" customFormat="1" ht="18">
      <c r="A36" s="13"/>
      <c r="B36" s="100" t="s">
        <v>167</v>
      </c>
      <c r="C36" s="83"/>
      <c r="D36" s="82">
        <v>844.6</v>
      </c>
      <c r="E36" s="67">
        <f t="shared" si="2"/>
        <v>844.6</v>
      </c>
      <c r="F36" s="85"/>
      <c r="G36" s="82">
        <v>844.6</v>
      </c>
      <c r="H36" s="68">
        <f t="shared" si="3"/>
        <v>844.6</v>
      </c>
      <c r="I36" s="85"/>
      <c r="J36" s="69"/>
      <c r="K36" s="68">
        <f t="shared" si="4"/>
        <v>0</v>
      </c>
    </row>
    <row r="37" spans="1:11" s="16" customFormat="1" ht="18">
      <c r="A37" s="13"/>
      <c r="B37" s="100" t="s">
        <v>258</v>
      </c>
      <c r="C37" s="83"/>
      <c r="D37" s="142">
        <v>415.3</v>
      </c>
      <c r="E37" s="67">
        <f t="shared" si="2"/>
        <v>415.3</v>
      </c>
      <c r="F37" s="85"/>
      <c r="G37" s="142">
        <v>415.3</v>
      </c>
      <c r="H37" s="68">
        <f t="shared" si="3"/>
        <v>415.3</v>
      </c>
      <c r="I37" s="85"/>
      <c r="J37" s="69"/>
      <c r="K37" s="68">
        <f t="shared" si="4"/>
        <v>0</v>
      </c>
    </row>
    <row r="38" spans="1:11" s="16" customFormat="1" ht="18">
      <c r="A38" s="13"/>
      <c r="B38" s="100" t="s">
        <v>259</v>
      </c>
      <c r="C38" s="83"/>
      <c r="D38" s="82">
        <v>437</v>
      </c>
      <c r="E38" s="67">
        <f t="shared" si="2"/>
        <v>437</v>
      </c>
      <c r="F38" s="85"/>
      <c r="G38" s="82">
        <v>437</v>
      </c>
      <c r="H38" s="68">
        <f t="shared" si="3"/>
        <v>437</v>
      </c>
      <c r="I38" s="85"/>
      <c r="J38" s="69"/>
      <c r="K38" s="68">
        <f t="shared" si="4"/>
        <v>0</v>
      </c>
    </row>
    <row r="39" spans="1:11" s="61" customFormat="1" ht="18">
      <c r="A39" s="80"/>
      <c r="B39" s="71" t="s">
        <v>2</v>
      </c>
      <c r="C39" s="86">
        <f aca="true" t="shared" si="7" ref="C39:K39">SUM(C33:C38)</f>
        <v>0</v>
      </c>
      <c r="D39" s="86">
        <f t="shared" si="7"/>
        <v>4009.4</v>
      </c>
      <c r="E39" s="86">
        <f t="shared" si="7"/>
        <v>4009.4</v>
      </c>
      <c r="F39" s="86">
        <f t="shared" si="7"/>
        <v>0</v>
      </c>
      <c r="G39" s="86">
        <f t="shared" si="7"/>
        <v>4009.4</v>
      </c>
      <c r="H39" s="86">
        <f t="shared" si="7"/>
        <v>4009.4</v>
      </c>
      <c r="I39" s="86">
        <f t="shared" si="7"/>
        <v>0</v>
      </c>
      <c r="J39" s="86">
        <f t="shared" si="7"/>
        <v>0</v>
      </c>
      <c r="K39" s="86">
        <f t="shared" si="7"/>
        <v>0</v>
      </c>
    </row>
    <row r="40" spans="1:11" s="16" customFormat="1" ht="18" hidden="1">
      <c r="A40" s="13"/>
      <c r="B40" s="87"/>
      <c r="C40" s="88"/>
      <c r="D40" s="88"/>
      <c r="E40" s="88"/>
      <c r="F40" s="23"/>
      <c r="G40" s="23"/>
      <c r="H40" s="68"/>
      <c r="I40" s="23"/>
      <c r="J40" s="23"/>
      <c r="K40" s="68"/>
    </row>
    <row r="41" spans="1:11" s="16" customFormat="1" ht="17.25" hidden="1">
      <c r="A41" s="13"/>
      <c r="B41" s="47"/>
      <c r="C41" s="35"/>
      <c r="D41" s="35"/>
      <c r="E41" s="35"/>
      <c r="F41" s="23"/>
      <c r="G41" s="23"/>
      <c r="H41" s="68"/>
      <c r="I41" s="23"/>
      <c r="J41" s="84"/>
      <c r="K41" s="68"/>
    </row>
    <row r="42" spans="1:11" s="16" customFormat="1" ht="17.25" hidden="1">
      <c r="A42" s="13"/>
      <c r="B42" s="47"/>
      <c r="C42" s="35"/>
      <c r="D42" s="35"/>
      <c r="E42" s="35"/>
      <c r="F42" s="23"/>
      <c r="G42" s="23"/>
      <c r="H42" s="68"/>
      <c r="I42" s="23"/>
      <c r="J42" s="84"/>
      <c r="K42" s="68"/>
    </row>
    <row r="43" spans="1:11" s="16" customFormat="1" ht="17.25" hidden="1">
      <c r="A43" s="13"/>
      <c r="B43" s="47"/>
      <c r="C43" s="35"/>
      <c r="D43" s="35"/>
      <c r="E43" s="35"/>
      <c r="F43" s="23"/>
      <c r="G43" s="23"/>
      <c r="H43" s="68"/>
      <c r="I43" s="23"/>
      <c r="J43" s="84"/>
      <c r="K43" s="68"/>
    </row>
    <row r="44" spans="1:11" s="16" customFormat="1" ht="17.25" hidden="1">
      <c r="A44" s="13"/>
      <c r="B44" s="47"/>
      <c r="C44" s="35"/>
      <c r="D44" s="35"/>
      <c r="E44" s="35"/>
      <c r="F44" s="23"/>
      <c r="G44" s="23"/>
      <c r="H44" s="68"/>
      <c r="I44" s="23"/>
      <c r="J44" s="84"/>
      <c r="K44" s="68"/>
    </row>
    <row r="45" spans="1:11" s="16" customFormat="1" ht="17.25" hidden="1">
      <c r="A45" s="13"/>
      <c r="B45" s="47"/>
      <c r="C45" s="35"/>
      <c r="D45" s="35"/>
      <c r="E45" s="35"/>
      <c r="F45" s="23"/>
      <c r="G45" s="23"/>
      <c r="H45" s="68"/>
      <c r="I45" s="23"/>
      <c r="J45" s="84"/>
      <c r="K45" s="68"/>
    </row>
    <row r="46" spans="1:11" s="94" customFormat="1" ht="18" hidden="1">
      <c r="A46" s="89"/>
      <c r="B46" s="90"/>
      <c r="C46" s="91"/>
      <c r="D46" s="91"/>
      <c r="E46" s="91"/>
      <c r="F46" s="92"/>
      <c r="G46" s="92"/>
      <c r="H46" s="68"/>
      <c r="I46" s="93"/>
      <c r="J46" s="92"/>
      <c r="K46" s="68"/>
    </row>
    <row r="47" spans="1:11" s="61" customFormat="1" ht="18">
      <c r="A47" s="13">
        <v>5</v>
      </c>
      <c r="B47" s="187" t="s">
        <v>163</v>
      </c>
      <c r="C47" s="42"/>
      <c r="D47" s="42"/>
      <c r="E47" s="64"/>
      <c r="F47" s="42"/>
      <c r="G47" s="42"/>
      <c r="H47" s="42"/>
      <c r="I47" s="42"/>
      <c r="J47" s="42"/>
      <c r="K47" s="42"/>
    </row>
    <row r="48" spans="1:11" s="61" customFormat="1" ht="18" thickBot="1">
      <c r="A48" s="13"/>
      <c r="B48" s="3" t="s">
        <v>260</v>
      </c>
      <c r="C48" s="42"/>
      <c r="D48" s="152">
        <v>882.7</v>
      </c>
      <c r="E48" s="67">
        <f>H48+K48</f>
        <v>882.7</v>
      </c>
      <c r="F48" s="42"/>
      <c r="G48" s="76">
        <v>882.7</v>
      </c>
      <c r="H48" s="77">
        <f>F48+G48</f>
        <v>882.7</v>
      </c>
      <c r="I48" s="42"/>
      <c r="J48" s="42"/>
      <c r="K48" s="77">
        <f>I48+J48</f>
        <v>0</v>
      </c>
    </row>
    <row r="49" spans="1:11" s="61" customFormat="1" ht="18">
      <c r="A49" s="13"/>
      <c r="B49" s="3" t="s">
        <v>61</v>
      </c>
      <c r="C49" s="42"/>
      <c r="D49" s="151" t="s">
        <v>335</v>
      </c>
      <c r="E49" s="67">
        <f>H49+K49</f>
        <v>615.3</v>
      </c>
      <c r="F49" s="42"/>
      <c r="G49" s="76">
        <v>615.3</v>
      </c>
      <c r="H49" s="77">
        <f>F49+G49</f>
        <v>615.3</v>
      </c>
      <c r="I49" s="42"/>
      <c r="J49" s="42"/>
      <c r="K49" s="77"/>
    </row>
    <row r="50" spans="1:11" s="61" customFormat="1" ht="18">
      <c r="A50" s="78"/>
      <c r="B50" s="71" t="s">
        <v>2</v>
      </c>
      <c r="C50" s="72">
        <f>SUM(C48:C49)</f>
        <v>0</v>
      </c>
      <c r="D50" s="72">
        <v>1498</v>
      </c>
      <c r="E50" s="72">
        <f aca="true" t="shared" si="8" ref="E50:K50">SUM(E48:E49)</f>
        <v>1498</v>
      </c>
      <c r="F50" s="72">
        <f t="shared" si="8"/>
        <v>0</v>
      </c>
      <c r="G50" s="72">
        <f t="shared" si="8"/>
        <v>1498</v>
      </c>
      <c r="H50" s="72">
        <f t="shared" si="8"/>
        <v>1498</v>
      </c>
      <c r="I50" s="72">
        <f t="shared" si="8"/>
        <v>0</v>
      </c>
      <c r="J50" s="72">
        <f t="shared" si="8"/>
        <v>0</v>
      </c>
      <c r="K50" s="72">
        <f t="shared" si="8"/>
        <v>0</v>
      </c>
    </row>
    <row r="51" spans="1:11" ht="27" customHeight="1">
      <c r="A51" s="55"/>
      <c r="B51" s="95" t="s">
        <v>3</v>
      </c>
      <c r="C51" s="93">
        <f aca="true" t="shared" si="9" ref="C51:K51">C12+C26+C31+C39+C50+C15</f>
        <v>0</v>
      </c>
      <c r="D51" s="93">
        <f t="shared" si="9"/>
        <v>25453.800000000003</v>
      </c>
      <c r="E51" s="93">
        <f t="shared" si="9"/>
        <v>25453.800000000003</v>
      </c>
      <c r="F51" s="93">
        <f t="shared" si="9"/>
        <v>0</v>
      </c>
      <c r="G51" s="93">
        <f t="shared" si="9"/>
        <v>23857.700000000004</v>
      </c>
      <c r="H51" s="93">
        <f t="shared" si="9"/>
        <v>23857.700000000004</v>
      </c>
      <c r="I51" s="93">
        <f t="shared" si="9"/>
        <v>0</v>
      </c>
      <c r="J51" s="93">
        <f t="shared" si="9"/>
        <v>1596.1</v>
      </c>
      <c r="K51" s="93">
        <f t="shared" si="9"/>
        <v>1596.1</v>
      </c>
    </row>
    <row r="52" ht="17.25">
      <c r="K52" s="63"/>
    </row>
    <row r="54" ht="17.25">
      <c r="E54" s="104"/>
    </row>
  </sheetData>
  <sheetProtection/>
  <mergeCells count="15">
    <mergeCell ref="A2:K2"/>
    <mergeCell ref="A4:A6"/>
    <mergeCell ref="B4:B6"/>
    <mergeCell ref="C4:E4"/>
    <mergeCell ref="F4:H4"/>
    <mergeCell ref="I4:K4"/>
    <mergeCell ref="C5:C6"/>
    <mergeCell ref="D5:D6"/>
    <mergeCell ref="J5:J6"/>
    <mergeCell ref="K5:K6"/>
    <mergeCell ref="G5:G6"/>
    <mergeCell ref="H5:H6"/>
    <mergeCell ref="I5:I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HAdmin</cp:lastModifiedBy>
  <cp:lastPrinted>2019-11-11T05:45:23Z</cp:lastPrinted>
  <dcterms:created xsi:type="dcterms:W3CDTF">1996-10-14T23:33:28Z</dcterms:created>
  <dcterms:modified xsi:type="dcterms:W3CDTF">2021-07-06T11:47:41Z</dcterms:modified>
  <cp:category/>
  <cp:version/>
  <cp:contentType/>
  <cp:contentStatus/>
</cp:coreProperties>
</file>