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CI107" i="1"/>
  <c r="CH107"/>
  <c r="CG107"/>
  <c r="CF107"/>
  <c r="CE107"/>
  <c r="CD107"/>
  <c r="CC107"/>
  <c r="CB107"/>
  <c r="CA107"/>
  <c r="BZ107"/>
  <c r="BY107"/>
  <c r="BX107"/>
  <c r="BW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P107"/>
  <c r="AO107"/>
  <c r="AN107"/>
  <c r="AM107"/>
  <c r="AL107"/>
  <c r="AK107"/>
  <c r="AJ107"/>
  <c r="AI107"/>
  <c r="AH107"/>
  <c r="AG107"/>
  <c r="AF107"/>
  <c r="AE107"/>
  <c r="AD107"/>
  <c r="AC107"/>
  <c r="AA107"/>
  <c r="AB107" s="1"/>
  <c r="Z107"/>
  <c r="X107"/>
  <c r="Y107" s="1"/>
  <c r="W107"/>
  <c r="U107"/>
  <c r="V107" s="1"/>
  <c r="T107"/>
  <c r="R107"/>
  <c r="S107" s="1"/>
  <c r="Q107"/>
  <c r="O107"/>
  <c r="P107" s="1"/>
  <c r="N107"/>
  <c r="D107"/>
  <c r="C107"/>
  <c r="CK106"/>
  <c r="CJ106"/>
  <c r="BV106"/>
  <c r="BU106"/>
  <c r="E106" s="1"/>
  <c r="AR106"/>
  <c r="AQ106"/>
  <c r="AS106" s="1"/>
  <c r="AB106"/>
  <c r="Y106"/>
  <c r="V106"/>
  <c r="S106"/>
  <c r="P106"/>
  <c r="L106"/>
  <c r="M106" s="1"/>
  <c r="K106"/>
  <c r="J106"/>
  <c r="I106"/>
  <c r="H106"/>
  <c r="F106"/>
  <c r="G106" s="1"/>
  <c r="CK105"/>
  <c r="CJ105"/>
  <c r="BV105"/>
  <c r="F105" s="1"/>
  <c r="BU105"/>
  <c r="E105" s="1"/>
  <c r="AR105"/>
  <c r="AS105" s="1"/>
  <c r="AQ105"/>
  <c r="AB105"/>
  <c r="Y105"/>
  <c r="V105"/>
  <c r="S105"/>
  <c r="P105"/>
  <c r="L105"/>
  <c r="M105" s="1"/>
  <c r="K105"/>
  <c r="J105"/>
  <c r="I105"/>
  <c r="H105"/>
  <c r="CK104"/>
  <c r="CJ104"/>
  <c r="E104" s="1"/>
  <c r="BV104"/>
  <c r="F104" s="1"/>
  <c r="G104" s="1"/>
  <c r="BU104"/>
  <c r="AR104"/>
  <c r="AS104" s="1"/>
  <c r="AQ104"/>
  <c r="AB104"/>
  <c r="Y104"/>
  <c r="V104"/>
  <c r="S104"/>
  <c r="P104"/>
  <c r="L104"/>
  <c r="M104" s="1"/>
  <c r="K104"/>
  <c r="I104"/>
  <c r="J104" s="1"/>
  <c r="H104"/>
  <c r="CK103"/>
  <c r="F103" s="1"/>
  <c r="G103" s="1"/>
  <c r="CJ103"/>
  <c r="BV103"/>
  <c r="BU103"/>
  <c r="AS103"/>
  <c r="AR103"/>
  <c r="AQ103"/>
  <c r="AB103"/>
  <c r="Y103"/>
  <c r="V103"/>
  <c r="S103"/>
  <c r="P103"/>
  <c r="M103"/>
  <c r="L103"/>
  <c r="K103"/>
  <c r="I103"/>
  <c r="J103" s="1"/>
  <c r="H103"/>
  <c r="E103"/>
  <c r="CK102"/>
  <c r="CJ102"/>
  <c r="BV102"/>
  <c r="BU102"/>
  <c r="E102" s="1"/>
  <c r="AS102"/>
  <c r="AR102"/>
  <c r="AQ102"/>
  <c r="AB102"/>
  <c r="Y102"/>
  <c r="V102"/>
  <c r="S102"/>
  <c r="P102"/>
  <c r="M102"/>
  <c r="L102"/>
  <c r="K102"/>
  <c r="J102"/>
  <c r="I102"/>
  <c r="H102"/>
  <c r="F102"/>
  <c r="G102" s="1"/>
  <c r="CK101"/>
  <c r="CJ101"/>
  <c r="BV101"/>
  <c r="F101" s="1"/>
  <c r="G101" s="1"/>
  <c r="BU101"/>
  <c r="E101" s="1"/>
  <c r="AR101"/>
  <c r="AS101" s="1"/>
  <c r="AQ101"/>
  <c r="AB101"/>
  <c r="Y101"/>
  <c r="V101"/>
  <c r="S101"/>
  <c r="P101"/>
  <c r="L101"/>
  <c r="M101" s="1"/>
  <c r="K101"/>
  <c r="J101"/>
  <c r="I101"/>
  <c r="H101"/>
  <c r="CK100"/>
  <c r="CJ100"/>
  <c r="BV100"/>
  <c r="F100" s="1"/>
  <c r="G100" s="1"/>
  <c r="BU100"/>
  <c r="E100" s="1"/>
  <c r="AR100"/>
  <c r="AS100" s="1"/>
  <c r="AQ100"/>
  <c r="AB100"/>
  <c r="Y100"/>
  <c r="V100"/>
  <c r="S100"/>
  <c r="P100"/>
  <c r="L100"/>
  <c r="M100" s="1"/>
  <c r="K100"/>
  <c r="I100"/>
  <c r="H100"/>
  <c r="J100" s="1"/>
  <c r="CK99"/>
  <c r="CJ99"/>
  <c r="BV99"/>
  <c r="F99" s="1"/>
  <c r="G99" s="1"/>
  <c r="BU99"/>
  <c r="AR99"/>
  <c r="AS99" s="1"/>
  <c r="AQ99"/>
  <c r="AB99"/>
  <c r="Y99"/>
  <c r="V99"/>
  <c r="S99"/>
  <c r="P99"/>
  <c r="L99"/>
  <c r="M99" s="1"/>
  <c r="K99"/>
  <c r="I99"/>
  <c r="J99" s="1"/>
  <c r="H99"/>
  <c r="E99"/>
  <c r="CK98"/>
  <c r="CJ98"/>
  <c r="BV98"/>
  <c r="BU98"/>
  <c r="AS98"/>
  <c r="AR98"/>
  <c r="AQ98"/>
  <c r="AB98"/>
  <c r="Y98"/>
  <c r="V98"/>
  <c r="S98"/>
  <c r="P98"/>
  <c r="M98"/>
  <c r="L98"/>
  <c r="K98"/>
  <c r="I98"/>
  <c r="J98" s="1"/>
  <c r="H98"/>
  <c r="F98"/>
  <c r="G98" s="1"/>
  <c r="E98"/>
  <c r="CK97"/>
  <c r="CJ97"/>
  <c r="BV97"/>
  <c r="BU97"/>
  <c r="E97" s="1"/>
  <c r="AR97"/>
  <c r="AQ97"/>
  <c r="AS97" s="1"/>
  <c r="AB97"/>
  <c r="Y97"/>
  <c r="V97"/>
  <c r="S97"/>
  <c r="P97"/>
  <c r="L97"/>
  <c r="K97"/>
  <c r="M97" s="1"/>
  <c r="J97"/>
  <c r="I97"/>
  <c r="H97"/>
  <c r="F97"/>
  <c r="G97" s="1"/>
  <c r="CK96"/>
  <c r="CJ96"/>
  <c r="BV96"/>
  <c r="F96" s="1"/>
  <c r="BU96"/>
  <c r="E96" s="1"/>
  <c r="AR96"/>
  <c r="AS96" s="1"/>
  <c r="AQ96"/>
  <c r="AB96"/>
  <c r="Y96"/>
  <c r="V96"/>
  <c r="S96"/>
  <c r="P96"/>
  <c r="L96"/>
  <c r="M96" s="1"/>
  <c r="K96"/>
  <c r="I96"/>
  <c r="H96"/>
  <c r="J96" s="1"/>
  <c r="CK95"/>
  <c r="CJ95"/>
  <c r="BV95"/>
  <c r="F95" s="1"/>
  <c r="G95" s="1"/>
  <c r="BU95"/>
  <c r="AR95"/>
  <c r="AS95" s="1"/>
  <c r="AQ95"/>
  <c r="AB95"/>
  <c r="Y95"/>
  <c r="V95"/>
  <c r="S95"/>
  <c r="P95"/>
  <c r="L95"/>
  <c r="M95" s="1"/>
  <c r="K95"/>
  <c r="I95"/>
  <c r="J95" s="1"/>
  <c r="H95"/>
  <c r="E95"/>
  <c r="CK94"/>
  <c r="CJ94"/>
  <c r="BV94"/>
  <c r="BU94"/>
  <c r="AS94"/>
  <c r="AR94"/>
  <c r="AQ94"/>
  <c r="AB94"/>
  <c r="Y94"/>
  <c r="V94"/>
  <c r="S94"/>
  <c r="P94"/>
  <c r="M94"/>
  <c r="L94"/>
  <c r="K94"/>
  <c r="I94"/>
  <c r="J94" s="1"/>
  <c r="H94"/>
  <c r="F94"/>
  <c r="G94" s="1"/>
  <c r="E94"/>
  <c r="CK93"/>
  <c r="CJ93"/>
  <c r="BV93"/>
  <c r="BU93"/>
  <c r="E93" s="1"/>
  <c r="AR93"/>
  <c r="AQ93"/>
  <c r="AS93" s="1"/>
  <c r="AB93"/>
  <c r="Y93"/>
  <c r="V93"/>
  <c r="S93"/>
  <c r="P93"/>
  <c r="L93"/>
  <c r="K93"/>
  <c r="M93" s="1"/>
  <c r="J93"/>
  <c r="I93"/>
  <c r="H93"/>
  <c r="F93"/>
  <c r="G93" s="1"/>
  <c r="CK92"/>
  <c r="CJ92"/>
  <c r="BV92"/>
  <c r="F92" s="1"/>
  <c r="BU92"/>
  <c r="E92" s="1"/>
  <c r="AR92"/>
  <c r="AS92" s="1"/>
  <c r="AQ92"/>
  <c r="AB92"/>
  <c r="Y92"/>
  <c r="V92"/>
  <c r="S92"/>
  <c r="P92"/>
  <c r="L92"/>
  <c r="M92" s="1"/>
  <c r="K92"/>
  <c r="I92"/>
  <c r="H92"/>
  <c r="J92" s="1"/>
  <c r="CK91"/>
  <c r="CJ91"/>
  <c r="BV91"/>
  <c r="F91" s="1"/>
  <c r="G91" s="1"/>
  <c r="BU91"/>
  <c r="AR91"/>
  <c r="AS91" s="1"/>
  <c r="AQ91"/>
  <c r="AB91"/>
  <c r="Y91"/>
  <c r="V91"/>
  <c r="S91"/>
  <c r="P91"/>
  <c r="L91"/>
  <c r="M91" s="1"/>
  <c r="K91"/>
  <c r="I91"/>
  <c r="J91" s="1"/>
  <c r="H91"/>
  <c r="E91"/>
  <c r="CK90"/>
  <c r="CJ90"/>
  <c r="BV90"/>
  <c r="BU90"/>
  <c r="AS90"/>
  <c r="AR90"/>
  <c r="AQ90"/>
  <c r="AB90"/>
  <c r="Y90"/>
  <c r="V90"/>
  <c r="S90"/>
  <c r="P90"/>
  <c r="M90"/>
  <c r="L90"/>
  <c r="K90"/>
  <c r="I90"/>
  <c r="J90" s="1"/>
  <c r="H90"/>
  <c r="F90"/>
  <c r="G90" s="1"/>
  <c r="E90"/>
  <c r="CK89"/>
  <c r="CJ89"/>
  <c r="BV89"/>
  <c r="BU89"/>
  <c r="E89" s="1"/>
  <c r="AR89"/>
  <c r="AQ89"/>
  <c r="AS89" s="1"/>
  <c r="AB89"/>
  <c r="Y89"/>
  <c r="V89"/>
  <c r="S89"/>
  <c r="P89"/>
  <c r="L89"/>
  <c r="K89"/>
  <c r="M89" s="1"/>
  <c r="J89"/>
  <c r="I89"/>
  <c r="H89"/>
  <c r="F89"/>
  <c r="CK88"/>
  <c r="CJ88"/>
  <c r="E88" s="1"/>
  <c r="BV88"/>
  <c r="F88" s="1"/>
  <c r="G88" s="1"/>
  <c r="BU88"/>
  <c r="AR88"/>
  <c r="AS88" s="1"/>
  <c r="AQ88"/>
  <c r="AB88"/>
  <c r="Y88"/>
  <c r="V88"/>
  <c r="S88"/>
  <c r="P88"/>
  <c r="L88"/>
  <c r="M88" s="1"/>
  <c r="K88"/>
  <c r="I88"/>
  <c r="H88"/>
  <c r="J88" s="1"/>
  <c r="CK87"/>
  <c r="F87" s="1"/>
  <c r="G87" s="1"/>
  <c r="CJ87"/>
  <c r="BV87"/>
  <c r="BU87"/>
  <c r="AS87"/>
  <c r="AR87"/>
  <c r="AQ87"/>
  <c r="AB87"/>
  <c r="Y87"/>
  <c r="V87"/>
  <c r="S87"/>
  <c r="P87"/>
  <c r="L87"/>
  <c r="M87" s="1"/>
  <c r="K87"/>
  <c r="I87"/>
  <c r="J87" s="1"/>
  <c r="H87"/>
  <c r="E87"/>
  <c r="CK86"/>
  <c r="CJ86"/>
  <c r="BV86"/>
  <c r="BU86"/>
  <c r="AS86"/>
  <c r="AR86"/>
  <c r="AQ86"/>
  <c r="AB86"/>
  <c r="Y86"/>
  <c r="V86"/>
  <c r="S86"/>
  <c r="P86"/>
  <c r="M86"/>
  <c r="L86"/>
  <c r="K86"/>
  <c r="I86"/>
  <c r="J86" s="1"/>
  <c r="H86"/>
  <c r="F86"/>
  <c r="G86" s="1"/>
  <c r="E86"/>
  <c r="CK85"/>
  <c r="CJ85"/>
  <c r="BV85"/>
  <c r="BU85"/>
  <c r="E85" s="1"/>
  <c r="AR85"/>
  <c r="AQ85"/>
  <c r="AS85" s="1"/>
  <c r="AB85"/>
  <c r="Y85"/>
  <c r="V85"/>
  <c r="S85"/>
  <c r="P85"/>
  <c r="L85"/>
  <c r="K85"/>
  <c r="M85" s="1"/>
  <c r="J85"/>
  <c r="I85"/>
  <c r="H85"/>
  <c r="F85"/>
  <c r="CK84"/>
  <c r="CJ84"/>
  <c r="E84" s="1"/>
  <c r="BV84"/>
  <c r="F84" s="1"/>
  <c r="G84" s="1"/>
  <c r="BU84"/>
  <c r="AR84"/>
  <c r="AS84" s="1"/>
  <c r="AQ84"/>
  <c r="AB84"/>
  <c r="Y84"/>
  <c r="V84"/>
  <c r="S84"/>
  <c r="P84"/>
  <c r="L84"/>
  <c r="M84" s="1"/>
  <c r="K84"/>
  <c r="I84"/>
  <c r="H84"/>
  <c r="J84" s="1"/>
  <c r="CK83"/>
  <c r="F83" s="1"/>
  <c r="G83" s="1"/>
  <c r="CJ83"/>
  <c r="BV83"/>
  <c r="BU83"/>
  <c r="AR83"/>
  <c r="AS83" s="1"/>
  <c r="AQ83"/>
  <c r="AB83"/>
  <c r="Y83"/>
  <c r="V83"/>
  <c r="S83"/>
  <c r="P83"/>
  <c r="L83"/>
  <c r="M83" s="1"/>
  <c r="K83"/>
  <c r="I83"/>
  <c r="J83" s="1"/>
  <c r="H83"/>
  <c r="E83"/>
  <c r="CK82"/>
  <c r="CJ82"/>
  <c r="BV82"/>
  <c r="BU82"/>
  <c r="AS82"/>
  <c r="AR82"/>
  <c r="AQ82"/>
  <c r="AB82"/>
  <c r="Y82"/>
  <c r="V82"/>
  <c r="S82"/>
  <c r="P82"/>
  <c r="M82"/>
  <c r="L82"/>
  <c r="K82"/>
  <c r="I82"/>
  <c r="J82" s="1"/>
  <c r="H82"/>
  <c r="F82"/>
  <c r="G82" s="1"/>
  <c r="E82"/>
  <c r="CK81"/>
  <c r="CJ81"/>
  <c r="BV81"/>
  <c r="BU81"/>
  <c r="E81" s="1"/>
  <c r="AR81"/>
  <c r="AQ81"/>
  <c r="AS81" s="1"/>
  <c r="AB81"/>
  <c r="Y81"/>
  <c r="V81"/>
  <c r="S81"/>
  <c r="P81"/>
  <c r="L81"/>
  <c r="K81"/>
  <c r="M81" s="1"/>
  <c r="J81"/>
  <c r="I81"/>
  <c r="H81"/>
  <c r="F81"/>
  <c r="G81" s="1"/>
  <c r="CK80"/>
  <c r="CJ80"/>
  <c r="BV80"/>
  <c r="F80" s="1"/>
  <c r="BU80"/>
  <c r="E80" s="1"/>
  <c r="AR80"/>
  <c r="AS80" s="1"/>
  <c r="AQ80"/>
  <c r="AB80"/>
  <c r="Y80"/>
  <c r="V80"/>
  <c r="S80"/>
  <c r="P80"/>
  <c r="L80"/>
  <c r="M80" s="1"/>
  <c r="K80"/>
  <c r="I80"/>
  <c r="H80"/>
  <c r="J80" s="1"/>
  <c r="CK79"/>
  <c r="CJ79"/>
  <c r="BV79"/>
  <c r="F79" s="1"/>
  <c r="G79" s="1"/>
  <c r="BU79"/>
  <c r="AR79"/>
  <c r="AS79" s="1"/>
  <c r="AQ79"/>
  <c r="AB79"/>
  <c r="Y79"/>
  <c r="V79"/>
  <c r="S79"/>
  <c r="P79"/>
  <c r="L79"/>
  <c r="M79" s="1"/>
  <c r="K79"/>
  <c r="I79"/>
  <c r="J79" s="1"/>
  <c r="H79"/>
  <c r="E79"/>
  <c r="CK78"/>
  <c r="CJ78"/>
  <c r="BV78"/>
  <c r="BU78"/>
  <c r="AS78"/>
  <c r="AR78"/>
  <c r="AQ78"/>
  <c r="AB78"/>
  <c r="Y78"/>
  <c r="V78"/>
  <c r="S78"/>
  <c r="P78"/>
  <c r="M78"/>
  <c r="L78"/>
  <c r="K78"/>
  <c r="I78"/>
  <c r="J78" s="1"/>
  <c r="H78"/>
  <c r="F78"/>
  <c r="G78" s="1"/>
  <c r="E78"/>
  <c r="CK77"/>
  <c r="CJ77"/>
  <c r="BV77"/>
  <c r="BU77"/>
  <c r="E77" s="1"/>
  <c r="AR77"/>
  <c r="AQ77"/>
  <c r="AS77" s="1"/>
  <c r="AB77"/>
  <c r="Y77"/>
  <c r="V77"/>
  <c r="S77"/>
  <c r="P77"/>
  <c r="L77"/>
  <c r="K77"/>
  <c r="M77" s="1"/>
  <c r="J77"/>
  <c r="I77"/>
  <c r="H77"/>
  <c r="F77"/>
  <c r="G77" s="1"/>
  <c r="CK76"/>
  <c r="CJ76"/>
  <c r="BV76"/>
  <c r="F76" s="1"/>
  <c r="BU76"/>
  <c r="E76" s="1"/>
  <c r="AR76"/>
  <c r="AS76" s="1"/>
  <c r="AQ76"/>
  <c r="AB76"/>
  <c r="Y76"/>
  <c r="V76"/>
  <c r="S76"/>
  <c r="P76"/>
  <c r="L76"/>
  <c r="M76" s="1"/>
  <c r="K76"/>
  <c r="I76"/>
  <c r="H76"/>
  <c r="J76" s="1"/>
  <c r="CK75"/>
  <c r="CJ75"/>
  <c r="BV75"/>
  <c r="F75" s="1"/>
  <c r="G75" s="1"/>
  <c r="BU75"/>
  <c r="AR75"/>
  <c r="AS75" s="1"/>
  <c r="AQ75"/>
  <c r="AB75"/>
  <c r="Y75"/>
  <c r="V75"/>
  <c r="S75"/>
  <c r="P75"/>
  <c r="L75"/>
  <c r="M75" s="1"/>
  <c r="K75"/>
  <c r="I75"/>
  <c r="J75" s="1"/>
  <c r="H75"/>
  <c r="E75"/>
  <c r="CK74"/>
  <c r="CJ74"/>
  <c r="BV74"/>
  <c r="BU74"/>
  <c r="AS74"/>
  <c r="AR74"/>
  <c r="AQ74"/>
  <c r="AB74"/>
  <c r="Y74"/>
  <c r="V74"/>
  <c r="S74"/>
  <c r="P74"/>
  <c r="M74"/>
  <c r="L74"/>
  <c r="K74"/>
  <c r="I74"/>
  <c r="J74" s="1"/>
  <c r="H74"/>
  <c r="F74"/>
  <c r="G74" s="1"/>
  <c r="E74"/>
  <c r="CK73"/>
  <c r="CJ73"/>
  <c r="BV73"/>
  <c r="BU73"/>
  <c r="E73" s="1"/>
  <c r="AR73"/>
  <c r="AQ73"/>
  <c r="AS73" s="1"/>
  <c r="AB73"/>
  <c r="Y73"/>
  <c r="V73"/>
  <c r="S73"/>
  <c r="P73"/>
  <c r="L73"/>
  <c r="K73"/>
  <c r="M73" s="1"/>
  <c r="J73"/>
  <c r="I73"/>
  <c r="H73"/>
  <c r="F73"/>
  <c r="CK72"/>
  <c r="CJ72"/>
  <c r="BV72"/>
  <c r="F72" s="1"/>
  <c r="G72" s="1"/>
  <c r="BU72"/>
  <c r="E72" s="1"/>
  <c r="AR72"/>
  <c r="AS72" s="1"/>
  <c r="AQ72"/>
  <c r="AB72"/>
  <c r="Y72"/>
  <c r="V72"/>
  <c r="S72"/>
  <c r="P72"/>
  <c r="L72"/>
  <c r="M72" s="1"/>
  <c r="K72"/>
  <c r="I72"/>
  <c r="H72"/>
  <c r="J72" s="1"/>
  <c r="CK71"/>
  <c r="CJ71"/>
  <c r="BV71"/>
  <c r="F71" s="1"/>
  <c r="G71" s="1"/>
  <c r="BU71"/>
  <c r="AR71"/>
  <c r="AS71" s="1"/>
  <c r="AQ71"/>
  <c r="AB71"/>
  <c r="Y71"/>
  <c r="V71"/>
  <c r="S71"/>
  <c r="P71"/>
  <c r="L71"/>
  <c r="M71" s="1"/>
  <c r="K71"/>
  <c r="I71"/>
  <c r="J71" s="1"/>
  <c r="H71"/>
  <c r="E71"/>
  <c r="CK70"/>
  <c r="CJ70"/>
  <c r="BV70"/>
  <c r="BU70"/>
  <c r="AS70"/>
  <c r="AR70"/>
  <c r="AQ70"/>
  <c r="AB70"/>
  <c r="Y70"/>
  <c r="V70"/>
  <c r="S70"/>
  <c r="P70"/>
  <c r="M70"/>
  <c r="L70"/>
  <c r="K70"/>
  <c r="I70"/>
  <c r="J70" s="1"/>
  <c r="H70"/>
  <c r="F70"/>
  <c r="G70" s="1"/>
  <c r="E70"/>
  <c r="CK69"/>
  <c r="CJ69"/>
  <c r="BV69"/>
  <c r="BU69"/>
  <c r="E69" s="1"/>
  <c r="AR69"/>
  <c r="AQ69"/>
  <c r="AS69" s="1"/>
  <c r="AB69"/>
  <c r="Y69"/>
  <c r="V69"/>
  <c r="S69"/>
  <c r="P69"/>
  <c r="L69"/>
  <c r="K69"/>
  <c r="M69" s="1"/>
  <c r="J69"/>
  <c r="I69"/>
  <c r="H69"/>
  <c r="F69"/>
  <c r="G69" s="1"/>
  <c r="CK68"/>
  <c r="CJ68"/>
  <c r="BV68"/>
  <c r="F68" s="1"/>
  <c r="BU68"/>
  <c r="E68" s="1"/>
  <c r="AR68"/>
  <c r="AS68" s="1"/>
  <c r="AQ68"/>
  <c r="AB68"/>
  <c r="Y68"/>
  <c r="V68"/>
  <c r="S68"/>
  <c r="P68"/>
  <c r="L68"/>
  <c r="M68" s="1"/>
  <c r="K68"/>
  <c r="I68"/>
  <c r="H68"/>
  <c r="J68" s="1"/>
  <c r="CK67"/>
  <c r="CJ67"/>
  <c r="BV67"/>
  <c r="F67" s="1"/>
  <c r="G67" s="1"/>
  <c r="BU67"/>
  <c r="AR67"/>
  <c r="AS67" s="1"/>
  <c r="AQ67"/>
  <c r="AB67"/>
  <c r="Y67"/>
  <c r="V67"/>
  <c r="S67"/>
  <c r="P67"/>
  <c r="L67"/>
  <c r="M67" s="1"/>
  <c r="K67"/>
  <c r="I67"/>
  <c r="J67" s="1"/>
  <c r="H67"/>
  <c r="E67"/>
  <c r="CK66"/>
  <c r="CJ66"/>
  <c r="BV66"/>
  <c r="BU66"/>
  <c r="AS66"/>
  <c r="AR66"/>
  <c r="AQ66"/>
  <c r="AB66"/>
  <c r="Y66"/>
  <c r="V66"/>
  <c r="S66"/>
  <c r="P66"/>
  <c r="M66"/>
  <c r="L66"/>
  <c r="K66"/>
  <c r="I66"/>
  <c r="J66" s="1"/>
  <c r="H66"/>
  <c r="F66"/>
  <c r="G66" s="1"/>
  <c r="E66"/>
  <c r="CK65"/>
  <c r="CJ65"/>
  <c r="BV65"/>
  <c r="BU65"/>
  <c r="E65" s="1"/>
  <c r="AR65"/>
  <c r="AS65" s="1"/>
  <c r="AQ65"/>
  <c r="AB65"/>
  <c r="Y65"/>
  <c r="V65"/>
  <c r="S65"/>
  <c r="P65"/>
  <c r="L65"/>
  <c r="M65" s="1"/>
  <c r="K65"/>
  <c r="J65"/>
  <c r="I65"/>
  <c r="H65"/>
  <c r="F65"/>
  <c r="G65" s="1"/>
  <c r="CK64"/>
  <c r="CJ64"/>
  <c r="E64" s="1"/>
  <c r="BV64"/>
  <c r="F64" s="1"/>
  <c r="G64" s="1"/>
  <c r="BU64"/>
  <c r="AR64"/>
  <c r="AS64" s="1"/>
  <c r="AQ64"/>
  <c r="AB64"/>
  <c r="Y64"/>
  <c r="V64"/>
  <c r="S64"/>
  <c r="P64"/>
  <c r="L64"/>
  <c r="M64" s="1"/>
  <c r="K64"/>
  <c r="I64"/>
  <c r="H64"/>
  <c r="J64" s="1"/>
  <c r="CK63"/>
  <c r="F63" s="1"/>
  <c r="G63" s="1"/>
  <c r="CJ63"/>
  <c r="BV63"/>
  <c r="BU63"/>
  <c r="AR63"/>
  <c r="AS63" s="1"/>
  <c r="AQ63"/>
  <c r="AB63"/>
  <c r="Y63"/>
  <c r="V63"/>
  <c r="S63"/>
  <c r="P63"/>
  <c r="L63"/>
  <c r="M63" s="1"/>
  <c r="K63"/>
  <c r="I63"/>
  <c r="J63" s="1"/>
  <c r="H63"/>
  <c r="E63"/>
  <c r="CK62"/>
  <c r="CJ62"/>
  <c r="BV62"/>
  <c r="BU62"/>
  <c r="AS62"/>
  <c r="AR62"/>
  <c r="AQ62"/>
  <c r="AB62"/>
  <c r="Y62"/>
  <c r="V62"/>
  <c r="S62"/>
  <c r="P62"/>
  <c r="M62"/>
  <c r="L62"/>
  <c r="K62"/>
  <c r="I62"/>
  <c r="J62" s="1"/>
  <c r="H62"/>
  <c r="F62"/>
  <c r="G62" s="1"/>
  <c r="E62"/>
  <c r="CK61"/>
  <c r="CJ61"/>
  <c r="BV61"/>
  <c r="BU61"/>
  <c r="E61" s="1"/>
  <c r="AR61"/>
  <c r="AS61" s="1"/>
  <c r="AQ61"/>
  <c r="AB61"/>
  <c r="Y61"/>
  <c r="V61"/>
  <c r="S61"/>
  <c r="P61"/>
  <c r="L61"/>
  <c r="M61" s="1"/>
  <c r="K61"/>
  <c r="J61"/>
  <c r="I61"/>
  <c r="H61"/>
  <c r="F61"/>
  <c r="G61" s="1"/>
  <c r="CK60"/>
  <c r="CJ60"/>
  <c r="E60" s="1"/>
  <c r="BV60"/>
  <c r="F60" s="1"/>
  <c r="G60" s="1"/>
  <c r="BU60"/>
  <c r="AR60"/>
  <c r="AS60" s="1"/>
  <c r="AQ60"/>
  <c r="AB60"/>
  <c r="Y60"/>
  <c r="V60"/>
  <c r="S60"/>
  <c r="P60"/>
  <c r="L60"/>
  <c r="M60" s="1"/>
  <c r="K60"/>
  <c r="I60"/>
  <c r="H60"/>
  <c r="J60" s="1"/>
  <c r="CK59"/>
  <c r="F59" s="1"/>
  <c r="G59" s="1"/>
  <c r="CJ59"/>
  <c r="BV59"/>
  <c r="BU59"/>
  <c r="AR59"/>
  <c r="AS59" s="1"/>
  <c r="AQ59"/>
  <c r="AB59"/>
  <c r="Y59"/>
  <c r="V59"/>
  <c r="S59"/>
  <c r="P59"/>
  <c r="L59"/>
  <c r="M59" s="1"/>
  <c r="K59"/>
  <c r="I59"/>
  <c r="J59" s="1"/>
  <c r="H59"/>
  <c r="E59"/>
  <c r="CK58"/>
  <c r="CJ58"/>
  <c r="BV58"/>
  <c r="BU58"/>
  <c r="AS58"/>
  <c r="AR58"/>
  <c r="AQ58"/>
  <c r="AB58"/>
  <c r="Y58"/>
  <c r="V58"/>
  <c r="S58"/>
  <c r="P58"/>
  <c r="M58"/>
  <c r="L58"/>
  <c r="K58"/>
  <c r="I58"/>
  <c r="J58" s="1"/>
  <c r="H58"/>
  <c r="F58"/>
  <c r="G58" s="1"/>
  <c r="E58"/>
  <c r="CK57"/>
  <c r="CJ57"/>
  <c r="BV57"/>
  <c r="BU57"/>
  <c r="E57" s="1"/>
  <c r="AR57"/>
  <c r="AS57" s="1"/>
  <c r="AQ57"/>
  <c r="AB57"/>
  <c r="Y57"/>
  <c r="V57"/>
  <c r="S57"/>
  <c r="P57"/>
  <c r="L57"/>
  <c r="K57"/>
  <c r="M57" s="1"/>
  <c r="J57"/>
  <c r="I57"/>
  <c r="H57"/>
  <c r="F57"/>
  <c r="G57" s="1"/>
  <c r="CK56"/>
  <c r="CJ56"/>
  <c r="E56" s="1"/>
  <c r="BV56"/>
  <c r="F56" s="1"/>
  <c r="BU56"/>
  <c r="AR56"/>
  <c r="AS56" s="1"/>
  <c r="AQ56"/>
  <c r="AB56"/>
  <c r="Y56"/>
  <c r="V56"/>
  <c r="S56"/>
  <c r="P56"/>
  <c r="L56"/>
  <c r="M56" s="1"/>
  <c r="K56"/>
  <c r="I56"/>
  <c r="J56" s="1"/>
  <c r="H56"/>
  <c r="CK55"/>
  <c r="F55" s="1"/>
  <c r="G55" s="1"/>
  <c r="CJ55"/>
  <c r="BV55"/>
  <c r="BU55"/>
  <c r="AR55"/>
  <c r="AS55" s="1"/>
  <c r="AQ55"/>
  <c r="AB55"/>
  <c r="Y55"/>
  <c r="V55"/>
  <c r="S55"/>
  <c r="P55"/>
  <c r="L55"/>
  <c r="M55" s="1"/>
  <c r="K55"/>
  <c r="I55"/>
  <c r="J55" s="1"/>
  <c r="H55"/>
  <c r="E55"/>
  <c r="CK54"/>
  <c r="CJ54"/>
  <c r="BV54"/>
  <c r="BU54"/>
  <c r="AS54"/>
  <c r="AR54"/>
  <c r="AQ54"/>
  <c r="AB54"/>
  <c r="Y54"/>
  <c r="V54"/>
  <c r="S54"/>
  <c r="P54"/>
  <c r="M54"/>
  <c r="L54"/>
  <c r="K54"/>
  <c r="I54"/>
  <c r="J54" s="1"/>
  <c r="H54"/>
  <c r="F54"/>
  <c r="G54" s="1"/>
  <c r="E54"/>
  <c r="CK53"/>
  <c r="CJ53"/>
  <c r="BV53"/>
  <c r="BU53"/>
  <c r="E53" s="1"/>
  <c r="AR53"/>
  <c r="AS53" s="1"/>
  <c r="AQ53"/>
  <c r="AB53"/>
  <c r="Y53"/>
  <c r="V53"/>
  <c r="S53"/>
  <c r="P53"/>
  <c r="L53"/>
  <c r="M53" s="1"/>
  <c r="K53"/>
  <c r="J53"/>
  <c r="I53"/>
  <c r="H53"/>
  <c r="F53"/>
  <c r="G53" s="1"/>
  <c r="CK52"/>
  <c r="CJ52"/>
  <c r="E52" s="1"/>
  <c r="BV52"/>
  <c r="F52" s="1"/>
  <c r="BU52"/>
  <c r="AR52"/>
  <c r="AS52" s="1"/>
  <c r="AQ52"/>
  <c r="AB52"/>
  <c r="Y52"/>
  <c r="V52"/>
  <c r="S52"/>
  <c r="P52"/>
  <c r="L52"/>
  <c r="M52" s="1"/>
  <c r="K52"/>
  <c r="I52"/>
  <c r="H52"/>
  <c r="J52" s="1"/>
  <c r="CK51"/>
  <c r="F51" s="1"/>
  <c r="G51" s="1"/>
  <c r="CJ51"/>
  <c r="BV51"/>
  <c r="BU51"/>
  <c r="AS51"/>
  <c r="AR51"/>
  <c r="AQ51"/>
  <c r="AB51"/>
  <c r="Y51"/>
  <c r="V51"/>
  <c r="S51"/>
  <c r="P51"/>
  <c r="M51"/>
  <c r="L51"/>
  <c r="K51"/>
  <c r="I51"/>
  <c r="J51" s="1"/>
  <c r="H51"/>
  <c r="E51"/>
  <c r="CK50"/>
  <c r="CJ50"/>
  <c r="BV50"/>
  <c r="BU50"/>
  <c r="AS50"/>
  <c r="AR50"/>
  <c r="AQ50"/>
  <c r="AB50"/>
  <c r="Y50"/>
  <c r="V50"/>
  <c r="S50"/>
  <c r="P50"/>
  <c r="M50"/>
  <c r="L50"/>
  <c r="K50"/>
  <c r="I50"/>
  <c r="J50" s="1"/>
  <c r="H50"/>
  <c r="F50"/>
  <c r="G50" s="1"/>
  <c r="E50"/>
  <c r="CK49"/>
  <c r="CJ49"/>
  <c r="BV49"/>
  <c r="BU49"/>
  <c r="E49" s="1"/>
  <c r="AR49"/>
  <c r="AQ49"/>
  <c r="AS49" s="1"/>
  <c r="AB49"/>
  <c r="Y49"/>
  <c r="V49"/>
  <c r="S49"/>
  <c r="P49"/>
  <c r="L49"/>
  <c r="K49"/>
  <c r="M49" s="1"/>
  <c r="J49"/>
  <c r="I49"/>
  <c r="H49"/>
  <c r="F49"/>
  <c r="G49" s="1"/>
  <c r="CK48"/>
  <c r="CJ48"/>
  <c r="E48" s="1"/>
  <c r="BV48"/>
  <c r="F48" s="1"/>
  <c r="G48" s="1"/>
  <c r="BU48"/>
  <c r="AR48"/>
  <c r="AS48" s="1"/>
  <c r="AQ48"/>
  <c r="AB48"/>
  <c r="Y48"/>
  <c r="V48"/>
  <c r="S48"/>
  <c r="P48"/>
  <c r="L48"/>
  <c r="M48" s="1"/>
  <c r="K48"/>
  <c r="I48"/>
  <c r="H48"/>
  <c r="J48" s="1"/>
  <c r="CK47"/>
  <c r="F47" s="1"/>
  <c r="G47" s="1"/>
  <c r="CJ47"/>
  <c r="BV47"/>
  <c r="BU47"/>
  <c r="AR47"/>
  <c r="AS47" s="1"/>
  <c r="AQ47"/>
  <c r="AB47"/>
  <c r="Y47"/>
  <c r="V47"/>
  <c r="S47"/>
  <c r="P47"/>
  <c r="L47"/>
  <c r="M47" s="1"/>
  <c r="K47"/>
  <c r="I47"/>
  <c r="J47" s="1"/>
  <c r="H47"/>
  <c r="E47"/>
  <c r="CK46"/>
  <c r="CJ46"/>
  <c r="BV46"/>
  <c r="BU46"/>
  <c r="AS46"/>
  <c r="AR46"/>
  <c r="AQ46"/>
  <c r="AB46"/>
  <c r="Y46"/>
  <c r="V46"/>
  <c r="S46"/>
  <c r="P46"/>
  <c r="M46"/>
  <c r="L46"/>
  <c r="K46"/>
  <c r="I46"/>
  <c r="J46" s="1"/>
  <c r="H46"/>
  <c r="F46"/>
  <c r="G46" s="1"/>
  <c r="E46"/>
  <c r="CK45"/>
  <c r="CJ45"/>
  <c r="BV45"/>
  <c r="BU45"/>
  <c r="E45" s="1"/>
  <c r="AR45"/>
  <c r="AS45" s="1"/>
  <c r="AQ45"/>
  <c r="AB45"/>
  <c r="Y45"/>
  <c r="V45"/>
  <c r="S45"/>
  <c r="P45"/>
  <c r="L45"/>
  <c r="M45" s="1"/>
  <c r="K45"/>
  <c r="J45"/>
  <c r="I45"/>
  <c r="H45"/>
  <c r="F45"/>
  <c r="G45" s="1"/>
  <c r="CK44"/>
  <c r="CJ44"/>
  <c r="BV44"/>
  <c r="F44" s="1"/>
  <c r="BU44"/>
  <c r="E44" s="1"/>
  <c r="AR44"/>
  <c r="AS44" s="1"/>
  <c r="AQ44"/>
  <c r="AB44"/>
  <c r="Y44"/>
  <c r="V44"/>
  <c r="S44"/>
  <c r="P44"/>
  <c r="L44"/>
  <c r="M44" s="1"/>
  <c r="K44"/>
  <c r="I44"/>
  <c r="H44"/>
  <c r="J44" s="1"/>
  <c r="CK43"/>
  <c r="F43" s="1"/>
  <c r="G43" s="1"/>
  <c r="CJ43"/>
  <c r="BV43"/>
  <c r="BU43"/>
  <c r="AR43"/>
  <c r="AS43" s="1"/>
  <c r="AQ43"/>
  <c r="AB43"/>
  <c r="Y43"/>
  <c r="V43"/>
  <c r="S43"/>
  <c r="P43"/>
  <c r="L43"/>
  <c r="M43" s="1"/>
  <c r="K43"/>
  <c r="I43"/>
  <c r="J43" s="1"/>
  <c r="H43"/>
  <c r="E43"/>
  <c r="CK42"/>
  <c r="CJ42"/>
  <c r="BV42"/>
  <c r="BU42"/>
  <c r="AS42"/>
  <c r="AR42"/>
  <c r="AQ42"/>
  <c r="AB42"/>
  <c r="Y42"/>
  <c r="V42"/>
  <c r="S42"/>
  <c r="P42"/>
  <c r="M42"/>
  <c r="L42"/>
  <c r="K42"/>
  <c r="I42"/>
  <c r="J42" s="1"/>
  <c r="H42"/>
  <c r="F42"/>
  <c r="G42" s="1"/>
  <c r="E42"/>
  <c r="CK41"/>
  <c r="CJ41"/>
  <c r="BV41"/>
  <c r="BU41"/>
  <c r="E41" s="1"/>
  <c r="AR41"/>
  <c r="AS41" s="1"/>
  <c r="AQ41"/>
  <c r="AB41"/>
  <c r="Y41"/>
  <c r="V41"/>
  <c r="S41"/>
  <c r="P41"/>
  <c r="L41"/>
  <c r="M41" s="1"/>
  <c r="K41"/>
  <c r="J41"/>
  <c r="I41"/>
  <c r="H41"/>
  <c r="F41"/>
  <c r="G41" s="1"/>
  <c r="CK40"/>
  <c r="CJ40"/>
  <c r="BV40"/>
  <c r="F40" s="1"/>
  <c r="BU40"/>
  <c r="E40" s="1"/>
  <c r="AR40"/>
  <c r="AS40" s="1"/>
  <c r="AQ40"/>
  <c r="AB40"/>
  <c r="Y40"/>
  <c r="V40"/>
  <c r="S40"/>
  <c r="P40"/>
  <c r="L40"/>
  <c r="M40" s="1"/>
  <c r="K40"/>
  <c r="I40"/>
  <c r="H40"/>
  <c r="J40" s="1"/>
  <c r="CK39"/>
  <c r="F39" s="1"/>
  <c r="G39" s="1"/>
  <c r="CJ39"/>
  <c r="BV39"/>
  <c r="BU39"/>
  <c r="AR39"/>
  <c r="AS39" s="1"/>
  <c r="AQ39"/>
  <c r="AB39"/>
  <c r="Y39"/>
  <c r="V39"/>
  <c r="S39"/>
  <c r="P39"/>
  <c r="L39"/>
  <c r="M39" s="1"/>
  <c r="K39"/>
  <c r="I39"/>
  <c r="J39" s="1"/>
  <c r="H39"/>
  <c r="E39"/>
  <c r="CK38"/>
  <c r="CJ38"/>
  <c r="BV38"/>
  <c r="BU38"/>
  <c r="AS38"/>
  <c r="AR38"/>
  <c r="AQ38"/>
  <c r="AB38"/>
  <c r="Y38"/>
  <c r="V38"/>
  <c r="S38"/>
  <c r="P38"/>
  <c r="M38"/>
  <c r="L38"/>
  <c r="K38"/>
  <c r="I38"/>
  <c r="J38" s="1"/>
  <c r="H38"/>
  <c r="F38"/>
  <c r="G38" s="1"/>
  <c r="E38"/>
  <c r="CK37"/>
  <c r="CJ37"/>
  <c r="BV37"/>
  <c r="BU37"/>
  <c r="E37" s="1"/>
  <c r="AR37"/>
  <c r="AS37" s="1"/>
  <c r="AQ37"/>
  <c r="AB37"/>
  <c r="Y37"/>
  <c r="V37"/>
  <c r="S37"/>
  <c r="P37"/>
  <c r="L37"/>
  <c r="M37" s="1"/>
  <c r="K37"/>
  <c r="J37"/>
  <c r="I37"/>
  <c r="H37"/>
  <c r="F37"/>
  <c r="G37" s="1"/>
  <c r="CK36"/>
  <c r="CJ36"/>
  <c r="BV36"/>
  <c r="F36" s="1"/>
  <c r="BU36"/>
  <c r="E36" s="1"/>
  <c r="AR36"/>
  <c r="AS36" s="1"/>
  <c r="AQ36"/>
  <c r="AB36"/>
  <c r="Y36"/>
  <c r="V36"/>
  <c r="S36"/>
  <c r="P36"/>
  <c r="L36"/>
  <c r="M36" s="1"/>
  <c r="K36"/>
  <c r="I36"/>
  <c r="H36"/>
  <c r="J36" s="1"/>
  <c r="CK35"/>
  <c r="CJ35"/>
  <c r="BV35"/>
  <c r="F35" s="1"/>
  <c r="G35" s="1"/>
  <c r="BU35"/>
  <c r="AR35"/>
  <c r="AS35" s="1"/>
  <c r="AQ35"/>
  <c r="AB35"/>
  <c r="Y35"/>
  <c r="V35"/>
  <c r="S35"/>
  <c r="P35"/>
  <c r="L35"/>
  <c r="M35" s="1"/>
  <c r="K35"/>
  <c r="I35"/>
  <c r="J35" s="1"/>
  <c r="H35"/>
  <c r="E35"/>
  <c r="CK34"/>
  <c r="CJ34"/>
  <c r="BV34"/>
  <c r="BU34"/>
  <c r="AS34"/>
  <c r="AR34"/>
  <c r="AQ34"/>
  <c r="AB34"/>
  <c r="Y34"/>
  <c r="V34"/>
  <c r="S34"/>
  <c r="P34"/>
  <c r="M34"/>
  <c r="L34"/>
  <c r="K34"/>
  <c r="J34"/>
  <c r="I34"/>
  <c r="H34"/>
  <c r="F34"/>
  <c r="G34" s="1"/>
  <c r="E34"/>
  <c r="CK33"/>
  <c r="CJ33"/>
  <c r="BV33"/>
  <c r="BU33"/>
  <c r="E33" s="1"/>
  <c r="AR33"/>
  <c r="AQ33"/>
  <c r="AS33" s="1"/>
  <c r="AB33"/>
  <c r="Y33"/>
  <c r="V33"/>
  <c r="S33"/>
  <c r="P33"/>
  <c r="L33"/>
  <c r="M33" s="1"/>
  <c r="K33"/>
  <c r="J33"/>
  <c r="I33"/>
  <c r="H33"/>
  <c r="F33"/>
  <c r="CK32"/>
  <c r="CJ32"/>
  <c r="E32" s="1"/>
  <c r="BV32"/>
  <c r="F32" s="1"/>
  <c r="G32" s="1"/>
  <c r="BU32"/>
  <c r="AR32"/>
  <c r="AS32" s="1"/>
  <c r="AQ32"/>
  <c r="AB32"/>
  <c r="Y32"/>
  <c r="V32"/>
  <c r="S32"/>
  <c r="P32"/>
  <c r="L32"/>
  <c r="M32" s="1"/>
  <c r="K32"/>
  <c r="I32"/>
  <c r="H32"/>
  <c r="J32" s="1"/>
  <c r="CK31"/>
  <c r="F31" s="1"/>
  <c r="G31" s="1"/>
  <c r="CJ31"/>
  <c r="BV31"/>
  <c r="BU31"/>
  <c r="AR31"/>
  <c r="AS31" s="1"/>
  <c r="AQ31"/>
  <c r="AB31"/>
  <c r="Y31"/>
  <c r="V31"/>
  <c r="S31"/>
  <c r="P31"/>
  <c r="L31"/>
  <c r="M31" s="1"/>
  <c r="K31"/>
  <c r="I31"/>
  <c r="J31" s="1"/>
  <c r="H31"/>
  <c r="E31"/>
  <c r="CK30"/>
  <c r="CJ30"/>
  <c r="BV30"/>
  <c r="BU30"/>
  <c r="AS30"/>
  <c r="AR30"/>
  <c r="AQ30"/>
  <c r="AB30"/>
  <c r="Y30"/>
  <c r="V30"/>
  <c r="S30"/>
  <c r="P30"/>
  <c r="M30"/>
  <c r="L30"/>
  <c r="K30"/>
  <c r="I30"/>
  <c r="J30" s="1"/>
  <c r="H30"/>
  <c r="F30"/>
  <c r="G30" s="1"/>
  <c r="E30"/>
  <c r="CK29"/>
  <c r="CJ29"/>
  <c r="BV29"/>
  <c r="BU29"/>
  <c r="E29" s="1"/>
  <c r="AR29"/>
  <c r="AS29" s="1"/>
  <c r="AQ29"/>
  <c r="AB29"/>
  <c r="Y29"/>
  <c r="V29"/>
  <c r="S29"/>
  <c r="P29"/>
  <c r="L29"/>
  <c r="M29" s="1"/>
  <c r="K29"/>
  <c r="J29"/>
  <c r="I29"/>
  <c r="H29"/>
  <c r="F29"/>
  <c r="G29" s="1"/>
  <c r="CK28"/>
  <c r="CJ28"/>
  <c r="E28" s="1"/>
  <c r="BV28"/>
  <c r="F28" s="1"/>
  <c r="BU28"/>
  <c r="AR28"/>
  <c r="AS28" s="1"/>
  <c r="AQ28"/>
  <c r="AB28"/>
  <c r="Y28"/>
  <c r="V28"/>
  <c r="S28"/>
  <c r="P28"/>
  <c r="L28"/>
  <c r="M28" s="1"/>
  <c r="K28"/>
  <c r="I28"/>
  <c r="J28" s="1"/>
  <c r="H28"/>
  <c r="CK27"/>
  <c r="F27" s="1"/>
  <c r="G27" s="1"/>
  <c r="CJ27"/>
  <c r="BV27"/>
  <c r="BU27"/>
  <c r="AR27"/>
  <c r="AS27" s="1"/>
  <c r="AQ27"/>
  <c r="AB27"/>
  <c r="Y27"/>
  <c r="V27"/>
  <c r="S27"/>
  <c r="P27"/>
  <c r="L27"/>
  <c r="M27" s="1"/>
  <c r="K27"/>
  <c r="I27"/>
  <c r="J27" s="1"/>
  <c r="H27"/>
  <c r="E27"/>
  <c r="CK26"/>
  <c r="CJ26"/>
  <c r="BV26"/>
  <c r="BU26"/>
  <c r="AS26"/>
  <c r="AR26"/>
  <c r="AQ26"/>
  <c r="AB26"/>
  <c r="Y26"/>
  <c r="V26"/>
  <c r="S26"/>
  <c r="P26"/>
  <c r="M26"/>
  <c r="L26"/>
  <c r="K26"/>
  <c r="I26"/>
  <c r="J26" s="1"/>
  <c r="H26"/>
  <c r="F26"/>
  <c r="G26" s="1"/>
  <c r="E26"/>
  <c r="CK25"/>
  <c r="CJ25"/>
  <c r="BV25"/>
  <c r="BU25"/>
  <c r="E25" s="1"/>
  <c r="AR25"/>
  <c r="AS25" s="1"/>
  <c r="AQ25"/>
  <c r="AB25"/>
  <c r="Y25"/>
  <c r="V25"/>
  <c r="S25"/>
  <c r="P25"/>
  <c r="L25"/>
  <c r="M25" s="1"/>
  <c r="K25"/>
  <c r="J25"/>
  <c r="I25"/>
  <c r="H25"/>
  <c r="F25"/>
  <c r="G25" s="1"/>
  <c r="CK24"/>
  <c r="CJ24"/>
  <c r="E24" s="1"/>
  <c r="BV24"/>
  <c r="F24" s="1"/>
  <c r="G24" s="1"/>
  <c r="BU24"/>
  <c r="AR24"/>
  <c r="AS24" s="1"/>
  <c r="AQ24"/>
  <c r="AB24"/>
  <c r="Y24"/>
  <c r="V24"/>
  <c r="S24"/>
  <c r="P24"/>
  <c r="L24"/>
  <c r="M24" s="1"/>
  <c r="K24"/>
  <c r="I24"/>
  <c r="H24"/>
  <c r="J24" s="1"/>
  <c r="CK23"/>
  <c r="F23" s="1"/>
  <c r="G23" s="1"/>
  <c r="CJ23"/>
  <c r="BV23"/>
  <c r="BU23"/>
  <c r="AR23"/>
  <c r="AS23" s="1"/>
  <c r="AQ23"/>
  <c r="AB23"/>
  <c r="Y23"/>
  <c r="V23"/>
  <c r="S23"/>
  <c r="P23"/>
  <c r="L23"/>
  <c r="M23" s="1"/>
  <c r="K23"/>
  <c r="I23"/>
  <c r="J23" s="1"/>
  <c r="H23"/>
  <c r="E23"/>
  <c r="CK22"/>
  <c r="CJ22"/>
  <c r="BV22"/>
  <c r="BU22"/>
  <c r="AS22"/>
  <c r="AR22"/>
  <c r="AQ22"/>
  <c r="AB22"/>
  <c r="Y22"/>
  <c r="V22"/>
  <c r="S22"/>
  <c r="P22"/>
  <c r="M22"/>
  <c r="L22"/>
  <c r="K22"/>
  <c r="J22"/>
  <c r="I22"/>
  <c r="H22"/>
  <c r="F22"/>
  <c r="G22" s="1"/>
  <c r="E22"/>
  <c r="CK21"/>
  <c r="CJ21"/>
  <c r="BV21"/>
  <c r="BU21"/>
  <c r="E21" s="1"/>
  <c r="AR21"/>
  <c r="AS21" s="1"/>
  <c r="AQ21"/>
  <c r="AB21"/>
  <c r="Y21"/>
  <c r="V21"/>
  <c r="S21"/>
  <c r="P21"/>
  <c r="L21"/>
  <c r="M21" s="1"/>
  <c r="K21"/>
  <c r="J21"/>
  <c r="I21"/>
  <c r="H21"/>
  <c r="F21"/>
  <c r="G21" s="1"/>
  <c r="CK20"/>
  <c r="CJ20"/>
  <c r="E20" s="1"/>
  <c r="BV20"/>
  <c r="F20" s="1"/>
  <c r="G20" s="1"/>
  <c r="BU20"/>
  <c r="AR20"/>
  <c r="AS20" s="1"/>
  <c r="AQ20"/>
  <c r="AB20"/>
  <c r="Y20"/>
  <c r="V20"/>
  <c r="S20"/>
  <c r="P20"/>
  <c r="L20"/>
  <c r="M20" s="1"/>
  <c r="K20"/>
  <c r="I20"/>
  <c r="H20"/>
  <c r="J20" s="1"/>
  <c r="CK19"/>
  <c r="CJ19"/>
  <c r="BV19"/>
  <c r="F19" s="1"/>
  <c r="G19" s="1"/>
  <c r="BU19"/>
  <c r="AS19"/>
  <c r="AR19"/>
  <c r="AQ19"/>
  <c r="AB19"/>
  <c r="Y19"/>
  <c r="V19"/>
  <c r="S19"/>
  <c r="P19"/>
  <c r="M19"/>
  <c r="L19"/>
  <c r="K19"/>
  <c r="I19"/>
  <c r="J19" s="1"/>
  <c r="H19"/>
  <c r="E19"/>
  <c r="CK18"/>
  <c r="CJ18"/>
  <c r="BV18"/>
  <c r="BU18"/>
  <c r="AS18"/>
  <c r="AR18"/>
  <c r="AQ18"/>
  <c r="AB18"/>
  <c r="Y18"/>
  <c r="V18"/>
  <c r="S18"/>
  <c r="P18"/>
  <c r="M18"/>
  <c r="L18"/>
  <c r="K18"/>
  <c r="I18"/>
  <c r="J18" s="1"/>
  <c r="H18"/>
  <c r="F18"/>
  <c r="G18" s="1"/>
  <c r="E18"/>
  <c r="CK17"/>
  <c r="CJ17"/>
  <c r="BV17"/>
  <c r="F17" s="1"/>
  <c r="G17" s="1"/>
  <c r="BU17"/>
  <c r="E17" s="1"/>
  <c r="AR17"/>
  <c r="AQ17"/>
  <c r="AS17" s="1"/>
  <c r="AB17"/>
  <c r="Y17"/>
  <c r="V17"/>
  <c r="S17"/>
  <c r="P17"/>
  <c r="L17"/>
  <c r="M17" s="1"/>
  <c r="K17"/>
  <c r="J17"/>
  <c r="I17"/>
  <c r="H17"/>
  <c r="CK16"/>
  <c r="CJ16"/>
  <c r="E16" s="1"/>
  <c r="BV16"/>
  <c r="F16" s="1"/>
  <c r="G16" s="1"/>
  <c r="BU16"/>
  <c r="AR16"/>
  <c r="AS16" s="1"/>
  <c r="AQ16"/>
  <c r="AB16"/>
  <c r="Y16"/>
  <c r="V16"/>
  <c r="S16"/>
  <c r="P16"/>
  <c r="L16"/>
  <c r="M16" s="1"/>
  <c r="K16"/>
  <c r="I16"/>
  <c r="H16"/>
  <c r="J16" s="1"/>
  <c r="CK15"/>
  <c r="F15" s="1"/>
  <c r="G15" s="1"/>
  <c r="CJ15"/>
  <c r="BV15"/>
  <c r="BU15"/>
  <c r="AS15"/>
  <c r="AR15"/>
  <c r="AQ15"/>
  <c r="AB15"/>
  <c r="Y15"/>
  <c r="V15"/>
  <c r="S15"/>
  <c r="P15"/>
  <c r="M15"/>
  <c r="L15"/>
  <c r="K15"/>
  <c r="I15"/>
  <c r="J15" s="1"/>
  <c r="H15"/>
  <c r="E15"/>
  <c r="CK14"/>
  <c r="CJ14"/>
  <c r="BV14"/>
  <c r="BU14"/>
  <c r="E14" s="1"/>
  <c r="AS14"/>
  <c r="AR14"/>
  <c r="AQ14"/>
  <c r="AB14"/>
  <c r="Y14"/>
  <c r="V14"/>
  <c r="S14"/>
  <c r="P14"/>
  <c r="M14"/>
  <c r="L14"/>
  <c r="K14"/>
  <c r="J14"/>
  <c r="I14"/>
  <c r="H14"/>
  <c r="F14"/>
  <c r="G14" s="1"/>
  <c r="CK13"/>
  <c r="CJ13"/>
  <c r="BV13"/>
  <c r="F13" s="1"/>
  <c r="G13" s="1"/>
  <c r="BU13"/>
  <c r="E13" s="1"/>
  <c r="AR13"/>
  <c r="AS13" s="1"/>
  <c r="AQ13"/>
  <c r="AB13"/>
  <c r="Y13"/>
  <c r="V13"/>
  <c r="S13"/>
  <c r="P13"/>
  <c r="L13"/>
  <c r="M13" s="1"/>
  <c r="K13"/>
  <c r="J13"/>
  <c r="I13"/>
  <c r="H13"/>
  <c r="CK12"/>
  <c r="CJ12"/>
  <c r="E12" s="1"/>
  <c r="BV12"/>
  <c r="F12" s="1"/>
  <c r="G12" s="1"/>
  <c r="BU12"/>
  <c r="AR12"/>
  <c r="AS12" s="1"/>
  <c r="AQ12"/>
  <c r="AB12"/>
  <c r="Y12"/>
  <c r="V12"/>
  <c r="S12"/>
  <c r="P12"/>
  <c r="L12"/>
  <c r="M12" s="1"/>
  <c r="K12"/>
  <c r="I12"/>
  <c r="H12"/>
  <c r="J12" s="1"/>
  <c r="CK11"/>
  <c r="F11" s="1"/>
  <c r="G11" s="1"/>
  <c r="CJ11"/>
  <c r="BV11"/>
  <c r="BU11"/>
  <c r="AS11"/>
  <c r="AR11"/>
  <c r="AQ11"/>
  <c r="AB11"/>
  <c r="Y11"/>
  <c r="V11"/>
  <c r="S11"/>
  <c r="P11"/>
  <c r="M11"/>
  <c r="L11"/>
  <c r="K11"/>
  <c r="I11"/>
  <c r="J11" s="1"/>
  <c r="H11"/>
  <c r="E11"/>
  <c r="CK10"/>
  <c r="CK107" s="1"/>
  <c r="CJ10"/>
  <c r="CJ107" s="1"/>
  <c r="BV10"/>
  <c r="BV107" s="1"/>
  <c r="BU10"/>
  <c r="BU107" s="1"/>
  <c r="AS10"/>
  <c r="AR10"/>
  <c r="AR107" s="1"/>
  <c r="AS107" s="1"/>
  <c r="AQ10"/>
  <c r="AQ107" s="1"/>
  <c r="AB10"/>
  <c r="Y10"/>
  <c r="V10"/>
  <c r="S10"/>
  <c r="P10"/>
  <c r="M10"/>
  <c r="L10"/>
  <c r="L107" s="1"/>
  <c r="M107" s="1"/>
  <c r="K10"/>
  <c r="K107" s="1"/>
  <c r="J10"/>
  <c r="I10"/>
  <c r="I107" s="1"/>
  <c r="H10"/>
  <c r="H107" s="1"/>
  <c r="F10"/>
  <c r="F107" s="1"/>
  <c r="G36" l="1"/>
  <c r="G73"/>
  <c r="G76"/>
  <c r="G96"/>
  <c r="J107"/>
  <c r="G33"/>
  <c r="G40"/>
  <c r="G80"/>
  <c r="G105"/>
  <c r="G44"/>
  <c r="G52"/>
  <c r="G68"/>
  <c r="G28"/>
  <c r="G56"/>
  <c r="G85"/>
  <c r="G89"/>
  <c r="G92"/>
  <c r="E10"/>
  <c r="E107" s="1"/>
  <c r="G107" s="1"/>
  <c r="G10"/>
</calcChain>
</file>

<file path=xl/sharedStrings.xml><?xml version="1.0" encoding="utf-8"?>
<sst xmlns="http://schemas.openxmlformats.org/spreadsheetml/2006/main" count="237" uniqueCount="156">
  <si>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</si>
  <si>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</si>
  <si>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</si>
  <si>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</si>
  <si>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</si>
  <si>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</si>
  <si>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</si>
  <si>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</si>
  <si>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</si>
  <si>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</si>
  <si>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</si>
  <si>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</si>
  <si>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</si>
  <si>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</si>
  <si>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</si>
  <si>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</si>
  <si>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</si>
  <si>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</si>
  <si>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</si>
  <si>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</si>
  <si>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</si>
  <si>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</si>
  <si>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</si>
  <si>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</si>
  <si>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</si>
  <si>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</si>
  <si>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</si>
  <si>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</si>
  <si>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</si>
  <si>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</si>
  <si>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</si>
  <si>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</si>
  <si>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</si>
  <si>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</si>
  <si>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</si>
  <si>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</si>
  <si>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</si>
  <si>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</si>
  <si>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</si>
  <si>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</si>
  <si>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</si>
  <si>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</si>
  <si>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</si>
  <si>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</si>
  <si>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</si>
  <si>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</si>
  <si>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</si>
  <si>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</si>
  <si>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</si>
  <si>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</si>
  <si>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</si>
  <si>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</si>
  <si>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</si>
  <si>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</si>
  <si>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</si>
  <si>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</si>
  <si>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</si>
  <si>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</si>
  <si>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</si>
  <si>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</si>
  <si>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</si>
  <si>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</si>
  <si>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</si>
  <si>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</si>
  <si>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</si>
  <si>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</si>
  <si>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</si>
  <si>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</si>
  <si>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</si>
  <si>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</si>
  <si>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</si>
  <si>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</si>
  <si>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</si>
  <si>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</si>
  <si>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</si>
  <si>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</si>
  <si>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</si>
  <si>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</si>
  <si>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</si>
  <si>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</si>
  <si>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</si>
  <si>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</si>
  <si>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</si>
  <si>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</si>
  <si>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</si>
  <si>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780,0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</si>
  <si>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</si>
  <si>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</si>
  <si>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</si>
  <si>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</si>
  <si>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</si>
  <si>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</si>
  <si>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</si>
  <si>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</si>
  <si>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</si>
  <si>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</si>
  <si>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</si>
  <si>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</si>
  <si>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</si>
  <si>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</si>
  <si>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</si>
  <si>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</si>
  <si>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</si>
  <si>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</si>
  <si>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</si>
  <si>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</si>
  <si>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</si>
  <si>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</si>
  <si>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</si>
  <si>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</si>
  <si>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</si>
  <si>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</si>
  <si>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</si>
  <si>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</si>
  <si>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</si>
  <si>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</si>
  <si>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</si>
  <si>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</si>
  <si>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</si>
  <si>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</si>
  <si>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</si>
  <si>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</si>
  <si>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</si>
  <si>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</si>
  <si>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</si>
  <si>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</si>
  <si>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</si>
  <si>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</si>
  <si>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</si>
  <si>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</si>
  <si>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</si>
  <si>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</si>
  <si>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</si>
  <si>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</si>
  <si>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</si>
  <si>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</si>
  <si>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</si>
  <si>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</si>
  <si>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</si>
  <si>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</si>
  <si>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</si>
  <si>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</si>
  <si>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300,0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</si>
  <si>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</si>
  <si>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</si>
  <si>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</si>
  <si>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</si>
  <si>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</si>
  <si>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</si>
  <si>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</si>
  <si>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</si>
  <si>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</si>
  <si>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</si>
  <si>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</si>
  <si>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r>
      <t xml:space="preserve"> ՀՀ ԱՐՄԱՎԻՐԻ  ՄԱՐԶԻ  ՀԱՄԱՅՆՔՆԵՐԻ   ԲՅՈՒՋԵՏԱՅԻՆ   ԵԿԱՄՈՒՏՆԵՐԻ   ՎԵՐԱԲԵՐՅԱԼ  (աճողական)  2021թ. դեկտեմբերի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</si>
  <si>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փաստ   (12ամիս)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</si>
</sst>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6" xfId="0" applyFon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>
      <alignment horizontal="center" vertical="center"/>
    </xf>
    <xf numFmtId="165" fontId="1" fillId="7" borderId="0" xfId="0" applyNumberFormat="1" applyFont="1" applyFill="1" applyProtection="1"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1" fillId="6" borderId="2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3" borderId="10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1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8" sqref="L8"/>
    </sheetView>
  </sheetViews>
  <sheetFormatPr defaultRowHeight="17.399999999999999"/>
  <cols>
    <col min="1" max="1" width="4.33203125" style="1" customWidth="1"/>
    <col min="2" max="2" width="21" style="54" customWidth="1"/>
    <col min="3" max="4" width="14.21875" style="1" customWidth="1"/>
    <col min="5" max="5" width="15.88671875" style="1" customWidth="1"/>
    <col min="6" max="6" width="15.33203125" style="1" customWidth="1"/>
    <col min="7" max="89" width="14.21875" style="1" customWidth="1"/>
    <col min="90" max="135" width="14.21875" style="4" customWidth="1"/>
    <col min="136" max="136" width="8.88671875" style="4"/>
    <col min="137" max="137" width="15.21875" style="4" customWidth="1"/>
    <col min="138" max="138" width="14.6640625" style="4" customWidth="1"/>
    <col min="139" max="139" width="13.33203125" style="4" customWidth="1"/>
    <col min="140" max="140" width="12.109375" style="4" customWidth="1"/>
    <col min="141" max="141" width="15.109375" style="4" customWidth="1"/>
    <col min="142" max="179" width="8.88671875" style="4"/>
    <col min="180" max="16384" width="8.88671875" style="1"/>
  </cols>
  <sheetData>
    <row r="1" spans="1:210" ht="25.2" customHeight="1">
      <c r="C1" s="106" t="s">
        <v>0</v>
      </c>
      <c r="D1" s="106"/>
      <c r="E1" s="106"/>
      <c r="F1" s="106"/>
      <c r="G1" s="106"/>
      <c r="H1" s="106"/>
      <c r="I1" s="106"/>
      <c r="J1" s="106"/>
      <c r="K1" s="2"/>
      <c r="L1" s="2"/>
      <c r="M1" s="2"/>
      <c r="N1" s="2"/>
      <c r="O1" s="2"/>
      <c r="P1" s="51"/>
      <c r="Q1" s="51"/>
      <c r="R1" s="51"/>
      <c r="S1" s="51"/>
      <c r="T1" s="51"/>
      <c r="U1" s="51"/>
      <c r="V1" s="51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210" ht="47.4" customHeight="1">
      <c r="C2" s="107" t="s">
        <v>154</v>
      </c>
      <c r="D2" s="107"/>
      <c r="E2" s="107"/>
      <c r="F2" s="107"/>
      <c r="G2" s="107"/>
      <c r="H2" s="107"/>
      <c r="I2" s="107"/>
      <c r="J2" s="107"/>
      <c r="L2" s="5"/>
      <c r="N2" s="108"/>
      <c r="O2" s="108"/>
      <c r="P2" s="6"/>
      <c r="R2" s="52"/>
      <c r="S2" s="6"/>
      <c r="T2" s="6"/>
      <c r="U2" s="52"/>
      <c r="V2" s="6"/>
      <c r="W2" s="6"/>
      <c r="X2" s="6"/>
      <c r="Y2" s="6"/>
      <c r="Z2" s="6"/>
      <c r="AA2" s="6"/>
      <c r="AB2" s="6"/>
      <c r="AC2" s="6"/>
      <c r="AD2" s="6"/>
    </row>
    <row r="3" spans="1:210" ht="17.399999999999999" customHeight="1">
      <c r="C3" s="7"/>
      <c r="D3" s="7"/>
      <c r="E3" s="7"/>
      <c r="F3" s="7"/>
      <c r="G3" s="7"/>
      <c r="H3" s="7"/>
      <c r="I3" s="107" t="s">
        <v>1</v>
      </c>
      <c r="J3" s="107"/>
      <c r="K3" s="107"/>
      <c r="L3" s="5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10" ht="17.399999999999999" customHeight="1">
      <c r="A4" s="146" t="s">
        <v>2</v>
      </c>
      <c r="B4" s="149" t="s">
        <v>3</v>
      </c>
      <c r="C4" s="152" t="s">
        <v>4</v>
      </c>
      <c r="D4" s="152" t="s">
        <v>5</v>
      </c>
      <c r="E4" s="109" t="s">
        <v>6</v>
      </c>
      <c r="F4" s="110"/>
      <c r="G4" s="111"/>
      <c r="H4" s="118" t="s">
        <v>7</v>
      </c>
      <c r="I4" s="119"/>
      <c r="J4" s="120"/>
      <c r="K4" s="127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9"/>
      <c r="BT4" s="71" t="s">
        <v>8</v>
      </c>
      <c r="BU4" s="130" t="s">
        <v>9</v>
      </c>
      <c r="BV4" s="131"/>
      <c r="BW4" s="70" t="s">
        <v>10</v>
      </c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1" t="s">
        <v>11</v>
      </c>
      <c r="CJ4" s="72" t="s">
        <v>12</v>
      </c>
      <c r="CK4" s="73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</row>
    <row r="5" spans="1:210" ht="18" customHeight="1">
      <c r="A5" s="147"/>
      <c r="B5" s="150"/>
      <c r="C5" s="153"/>
      <c r="D5" s="153"/>
      <c r="E5" s="112"/>
      <c r="F5" s="113"/>
      <c r="G5" s="114"/>
      <c r="H5" s="121"/>
      <c r="I5" s="122"/>
      <c r="J5" s="123"/>
      <c r="K5" s="78" t="s">
        <v>13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81" t="s">
        <v>14</v>
      </c>
      <c r="AF5" s="81"/>
      <c r="AG5" s="81"/>
      <c r="AH5" s="81"/>
      <c r="AI5" s="81"/>
      <c r="AJ5" s="81"/>
      <c r="AK5" s="81"/>
      <c r="AL5" s="81"/>
      <c r="AM5" s="81"/>
      <c r="AN5" s="81"/>
      <c r="AO5" s="62" t="s">
        <v>15</v>
      </c>
      <c r="AP5" s="82"/>
      <c r="AQ5" s="85" t="s">
        <v>16</v>
      </c>
      <c r="AR5" s="86"/>
      <c r="AS5" s="86"/>
      <c r="AT5" s="86"/>
      <c r="AU5" s="86"/>
      <c r="AV5" s="86"/>
      <c r="AW5" s="86"/>
      <c r="AX5" s="86"/>
      <c r="AY5" s="86"/>
      <c r="AZ5" s="86"/>
      <c r="BA5" s="87"/>
      <c r="BB5" s="88" t="s">
        <v>17</v>
      </c>
      <c r="BC5" s="89"/>
      <c r="BD5" s="89"/>
      <c r="BE5" s="89"/>
      <c r="BF5" s="89"/>
      <c r="BG5" s="90"/>
      <c r="BH5" s="85" t="s">
        <v>18</v>
      </c>
      <c r="BI5" s="86"/>
      <c r="BJ5" s="86"/>
      <c r="BK5" s="86"/>
      <c r="BL5" s="86"/>
      <c r="BM5" s="86"/>
      <c r="BN5" s="81" t="s">
        <v>19</v>
      </c>
      <c r="BO5" s="81"/>
      <c r="BP5" s="62" t="s">
        <v>20</v>
      </c>
      <c r="BQ5" s="63"/>
      <c r="BR5" s="62" t="s">
        <v>21</v>
      </c>
      <c r="BS5" s="63"/>
      <c r="BT5" s="71"/>
      <c r="BU5" s="132"/>
      <c r="BV5" s="133"/>
      <c r="BW5" s="92"/>
      <c r="BX5" s="93"/>
      <c r="BY5" s="93"/>
      <c r="BZ5" s="93"/>
      <c r="CA5" s="62" t="s">
        <v>22</v>
      </c>
      <c r="CB5" s="63"/>
      <c r="CC5" s="94"/>
      <c r="CD5" s="95"/>
      <c r="CE5" s="95"/>
      <c r="CF5" s="95"/>
      <c r="CG5" s="95"/>
      <c r="CH5" s="95"/>
      <c r="CI5" s="71"/>
      <c r="CJ5" s="74"/>
      <c r="CK5" s="75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</row>
    <row r="6" spans="1:210" ht="70.2" customHeight="1">
      <c r="A6" s="147"/>
      <c r="B6" s="150"/>
      <c r="C6" s="153"/>
      <c r="D6" s="153"/>
      <c r="E6" s="115"/>
      <c r="F6" s="116"/>
      <c r="G6" s="117"/>
      <c r="H6" s="124"/>
      <c r="I6" s="125"/>
      <c r="J6" s="126"/>
      <c r="K6" s="96" t="s">
        <v>23</v>
      </c>
      <c r="L6" s="97"/>
      <c r="M6" s="98"/>
      <c r="N6" s="99" t="s">
        <v>24</v>
      </c>
      <c r="O6" s="100"/>
      <c r="P6" s="101"/>
      <c r="Q6" s="99" t="s">
        <v>25</v>
      </c>
      <c r="R6" s="100"/>
      <c r="S6" s="101"/>
      <c r="T6" s="99" t="s">
        <v>26</v>
      </c>
      <c r="U6" s="100"/>
      <c r="V6" s="101"/>
      <c r="W6" s="99" t="s">
        <v>27</v>
      </c>
      <c r="X6" s="100"/>
      <c r="Y6" s="101"/>
      <c r="Z6" s="99" t="s">
        <v>28</v>
      </c>
      <c r="AA6" s="100"/>
      <c r="AB6" s="101"/>
      <c r="AC6" s="102" t="s">
        <v>29</v>
      </c>
      <c r="AD6" s="102"/>
      <c r="AE6" s="103" t="s">
        <v>30</v>
      </c>
      <c r="AF6" s="104"/>
      <c r="AG6" s="103" t="s">
        <v>31</v>
      </c>
      <c r="AH6" s="105"/>
      <c r="AI6" s="136" t="s">
        <v>32</v>
      </c>
      <c r="AJ6" s="137"/>
      <c r="AK6" s="136" t="s">
        <v>33</v>
      </c>
      <c r="AL6" s="138"/>
      <c r="AM6" s="139" t="s">
        <v>34</v>
      </c>
      <c r="AN6" s="140"/>
      <c r="AO6" s="83"/>
      <c r="AP6" s="84"/>
      <c r="AQ6" s="141" t="s">
        <v>35</v>
      </c>
      <c r="AR6" s="142"/>
      <c r="AS6" s="143"/>
      <c r="AT6" s="144" t="s">
        <v>36</v>
      </c>
      <c r="AU6" s="144"/>
      <c r="AV6" s="144" t="s">
        <v>37</v>
      </c>
      <c r="AW6" s="144"/>
      <c r="AX6" s="144" t="s">
        <v>38</v>
      </c>
      <c r="AY6" s="144"/>
      <c r="AZ6" s="144" t="s">
        <v>39</v>
      </c>
      <c r="BA6" s="144"/>
      <c r="BB6" s="144" t="s">
        <v>40</v>
      </c>
      <c r="BC6" s="144"/>
      <c r="BD6" s="88" t="s">
        <v>41</v>
      </c>
      <c r="BE6" s="89"/>
      <c r="BF6" s="144" t="s">
        <v>42</v>
      </c>
      <c r="BG6" s="144"/>
      <c r="BH6" s="145" t="s">
        <v>43</v>
      </c>
      <c r="BI6" s="89"/>
      <c r="BJ6" s="144" t="s">
        <v>44</v>
      </c>
      <c r="BK6" s="144"/>
      <c r="BL6" s="88" t="s">
        <v>45</v>
      </c>
      <c r="BM6" s="89"/>
      <c r="BN6" s="81"/>
      <c r="BO6" s="81"/>
      <c r="BP6" s="83"/>
      <c r="BQ6" s="91"/>
      <c r="BR6" s="83"/>
      <c r="BS6" s="91"/>
      <c r="BT6" s="71"/>
      <c r="BU6" s="134"/>
      <c r="BV6" s="135"/>
      <c r="BW6" s="62" t="s">
        <v>46</v>
      </c>
      <c r="BX6" s="63"/>
      <c r="BY6" s="62" t="s">
        <v>47</v>
      </c>
      <c r="BZ6" s="63"/>
      <c r="CA6" s="83"/>
      <c r="CB6" s="91"/>
      <c r="CC6" s="62" t="s">
        <v>48</v>
      </c>
      <c r="CD6" s="63"/>
      <c r="CE6" s="62" t="s">
        <v>49</v>
      </c>
      <c r="CF6" s="63"/>
      <c r="CG6" s="64" t="s">
        <v>50</v>
      </c>
      <c r="CH6" s="65"/>
      <c r="CI6" s="71"/>
      <c r="CJ6" s="76"/>
      <c r="CK6" s="77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ht="17.399999999999999" customHeight="1">
      <c r="A7" s="147"/>
      <c r="B7" s="150"/>
      <c r="C7" s="153"/>
      <c r="D7" s="153"/>
      <c r="E7" s="68" t="s">
        <v>51</v>
      </c>
      <c r="F7" s="66"/>
      <c r="G7" s="67"/>
      <c r="H7" s="68" t="s">
        <v>51</v>
      </c>
      <c r="I7" s="66"/>
      <c r="J7" s="67"/>
      <c r="K7" s="68" t="s">
        <v>51</v>
      </c>
      <c r="L7" s="66"/>
      <c r="M7" s="67"/>
      <c r="N7" s="68" t="s">
        <v>51</v>
      </c>
      <c r="O7" s="66"/>
      <c r="P7" s="67"/>
      <c r="Q7" s="68" t="s">
        <v>51</v>
      </c>
      <c r="R7" s="66"/>
      <c r="S7" s="67"/>
      <c r="T7" s="68" t="s">
        <v>51</v>
      </c>
      <c r="U7" s="66"/>
      <c r="V7" s="67"/>
      <c r="W7" s="68" t="s">
        <v>51</v>
      </c>
      <c r="X7" s="66"/>
      <c r="Y7" s="67"/>
      <c r="Z7" s="68" t="s">
        <v>51</v>
      </c>
      <c r="AA7" s="66"/>
      <c r="AB7" s="67"/>
      <c r="AC7" s="68" t="s">
        <v>51</v>
      </c>
      <c r="AD7" s="53"/>
      <c r="AE7" s="68" t="s">
        <v>51</v>
      </c>
      <c r="AF7" s="53"/>
      <c r="AG7" s="68" t="s">
        <v>51</v>
      </c>
      <c r="AH7" s="53"/>
      <c r="AI7" s="68" t="s">
        <v>51</v>
      </c>
      <c r="AJ7" s="53"/>
      <c r="AK7" s="68" t="s">
        <v>51</v>
      </c>
      <c r="AL7" s="53"/>
      <c r="AM7" s="68" t="s">
        <v>51</v>
      </c>
      <c r="AN7" s="53"/>
      <c r="AO7" s="68" t="s">
        <v>51</v>
      </c>
      <c r="AP7" s="53"/>
      <c r="AQ7" s="68" t="s">
        <v>51</v>
      </c>
      <c r="AR7" s="155"/>
      <c r="AS7" s="156"/>
      <c r="AT7" s="68" t="s">
        <v>51</v>
      </c>
      <c r="AU7" s="53"/>
      <c r="AV7" s="68" t="s">
        <v>51</v>
      </c>
      <c r="AW7" s="53"/>
      <c r="AX7" s="68" t="s">
        <v>51</v>
      </c>
      <c r="AY7" s="53"/>
      <c r="AZ7" s="68" t="s">
        <v>51</v>
      </c>
      <c r="BA7" s="53"/>
      <c r="BB7" s="68" t="s">
        <v>51</v>
      </c>
      <c r="BC7" s="53"/>
      <c r="BD7" s="68" t="s">
        <v>51</v>
      </c>
      <c r="BE7" s="53"/>
      <c r="BF7" s="68" t="s">
        <v>51</v>
      </c>
      <c r="BG7" s="53"/>
      <c r="BH7" s="68" t="s">
        <v>51</v>
      </c>
      <c r="BI7" s="53"/>
      <c r="BJ7" s="68" t="s">
        <v>51</v>
      </c>
      <c r="BK7" s="53"/>
      <c r="BL7" s="68" t="s">
        <v>51</v>
      </c>
      <c r="BM7" s="53"/>
      <c r="BN7" s="68" t="s">
        <v>51</v>
      </c>
      <c r="BO7" s="53"/>
      <c r="BP7" s="68" t="s">
        <v>51</v>
      </c>
      <c r="BQ7" s="53"/>
      <c r="BR7" s="68" t="s">
        <v>51</v>
      </c>
      <c r="BS7" s="53"/>
      <c r="BT7" s="157" t="s">
        <v>52</v>
      </c>
      <c r="BU7" s="68" t="s">
        <v>51</v>
      </c>
      <c r="BV7" s="53"/>
      <c r="BW7" s="68" t="s">
        <v>51</v>
      </c>
      <c r="BX7" s="53"/>
      <c r="BY7" s="68" t="s">
        <v>51</v>
      </c>
      <c r="BZ7" s="53"/>
      <c r="CA7" s="68" t="s">
        <v>51</v>
      </c>
      <c r="CB7" s="53"/>
      <c r="CC7" s="68" t="s">
        <v>51</v>
      </c>
      <c r="CD7" s="53"/>
      <c r="CE7" s="68" t="s">
        <v>51</v>
      </c>
      <c r="CF7" s="53"/>
      <c r="CG7" s="68" t="s">
        <v>51</v>
      </c>
      <c r="CH7" s="53"/>
      <c r="CI7" s="71" t="s">
        <v>52</v>
      </c>
      <c r="CJ7" s="68" t="s">
        <v>51</v>
      </c>
      <c r="CK7" s="53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</row>
    <row r="8" spans="1:210" ht="67.2" customHeight="1">
      <c r="A8" s="148"/>
      <c r="B8" s="151"/>
      <c r="C8" s="154"/>
      <c r="D8" s="154"/>
      <c r="E8" s="69"/>
      <c r="F8" s="12" t="s">
        <v>155</v>
      </c>
      <c r="G8" s="12" t="s">
        <v>53</v>
      </c>
      <c r="H8" s="69"/>
      <c r="I8" s="12" t="s">
        <v>155</v>
      </c>
      <c r="J8" s="12" t="s">
        <v>53</v>
      </c>
      <c r="K8" s="69"/>
      <c r="L8" s="12" t="s">
        <v>155</v>
      </c>
      <c r="M8" s="12" t="s">
        <v>53</v>
      </c>
      <c r="N8" s="69"/>
      <c r="O8" s="12" t="s">
        <v>155</v>
      </c>
      <c r="P8" s="12" t="s">
        <v>53</v>
      </c>
      <c r="Q8" s="69"/>
      <c r="R8" s="12" t="s">
        <v>155</v>
      </c>
      <c r="S8" s="12" t="s">
        <v>53</v>
      </c>
      <c r="T8" s="69"/>
      <c r="U8" s="12" t="s">
        <v>155</v>
      </c>
      <c r="V8" s="12" t="s">
        <v>53</v>
      </c>
      <c r="W8" s="69"/>
      <c r="X8" s="12" t="s">
        <v>155</v>
      </c>
      <c r="Y8" s="12" t="s">
        <v>53</v>
      </c>
      <c r="Z8" s="69"/>
      <c r="AA8" s="12" t="s">
        <v>155</v>
      </c>
      <c r="AB8" s="12" t="s">
        <v>53</v>
      </c>
      <c r="AC8" s="69"/>
      <c r="AD8" s="12" t="s">
        <v>155</v>
      </c>
      <c r="AE8" s="69"/>
      <c r="AF8" s="12" t="s">
        <v>155</v>
      </c>
      <c r="AG8" s="69"/>
      <c r="AH8" s="12" t="s">
        <v>155</v>
      </c>
      <c r="AI8" s="69"/>
      <c r="AJ8" s="12" t="s">
        <v>155</v>
      </c>
      <c r="AK8" s="69"/>
      <c r="AL8" s="12" t="s">
        <v>155</v>
      </c>
      <c r="AM8" s="69"/>
      <c r="AN8" s="12" t="s">
        <v>155</v>
      </c>
      <c r="AO8" s="69"/>
      <c r="AP8" s="12" t="s">
        <v>155</v>
      </c>
      <c r="AQ8" s="69"/>
      <c r="AR8" s="12" t="s">
        <v>155</v>
      </c>
      <c r="AS8" s="12" t="s">
        <v>53</v>
      </c>
      <c r="AT8" s="69"/>
      <c r="AU8" s="12" t="s">
        <v>155</v>
      </c>
      <c r="AV8" s="69"/>
      <c r="AW8" s="12" t="s">
        <v>155</v>
      </c>
      <c r="AX8" s="69"/>
      <c r="AY8" s="12" t="s">
        <v>155</v>
      </c>
      <c r="AZ8" s="69"/>
      <c r="BA8" s="12" t="s">
        <v>155</v>
      </c>
      <c r="BB8" s="69"/>
      <c r="BC8" s="12" t="s">
        <v>155</v>
      </c>
      <c r="BD8" s="69"/>
      <c r="BE8" s="12" t="s">
        <v>155</v>
      </c>
      <c r="BF8" s="69"/>
      <c r="BG8" s="12" t="s">
        <v>155</v>
      </c>
      <c r="BH8" s="69"/>
      <c r="BI8" s="12" t="s">
        <v>155</v>
      </c>
      <c r="BJ8" s="69"/>
      <c r="BK8" s="12" t="s">
        <v>155</v>
      </c>
      <c r="BL8" s="69"/>
      <c r="BM8" s="12" t="s">
        <v>155</v>
      </c>
      <c r="BN8" s="69"/>
      <c r="BO8" s="12" t="s">
        <v>155</v>
      </c>
      <c r="BP8" s="69"/>
      <c r="BQ8" s="12" t="s">
        <v>155</v>
      </c>
      <c r="BR8" s="69"/>
      <c r="BS8" s="12" t="s">
        <v>155</v>
      </c>
      <c r="BT8" s="157"/>
      <c r="BU8" s="69"/>
      <c r="BV8" s="12" t="s">
        <v>155</v>
      </c>
      <c r="BW8" s="69"/>
      <c r="BX8" s="12" t="s">
        <v>155</v>
      </c>
      <c r="BY8" s="69"/>
      <c r="BZ8" s="12" t="s">
        <v>155</v>
      </c>
      <c r="CA8" s="69"/>
      <c r="CB8" s="12" t="s">
        <v>155</v>
      </c>
      <c r="CC8" s="69"/>
      <c r="CD8" s="12" t="s">
        <v>155</v>
      </c>
      <c r="CE8" s="69"/>
      <c r="CF8" s="12" t="s">
        <v>155</v>
      </c>
      <c r="CG8" s="69"/>
      <c r="CH8" s="12" t="s">
        <v>155</v>
      </c>
      <c r="CI8" s="71"/>
      <c r="CJ8" s="69"/>
      <c r="CK8" s="12" t="s">
        <v>155</v>
      </c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</row>
    <row r="9" spans="1:210" ht="18">
      <c r="A9" s="15"/>
      <c r="B9" s="55">
        <v>1</v>
      </c>
      <c r="C9" s="16">
        <v>2</v>
      </c>
      <c r="D9" s="15">
        <v>3</v>
      </c>
      <c r="E9" s="16">
        <v>4</v>
      </c>
      <c r="F9" s="16">
        <v>6</v>
      </c>
      <c r="G9" s="16">
        <v>8</v>
      </c>
      <c r="H9" s="15">
        <v>9</v>
      </c>
      <c r="I9" s="15">
        <v>11</v>
      </c>
      <c r="J9" s="15">
        <v>13</v>
      </c>
      <c r="K9" s="16">
        <v>14</v>
      </c>
      <c r="L9" s="16">
        <v>16</v>
      </c>
      <c r="M9" s="16">
        <v>18</v>
      </c>
      <c r="N9" s="15">
        <v>19</v>
      </c>
      <c r="O9" s="15">
        <v>21</v>
      </c>
      <c r="P9" s="15">
        <v>23</v>
      </c>
      <c r="Q9" s="16">
        <v>24</v>
      </c>
      <c r="R9" s="16">
        <v>26</v>
      </c>
      <c r="S9" s="16">
        <v>28</v>
      </c>
      <c r="T9" s="15">
        <v>29</v>
      </c>
      <c r="U9" s="15">
        <v>31</v>
      </c>
      <c r="V9" s="15">
        <v>33</v>
      </c>
      <c r="W9" s="16">
        <v>34</v>
      </c>
      <c r="X9" s="16">
        <v>36</v>
      </c>
      <c r="Y9" s="16">
        <v>38</v>
      </c>
      <c r="Z9" s="15">
        <v>39</v>
      </c>
      <c r="AA9" s="15">
        <v>41</v>
      </c>
      <c r="AB9" s="15">
        <v>43</v>
      </c>
      <c r="AC9" s="16">
        <v>44</v>
      </c>
      <c r="AD9" s="16">
        <v>46</v>
      </c>
      <c r="AE9" s="15">
        <v>47</v>
      </c>
      <c r="AF9" s="15">
        <v>49</v>
      </c>
      <c r="AG9" s="16">
        <v>50</v>
      </c>
      <c r="AH9" s="16">
        <v>52</v>
      </c>
      <c r="AI9" s="15">
        <v>53</v>
      </c>
      <c r="AJ9" s="15">
        <v>55</v>
      </c>
      <c r="AK9" s="16">
        <v>56</v>
      </c>
      <c r="AL9" s="16">
        <v>58</v>
      </c>
      <c r="AM9" s="15">
        <v>59</v>
      </c>
      <c r="AN9" s="15">
        <v>61</v>
      </c>
      <c r="AO9" s="16">
        <v>62</v>
      </c>
      <c r="AP9" s="16">
        <v>64</v>
      </c>
      <c r="AQ9" s="15">
        <v>65</v>
      </c>
      <c r="AR9" s="15">
        <v>67</v>
      </c>
      <c r="AS9" s="15">
        <v>69</v>
      </c>
      <c r="AT9" s="16">
        <v>70</v>
      </c>
      <c r="AU9" s="16">
        <v>72</v>
      </c>
      <c r="AV9" s="15">
        <v>73</v>
      </c>
      <c r="AW9" s="15">
        <v>75</v>
      </c>
      <c r="AX9" s="16">
        <v>76</v>
      </c>
      <c r="AY9" s="16">
        <v>78</v>
      </c>
      <c r="AZ9" s="15">
        <v>79</v>
      </c>
      <c r="BA9" s="15">
        <v>81</v>
      </c>
      <c r="BB9" s="16">
        <v>82</v>
      </c>
      <c r="BC9" s="16">
        <v>84</v>
      </c>
      <c r="BD9" s="15">
        <v>85</v>
      </c>
      <c r="BE9" s="15">
        <v>87</v>
      </c>
      <c r="BF9" s="16">
        <v>88</v>
      </c>
      <c r="BG9" s="16">
        <v>90</v>
      </c>
      <c r="BH9" s="15">
        <v>91</v>
      </c>
      <c r="BI9" s="17">
        <v>93</v>
      </c>
      <c r="BJ9" s="16">
        <v>94</v>
      </c>
      <c r="BK9" s="16">
        <v>96</v>
      </c>
      <c r="BL9" s="15">
        <v>97</v>
      </c>
      <c r="BM9" s="15">
        <v>99</v>
      </c>
      <c r="BN9" s="16">
        <v>100</v>
      </c>
      <c r="BO9" s="16">
        <v>102</v>
      </c>
      <c r="BP9" s="15">
        <v>103</v>
      </c>
      <c r="BQ9" s="15">
        <v>105</v>
      </c>
      <c r="BR9" s="16">
        <v>106</v>
      </c>
      <c r="BS9" s="18">
        <v>108</v>
      </c>
      <c r="BT9" s="19">
        <v>109</v>
      </c>
      <c r="BU9" s="16">
        <v>110</v>
      </c>
      <c r="BV9" s="16">
        <v>112</v>
      </c>
      <c r="BW9" s="15">
        <v>113</v>
      </c>
      <c r="BX9" s="15">
        <v>115</v>
      </c>
      <c r="BY9" s="16">
        <v>116</v>
      </c>
      <c r="BZ9" s="16">
        <v>118</v>
      </c>
      <c r="CA9" s="15">
        <v>119</v>
      </c>
      <c r="CB9" s="15">
        <v>121</v>
      </c>
      <c r="CC9" s="16">
        <v>122</v>
      </c>
      <c r="CD9" s="16">
        <v>124</v>
      </c>
      <c r="CE9" s="15">
        <v>125</v>
      </c>
      <c r="CF9" s="15">
        <v>127</v>
      </c>
      <c r="CG9" s="16">
        <v>128</v>
      </c>
      <c r="CH9" s="16">
        <v>130</v>
      </c>
      <c r="CI9" s="15">
        <v>131</v>
      </c>
      <c r="CJ9" s="16">
        <v>132</v>
      </c>
      <c r="CK9" s="16">
        <v>134</v>
      </c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</row>
    <row r="10" spans="1:210" ht="21" customHeight="1">
      <c r="A10" s="22">
        <v>1</v>
      </c>
      <c r="B10" s="56" t="s">
        <v>54</v>
      </c>
      <c r="C10" s="23">
        <v>132864.9</v>
      </c>
      <c r="D10" s="24">
        <v>14369.8</v>
      </c>
      <c r="E10" s="25">
        <f t="shared" ref="E10:F41" si="0">BU10+CJ10-CG10</f>
        <v>1952502.1</v>
      </c>
      <c r="F10" s="26">
        <f t="shared" si="0"/>
        <v>1954742.1506999996</v>
      </c>
      <c r="G10" s="26">
        <f t="shared" ref="G10:G73" si="1">F10/E10*100</f>
        <v>100.11472718518458</v>
      </c>
      <c r="H10" s="26">
        <f t="shared" ref="H10:I39" si="2">N10+Q10+T10+W10+Z10+AC10+AO10+AT10+AV10+AX10+AZ10+BB10+BF10+BH10+BL10+BN10+BR10</f>
        <v>864183</v>
      </c>
      <c r="I10" s="26">
        <f t="shared" si="2"/>
        <v>1023510.7137</v>
      </c>
      <c r="J10" s="26">
        <f t="shared" ref="J10:J73" si="3">I10/H10*100</f>
        <v>118.43680258695206</v>
      </c>
      <c r="K10" s="26">
        <f t="shared" ref="K10:L41" si="4">N10+T10</f>
        <v>350000</v>
      </c>
      <c r="L10" s="26">
        <f t="shared" si="4"/>
        <v>482460.4304999999</v>
      </c>
      <c r="M10" s="23">
        <f t="shared" ref="M10:M73" si="5">L10/K10*100</f>
        <v>137.84583728571425</v>
      </c>
      <c r="N10" s="27">
        <v>100000</v>
      </c>
      <c r="O10" s="26">
        <v>111475.9975999999</v>
      </c>
      <c r="P10" s="23">
        <f t="shared" ref="P10:P73" si="6">O10/N10*100</f>
        <v>111.47599759999991</v>
      </c>
      <c r="Q10" s="28">
        <v>70000</v>
      </c>
      <c r="R10" s="26">
        <v>44645.129399999998</v>
      </c>
      <c r="S10" s="23">
        <f t="shared" ref="S10:S73" si="7">R10/Q10*100</f>
        <v>63.77875628571428</v>
      </c>
      <c r="T10" s="27">
        <v>250000</v>
      </c>
      <c r="U10" s="26">
        <v>370984.43290000001</v>
      </c>
      <c r="V10" s="23">
        <f t="shared" ref="V10:V73" si="8">U10/T10*100</f>
        <v>148.39377315999999</v>
      </c>
      <c r="W10" s="27">
        <v>40476.5</v>
      </c>
      <c r="X10" s="26">
        <v>67368.894</v>
      </c>
      <c r="Y10" s="23">
        <f t="shared" ref="Y10:Y73" si="9">X10/W10*100</f>
        <v>166.4395241683446</v>
      </c>
      <c r="Z10" s="29">
        <v>28000</v>
      </c>
      <c r="AA10" s="26">
        <v>37925.476000000002</v>
      </c>
      <c r="AB10" s="23">
        <f t="shared" ref="AB10:AB56" si="10">AA10/Z10*100</f>
        <v>135.44812857142858</v>
      </c>
      <c r="AC10" s="28">
        <v>0</v>
      </c>
      <c r="AD10" s="23">
        <v>0</v>
      </c>
      <c r="AE10" s="23">
        <v>0</v>
      </c>
      <c r="AF10" s="23">
        <v>0</v>
      </c>
      <c r="AG10" s="23">
        <v>783962.9</v>
      </c>
      <c r="AH10" s="23">
        <v>783962.9</v>
      </c>
      <c r="AI10" s="28">
        <v>0</v>
      </c>
      <c r="AJ10" s="30">
        <v>0</v>
      </c>
      <c r="AK10" s="31">
        <v>2288.6</v>
      </c>
      <c r="AL10" s="23">
        <v>2288.6</v>
      </c>
      <c r="AM10" s="23">
        <v>0</v>
      </c>
      <c r="AN10" s="23">
        <v>0</v>
      </c>
      <c r="AO10" s="23">
        <v>0</v>
      </c>
      <c r="AP10" s="23">
        <v>0</v>
      </c>
      <c r="AQ10" s="26">
        <f t="shared" ref="AQ10:AR41" si="11">AT10+AV10+AX10+AZ10</f>
        <v>29500</v>
      </c>
      <c r="AR10" s="26">
        <f t="shared" si="11"/>
        <v>38273.187999999995</v>
      </c>
      <c r="AS10" s="23">
        <f t="shared" ref="AS10:AS73" si="12">AR10/AQ10*100</f>
        <v>129.73962033898303</v>
      </c>
      <c r="AT10" s="27">
        <v>26500</v>
      </c>
      <c r="AU10" s="26">
        <v>29773.387999999999</v>
      </c>
      <c r="AV10" s="23">
        <v>0</v>
      </c>
      <c r="AW10" s="26">
        <v>0</v>
      </c>
      <c r="AX10" s="23">
        <v>0</v>
      </c>
      <c r="AY10" s="23">
        <v>0</v>
      </c>
      <c r="AZ10" s="27">
        <v>3000</v>
      </c>
      <c r="BA10" s="23">
        <v>8499.7999999999993</v>
      </c>
      <c r="BB10" s="23">
        <v>0</v>
      </c>
      <c r="BC10" s="23">
        <v>0</v>
      </c>
      <c r="BD10" s="23">
        <v>7227.3</v>
      </c>
      <c r="BE10" s="23">
        <v>7227.3</v>
      </c>
      <c r="BF10" s="27"/>
      <c r="BG10" s="23">
        <v>0</v>
      </c>
      <c r="BH10" s="27">
        <v>325710.5</v>
      </c>
      <c r="BI10" s="23">
        <v>317229.10279999999</v>
      </c>
      <c r="BJ10" s="23">
        <v>148596</v>
      </c>
      <c r="BK10" s="23">
        <v>165464.46179999999</v>
      </c>
      <c r="BL10" s="27">
        <v>12000</v>
      </c>
      <c r="BM10" s="23">
        <v>20231.934000000001</v>
      </c>
      <c r="BN10" s="23">
        <v>3606</v>
      </c>
      <c r="BO10" s="23">
        <v>4296.7299999999996</v>
      </c>
      <c r="BP10" s="23">
        <v>0</v>
      </c>
      <c r="BQ10" s="23">
        <v>0</v>
      </c>
      <c r="BR10" s="23">
        <v>4890</v>
      </c>
      <c r="BS10" s="26">
        <v>11079.829</v>
      </c>
      <c r="BT10" s="26">
        <v>0</v>
      </c>
      <c r="BU10" s="26">
        <f>N10+Q10+T10+W10+Z10+AC10+AE10+AG10+AI10+AK10+AM10+AO10+AT10+AV10+AX10+AZ10+BB10+BD10+BF10+BH10+BL10+BN10+BP10+BR10</f>
        <v>1657661.8</v>
      </c>
      <c r="BV10" s="26">
        <f t="shared" ref="BV10:BV73" si="13">O10+R10+U10+X10+AA10+AD10+AF10+AH10+AJ10+AL10+AN10+AP10+AU10+AW10+AY10+BA10+BC10+BE10+BG10+BI10+BM10+BO10+BQ10+BS10+BT10</f>
        <v>1816989.5136999998</v>
      </c>
      <c r="BW10" s="23">
        <v>0</v>
      </c>
      <c r="BX10" s="23">
        <v>0</v>
      </c>
      <c r="BY10" s="23">
        <v>294840.3</v>
      </c>
      <c r="BZ10" s="23">
        <v>137752.63699999999</v>
      </c>
      <c r="CA10" s="23">
        <v>0</v>
      </c>
      <c r="CB10" s="23">
        <v>0</v>
      </c>
      <c r="CC10" s="57">
        <v>0</v>
      </c>
      <c r="CD10" s="23">
        <v>0</v>
      </c>
      <c r="CE10" s="23">
        <v>0</v>
      </c>
      <c r="CF10" s="23">
        <v>0</v>
      </c>
      <c r="CG10" s="23">
        <v>0</v>
      </c>
      <c r="CH10" s="26">
        <v>0</v>
      </c>
      <c r="CI10" s="26">
        <v>0</v>
      </c>
      <c r="CJ10" s="26">
        <f t="shared" ref="CJ10:CJ73" si="14">BW10+BY10+CA10+CC10+CE10+CG10</f>
        <v>294840.3</v>
      </c>
      <c r="CK10" s="26">
        <f t="shared" ref="CK10:CK73" si="15">BX10+BZ10+CB10+CD10+CF10+CH10+CI10</f>
        <v>137752.63699999999</v>
      </c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</row>
    <row r="11" spans="1:210" ht="21" customHeight="1">
      <c r="A11" s="22">
        <v>2</v>
      </c>
      <c r="B11" s="56" t="s">
        <v>55</v>
      </c>
      <c r="C11" s="23">
        <v>46.2</v>
      </c>
      <c r="D11" s="34">
        <v>0</v>
      </c>
      <c r="E11" s="25">
        <f t="shared" si="0"/>
        <v>140785.60000000001</v>
      </c>
      <c r="F11" s="26">
        <f t="shared" si="0"/>
        <v>98219.049000000014</v>
      </c>
      <c r="G11" s="26">
        <f t="shared" si="1"/>
        <v>69.764982356150057</v>
      </c>
      <c r="H11" s="26">
        <f t="shared" si="2"/>
        <v>21719.1</v>
      </c>
      <c r="I11" s="26">
        <f t="shared" si="2"/>
        <v>19938.149000000001</v>
      </c>
      <c r="J11" s="26">
        <f t="shared" si="3"/>
        <v>91.800069984483713</v>
      </c>
      <c r="K11" s="26">
        <f t="shared" si="4"/>
        <v>11730</v>
      </c>
      <c r="L11" s="26">
        <f t="shared" si="4"/>
        <v>11017.067000000003</v>
      </c>
      <c r="M11" s="23">
        <f t="shared" si="5"/>
        <v>93.92213981244673</v>
      </c>
      <c r="N11" s="27">
        <v>130</v>
      </c>
      <c r="O11" s="26">
        <v>1721.7450000000031</v>
      </c>
      <c r="P11" s="23">
        <f t="shared" si="6"/>
        <v>1324.4192307692333</v>
      </c>
      <c r="Q11" s="28">
        <v>6000</v>
      </c>
      <c r="R11" s="26">
        <v>2695.89</v>
      </c>
      <c r="S11" s="23">
        <f t="shared" si="7"/>
        <v>44.9315</v>
      </c>
      <c r="T11" s="27">
        <v>11600</v>
      </c>
      <c r="U11" s="26">
        <v>9295.3220000000001</v>
      </c>
      <c r="V11" s="23">
        <f t="shared" si="8"/>
        <v>80.13208620689656</v>
      </c>
      <c r="W11" s="27">
        <v>530</v>
      </c>
      <c r="X11" s="26">
        <v>417.15800000000002</v>
      </c>
      <c r="Y11" s="23">
        <f t="shared" si="9"/>
        <v>78.70905660377359</v>
      </c>
      <c r="Z11" s="29">
        <v>0</v>
      </c>
      <c r="AA11" s="26">
        <v>0</v>
      </c>
      <c r="AB11" s="23" t="e">
        <f t="shared" si="10"/>
        <v>#DIV/0!</v>
      </c>
      <c r="AC11" s="28">
        <v>0</v>
      </c>
      <c r="AD11" s="23">
        <v>0</v>
      </c>
      <c r="AE11" s="23">
        <v>0</v>
      </c>
      <c r="AF11" s="23">
        <v>0</v>
      </c>
      <c r="AG11" s="23">
        <v>78280.899999999994</v>
      </c>
      <c r="AH11" s="23">
        <v>78280.899999999994</v>
      </c>
      <c r="AI11" s="28">
        <v>0</v>
      </c>
      <c r="AJ11" s="30">
        <v>0</v>
      </c>
      <c r="AK11" s="31"/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6">
        <f t="shared" si="11"/>
        <v>920</v>
      </c>
      <c r="AR11" s="26">
        <f t="shared" si="11"/>
        <v>726.38400000000001</v>
      </c>
      <c r="AS11" s="23">
        <f t="shared" si="12"/>
        <v>78.954782608695652</v>
      </c>
      <c r="AT11" s="27">
        <v>800</v>
      </c>
      <c r="AU11" s="26">
        <v>616.38400000000001</v>
      </c>
      <c r="AV11" s="23">
        <v>0</v>
      </c>
      <c r="AW11" s="26">
        <v>0</v>
      </c>
      <c r="AX11" s="23">
        <v>0</v>
      </c>
      <c r="AY11" s="23">
        <v>0</v>
      </c>
      <c r="AZ11" s="27">
        <v>120</v>
      </c>
      <c r="BA11" s="23">
        <v>110</v>
      </c>
      <c r="BB11" s="23">
        <v>0</v>
      </c>
      <c r="BC11" s="23">
        <v>0</v>
      </c>
      <c r="BD11" s="58">
        <v>0</v>
      </c>
      <c r="BE11" s="23">
        <v>0</v>
      </c>
      <c r="BF11" s="27"/>
      <c r="BG11" s="23">
        <v>0</v>
      </c>
      <c r="BH11" s="27">
        <v>2539.1</v>
      </c>
      <c r="BI11" s="23">
        <v>1623.27</v>
      </c>
      <c r="BJ11" s="23">
        <v>1039.0999999999999</v>
      </c>
      <c r="BK11" s="23">
        <v>717.27</v>
      </c>
      <c r="BL11" s="27"/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v>3458.38</v>
      </c>
      <c r="BT11" s="26">
        <v>0</v>
      </c>
      <c r="BU11" s="26">
        <f t="shared" ref="BU11:BU39" si="16">N11+Q11+T11+W11+Z11+AC11+AE11+AG11+AI11+AK11+AM11+AO11+AT11+AV11+AX11+AZ11+BB11+BD13+BF11+BH11+BL11+BN11+BP11+BR11</f>
        <v>100000</v>
      </c>
      <c r="BV11" s="26">
        <f t="shared" si="13"/>
        <v>98219.049000000014</v>
      </c>
      <c r="BW11" s="23">
        <v>0</v>
      </c>
      <c r="BX11" s="23">
        <v>0</v>
      </c>
      <c r="BY11" s="23">
        <v>40785.599999999999</v>
      </c>
      <c r="BZ11" s="23">
        <v>0</v>
      </c>
      <c r="CA11" s="23">
        <v>0</v>
      </c>
      <c r="CB11" s="23">
        <v>0</v>
      </c>
      <c r="CC11" s="57">
        <v>0</v>
      </c>
      <c r="CD11" s="23">
        <v>0</v>
      </c>
      <c r="CE11" s="23">
        <v>0</v>
      </c>
      <c r="CF11" s="23">
        <v>0</v>
      </c>
      <c r="CG11" s="23">
        <v>11000</v>
      </c>
      <c r="CH11" s="26">
        <v>6000</v>
      </c>
      <c r="CI11" s="26">
        <v>0</v>
      </c>
      <c r="CJ11" s="26">
        <f t="shared" si="14"/>
        <v>51785.599999999999</v>
      </c>
      <c r="CK11" s="26">
        <f t="shared" si="15"/>
        <v>6000</v>
      </c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</row>
    <row r="12" spans="1:210" ht="21" customHeight="1">
      <c r="A12" s="22">
        <v>3</v>
      </c>
      <c r="B12" s="56" t="s">
        <v>56</v>
      </c>
      <c r="C12" s="23">
        <v>2003.6999999999998</v>
      </c>
      <c r="D12" s="34">
        <v>0</v>
      </c>
      <c r="E12" s="25">
        <f t="shared" si="0"/>
        <v>57181.5</v>
      </c>
      <c r="F12" s="26">
        <f t="shared" si="0"/>
        <v>51470.044999999998</v>
      </c>
      <c r="G12" s="26">
        <f t="shared" si="1"/>
        <v>90.011708332240318</v>
      </c>
      <c r="H12" s="26">
        <f t="shared" si="2"/>
        <v>16556.8</v>
      </c>
      <c r="I12" s="26">
        <f t="shared" si="2"/>
        <v>13126.929</v>
      </c>
      <c r="J12" s="26">
        <f t="shared" si="3"/>
        <v>79.284215548898345</v>
      </c>
      <c r="K12" s="26">
        <f t="shared" si="4"/>
        <v>9209.1</v>
      </c>
      <c r="L12" s="26">
        <f t="shared" si="4"/>
        <v>8944.9480000000003</v>
      </c>
      <c r="M12" s="23">
        <f t="shared" si="5"/>
        <v>97.131619810839283</v>
      </c>
      <c r="N12" s="27">
        <v>1650</v>
      </c>
      <c r="O12" s="26">
        <v>2200.5950000000012</v>
      </c>
      <c r="P12" s="23">
        <f t="shared" si="6"/>
        <v>133.36939393939403</v>
      </c>
      <c r="Q12" s="35">
        <v>4600</v>
      </c>
      <c r="R12" s="26">
        <v>2451.5250000000001</v>
      </c>
      <c r="S12" s="23">
        <f t="shared" si="7"/>
        <v>53.294021739130436</v>
      </c>
      <c r="T12" s="27">
        <v>7559.1</v>
      </c>
      <c r="U12" s="26">
        <v>6744.3530000000001</v>
      </c>
      <c r="V12" s="23">
        <f t="shared" si="8"/>
        <v>89.221640142344981</v>
      </c>
      <c r="W12" s="27">
        <v>303.39999999999998</v>
      </c>
      <c r="X12" s="26">
        <v>422.4</v>
      </c>
      <c r="Y12" s="23">
        <f t="shared" si="9"/>
        <v>139.22214897824654</v>
      </c>
      <c r="Z12" s="29">
        <v>0</v>
      </c>
      <c r="AA12" s="26">
        <v>0</v>
      </c>
      <c r="AB12" s="23" t="e">
        <f t="shared" si="10"/>
        <v>#DIV/0!</v>
      </c>
      <c r="AC12" s="28">
        <v>0</v>
      </c>
      <c r="AD12" s="23">
        <v>0</v>
      </c>
      <c r="AE12" s="23">
        <v>0</v>
      </c>
      <c r="AF12" s="23">
        <v>0</v>
      </c>
      <c r="AG12" s="23">
        <v>34760</v>
      </c>
      <c r="AH12" s="23">
        <v>34760</v>
      </c>
      <c r="AI12" s="28">
        <v>0</v>
      </c>
      <c r="AJ12" s="30">
        <v>0</v>
      </c>
      <c r="AK12" s="31"/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6">
        <f t="shared" si="11"/>
        <v>544.29999999999995</v>
      </c>
      <c r="AR12" s="26">
        <f t="shared" si="11"/>
        <v>348.46299999999997</v>
      </c>
      <c r="AS12" s="23">
        <f t="shared" si="12"/>
        <v>64.020393165533704</v>
      </c>
      <c r="AT12" s="27">
        <v>443</v>
      </c>
      <c r="AU12" s="26">
        <v>315.67899999999997</v>
      </c>
      <c r="AV12" s="23">
        <v>0</v>
      </c>
      <c r="AW12" s="26">
        <v>0</v>
      </c>
      <c r="AX12" s="23">
        <v>0</v>
      </c>
      <c r="AY12" s="23">
        <v>0</v>
      </c>
      <c r="AZ12" s="27">
        <v>101.3</v>
      </c>
      <c r="BA12" s="23">
        <v>32.783999999999999</v>
      </c>
      <c r="BB12" s="23">
        <v>0</v>
      </c>
      <c r="BC12" s="23">
        <v>0</v>
      </c>
      <c r="BD12" s="58">
        <v>0</v>
      </c>
      <c r="BE12" s="23">
        <v>0</v>
      </c>
      <c r="BF12" s="27">
        <v>0</v>
      </c>
      <c r="BG12" s="23">
        <v>0</v>
      </c>
      <c r="BH12" s="27">
        <v>700</v>
      </c>
      <c r="BI12" s="23">
        <v>48.4</v>
      </c>
      <c r="BJ12" s="23">
        <v>700</v>
      </c>
      <c r="BK12" s="23">
        <v>48.4</v>
      </c>
      <c r="BL12" s="27">
        <v>1200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v>911.19299999999998</v>
      </c>
      <c r="BT12" s="26">
        <v>0</v>
      </c>
      <c r="BU12" s="26">
        <f t="shared" si="16"/>
        <v>51316.800000000003</v>
      </c>
      <c r="BV12" s="26">
        <f t="shared" si="13"/>
        <v>47886.928999999996</v>
      </c>
      <c r="BW12" s="23">
        <v>0</v>
      </c>
      <c r="BX12" s="23">
        <v>0</v>
      </c>
      <c r="BY12" s="23">
        <v>5864.7</v>
      </c>
      <c r="BZ12" s="23">
        <v>3583.116</v>
      </c>
      <c r="CA12" s="23">
        <v>0</v>
      </c>
      <c r="CB12" s="23">
        <v>0</v>
      </c>
      <c r="CC12" s="57">
        <v>0</v>
      </c>
      <c r="CD12" s="23">
        <v>0</v>
      </c>
      <c r="CE12" s="23">
        <v>0</v>
      </c>
      <c r="CF12" s="23">
        <v>0</v>
      </c>
      <c r="CG12" s="23">
        <v>0</v>
      </c>
      <c r="CH12" s="26">
        <v>0</v>
      </c>
      <c r="CI12" s="26">
        <v>0</v>
      </c>
      <c r="CJ12" s="26">
        <f t="shared" si="14"/>
        <v>5864.7</v>
      </c>
      <c r="CK12" s="26">
        <f t="shared" si="15"/>
        <v>3583.116</v>
      </c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</row>
    <row r="13" spans="1:210" ht="21" customHeight="1">
      <c r="A13" s="22">
        <v>4</v>
      </c>
      <c r="B13" s="56" t="s">
        <v>57</v>
      </c>
      <c r="C13" s="23">
        <v>9140.8000000000011</v>
      </c>
      <c r="D13" s="34">
        <v>0</v>
      </c>
      <c r="E13" s="25">
        <f t="shared" si="0"/>
        <v>110786.2</v>
      </c>
      <c r="F13" s="26">
        <f t="shared" si="0"/>
        <v>111170.19799999999</v>
      </c>
      <c r="G13" s="26">
        <f t="shared" si="1"/>
        <v>100.34661176211476</v>
      </c>
      <c r="H13" s="26">
        <f t="shared" si="2"/>
        <v>25890</v>
      </c>
      <c r="I13" s="26">
        <f t="shared" si="2"/>
        <v>26274.498</v>
      </c>
      <c r="J13" s="26">
        <f t="shared" si="3"/>
        <v>101.48512166859791</v>
      </c>
      <c r="K13" s="26">
        <f t="shared" si="4"/>
        <v>12500</v>
      </c>
      <c r="L13" s="26">
        <f t="shared" si="4"/>
        <v>16530.865999999998</v>
      </c>
      <c r="M13" s="23">
        <f t="shared" si="5"/>
        <v>132.24692799999997</v>
      </c>
      <c r="N13" s="27">
        <v>500</v>
      </c>
      <c r="O13" s="26">
        <v>3294.2159999999981</v>
      </c>
      <c r="P13" s="23">
        <f t="shared" si="6"/>
        <v>658.84319999999968</v>
      </c>
      <c r="Q13" s="35">
        <v>9500</v>
      </c>
      <c r="R13" s="26">
        <v>4748.5240000000003</v>
      </c>
      <c r="S13" s="23">
        <f t="shared" si="7"/>
        <v>49.984463157894744</v>
      </c>
      <c r="T13" s="27">
        <v>12000</v>
      </c>
      <c r="U13" s="26">
        <v>13236.65</v>
      </c>
      <c r="V13" s="23">
        <f t="shared" si="8"/>
        <v>110.30541666666667</v>
      </c>
      <c r="W13" s="27">
        <v>440</v>
      </c>
      <c r="X13" s="26">
        <v>555</v>
      </c>
      <c r="Y13" s="23">
        <f t="shared" si="9"/>
        <v>126.13636363636364</v>
      </c>
      <c r="Z13" s="29">
        <v>0</v>
      </c>
      <c r="AA13" s="26">
        <v>0</v>
      </c>
      <c r="AB13" s="23" t="e">
        <f t="shared" si="10"/>
        <v>#DIV/0!</v>
      </c>
      <c r="AC13" s="28">
        <v>0</v>
      </c>
      <c r="AD13" s="23">
        <v>0</v>
      </c>
      <c r="AE13" s="23">
        <v>0</v>
      </c>
      <c r="AF13" s="23">
        <v>0</v>
      </c>
      <c r="AG13" s="23">
        <v>75778.2</v>
      </c>
      <c r="AH13" s="23">
        <v>75778.2</v>
      </c>
      <c r="AI13" s="28">
        <v>0</v>
      </c>
      <c r="AJ13" s="30">
        <v>0</v>
      </c>
      <c r="AK13" s="31"/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6">
        <f t="shared" si="11"/>
        <v>2000</v>
      </c>
      <c r="AR13" s="26">
        <f t="shared" si="11"/>
        <v>2659.5880000000002</v>
      </c>
      <c r="AS13" s="23">
        <f t="shared" si="12"/>
        <v>132.97940000000003</v>
      </c>
      <c r="AT13" s="27">
        <v>1990</v>
      </c>
      <c r="AU13" s="26">
        <v>2659.5880000000002</v>
      </c>
      <c r="AV13" s="23">
        <v>0</v>
      </c>
      <c r="AW13" s="26">
        <v>0</v>
      </c>
      <c r="AX13" s="23">
        <v>0</v>
      </c>
      <c r="AY13" s="23">
        <v>0</v>
      </c>
      <c r="AZ13" s="27">
        <v>10</v>
      </c>
      <c r="BA13" s="23">
        <v>0</v>
      </c>
      <c r="BB13" s="23">
        <v>0</v>
      </c>
      <c r="BC13" s="23">
        <v>0</v>
      </c>
      <c r="BD13" s="58">
        <v>0</v>
      </c>
      <c r="BE13" s="23">
        <v>0</v>
      </c>
      <c r="BF13" s="27">
        <v>0</v>
      </c>
      <c r="BG13" s="23">
        <v>0</v>
      </c>
      <c r="BH13" s="27">
        <v>1350</v>
      </c>
      <c r="BI13" s="23">
        <v>1414.9</v>
      </c>
      <c r="BJ13" s="23">
        <v>1300</v>
      </c>
      <c r="BK13" s="23">
        <v>1325</v>
      </c>
      <c r="BL13" s="27"/>
      <c r="BM13" s="23">
        <v>0</v>
      </c>
      <c r="BN13" s="23">
        <v>100</v>
      </c>
      <c r="BO13" s="23">
        <v>15</v>
      </c>
      <c r="BP13" s="23">
        <v>0</v>
      </c>
      <c r="BQ13" s="23">
        <v>0</v>
      </c>
      <c r="BR13" s="23">
        <v>0</v>
      </c>
      <c r="BS13" s="26">
        <v>350.62</v>
      </c>
      <c r="BT13" s="26">
        <v>0</v>
      </c>
      <c r="BU13" s="26">
        <f t="shared" si="16"/>
        <v>101668.2</v>
      </c>
      <c r="BV13" s="26">
        <f t="shared" si="13"/>
        <v>102052.69799999999</v>
      </c>
      <c r="BW13" s="23">
        <v>0</v>
      </c>
      <c r="BX13" s="23">
        <v>0</v>
      </c>
      <c r="BY13" s="23">
        <v>9118</v>
      </c>
      <c r="BZ13" s="23">
        <v>9117.5</v>
      </c>
      <c r="CA13" s="23">
        <v>0</v>
      </c>
      <c r="CB13" s="23">
        <v>0</v>
      </c>
      <c r="CC13" s="57">
        <v>0</v>
      </c>
      <c r="CD13" s="23">
        <v>0</v>
      </c>
      <c r="CE13" s="23">
        <v>0</v>
      </c>
      <c r="CF13" s="23">
        <v>0</v>
      </c>
      <c r="CG13" s="23">
        <v>0</v>
      </c>
      <c r="CH13" s="26">
        <v>0</v>
      </c>
      <c r="CI13" s="26">
        <v>0</v>
      </c>
      <c r="CJ13" s="26">
        <f t="shared" si="14"/>
        <v>9118</v>
      </c>
      <c r="CK13" s="26">
        <f t="shared" si="15"/>
        <v>9117.5</v>
      </c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</row>
    <row r="14" spans="1:210" ht="21" customHeight="1">
      <c r="A14" s="22">
        <v>5</v>
      </c>
      <c r="B14" s="56" t="s">
        <v>58</v>
      </c>
      <c r="C14" s="23">
        <v>1616.2</v>
      </c>
      <c r="D14" s="34">
        <v>0</v>
      </c>
      <c r="E14" s="25">
        <f t="shared" si="0"/>
        <v>48141.599999999999</v>
      </c>
      <c r="F14" s="26">
        <f t="shared" si="0"/>
        <v>53539.813999999984</v>
      </c>
      <c r="G14" s="26">
        <f t="shared" si="1"/>
        <v>111.21320022599994</v>
      </c>
      <c r="H14" s="26">
        <f t="shared" si="2"/>
        <v>14166.1</v>
      </c>
      <c r="I14" s="26">
        <f t="shared" si="2"/>
        <v>13295.093999999999</v>
      </c>
      <c r="J14" s="26">
        <f t="shared" si="3"/>
        <v>93.851476411997652</v>
      </c>
      <c r="K14" s="26">
        <f t="shared" si="4"/>
        <v>5130</v>
      </c>
      <c r="L14" s="26">
        <f t="shared" si="4"/>
        <v>6368.2619999999979</v>
      </c>
      <c r="M14" s="23">
        <f t="shared" si="5"/>
        <v>124.1376608187134</v>
      </c>
      <c r="N14" s="27">
        <v>130</v>
      </c>
      <c r="O14" s="26">
        <v>1992.0839999999978</v>
      </c>
      <c r="P14" s="23">
        <f t="shared" si="6"/>
        <v>1532.3723076923059</v>
      </c>
      <c r="Q14" s="35">
        <v>8000</v>
      </c>
      <c r="R14" s="26">
        <v>5584.1840000000002</v>
      </c>
      <c r="S14" s="23">
        <f t="shared" si="7"/>
        <v>69.802300000000002</v>
      </c>
      <c r="T14" s="27">
        <v>5000</v>
      </c>
      <c r="U14" s="26">
        <v>4376.1779999999999</v>
      </c>
      <c r="V14" s="23">
        <f t="shared" si="8"/>
        <v>87.523560000000003</v>
      </c>
      <c r="W14" s="27">
        <v>130</v>
      </c>
      <c r="X14" s="26">
        <v>185.4</v>
      </c>
      <c r="Y14" s="23">
        <f t="shared" si="9"/>
        <v>142.61538461538461</v>
      </c>
      <c r="Z14" s="29">
        <v>0</v>
      </c>
      <c r="AA14" s="26">
        <v>0</v>
      </c>
      <c r="AB14" s="23" t="e">
        <f t="shared" si="10"/>
        <v>#DIV/0!</v>
      </c>
      <c r="AC14" s="28">
        <v>0</v>
      </c>
      <c r="AD14" s="23">
        <v>0</v>
      </c>
      <c r="AE14" s="23">
        <v>0</v>
      </c>
      <c r="AF14" s="23">
        <v>0</v>
      </c>
      <c r="AG14" s="23">
        <v>33975.5</v>
      </c>
      <c r="AH14" s="23">
        <v>33975.5</v>
      </c>
      <c r="AI14" s="28">
        <v>0</v>
      </c>
      <c r="AJ14" s="30">
        <v>0</v>
      </c>
      <c r="AK14" s="31"/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6">
        <f t="shared" si="11"/>
        <v>246.1</v>
      </c>
      <c r="AR14" s="26">
        <f t="shared" si="11"/>
        <v>279.786</v>
      </c>
      <c r="AS14" s="23">
        <f t="shared" si="12"/>
        <v>113.68793173506704</v>
      </c>
      <c r="AT14" s="27">
        <v>164.1</v>
      </c>
      <c r="AU14" s="26">
        <v>193.286</v>
      </c>
      <c r="AV14" s="23">
        <v>0</v>
      </c>
      <c r="AW14" s="26">
        <v>0</v>
      </c>
      <c r="AX14" s="23">
        <v>0</v>
      </c>
      <c r="AY14" s="23">
        <v>0</v>
      </c>
      <c r="AZ14" s="27">
        <v>82</v>
      </c>
      <c r="BA14" s="23">
        <v>86.5</v>
      </c>
      <c r="BB14" s="23">
        <v>0</v>
      </c>
      <c r="BC14" s="23">
        <v>0</v>
      </c>
      <c r="BD14" s="58">
        <v>0</v>
      </c>
      <c r="BE14" s="23">
        <v>0</v>
      </c>
      <c r="BF14" s="27">
        <v>0</v>
      </c>
      <c r="BG14" s="23">
        <v>0</v>
      </c>
      <c r="BH14" s="27">
        <v>660</v>
      </c>
      <c r="BI14" s="23">
        <v>337.7</v>
      </c>
      <c r="BJ14" s="27">
        <v>660</v>
      </c>
      <c r="BK14" s="23">
        <v>337.7</v>
      </c>
      <c r="BL14" s="27"/>
      <c r="BM14" s="23">
        <v>480.16199999999998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v>59.6</v>
      </c>
      <c r="BT14" s="26">
        <v>0</v>
      </c>
      <c r="BU14" s="26">
        <f t="shared" si="16"/>
        <v>48141.599999999999</v>
      </c>
      <c r="BV14" s="26">
        <f t="shared" si="13"/>
        <v>47270.59399999999</v>
      </c>
      <c r="BW14" s="23">
        <v>0</v>
      </c>
      <c r="BX14" s="23">
        <v>0</v>
      </c>
      <c r="BY14" s="23">
        <v>0</v>
      </c>
      <c r="BZ14" s="23">
        <v>6269.22</v>
      </c>
      <c r="CA14" s="23">
        <v>0</v>
      </c>
      <c r="CB14" s="23">
        <v>0</v>
      </c>
      <c r="CC14" s="57">
        <v>0</v>
      </c>
      <c r="CD14" s="23">
        <v>0</v>
      </c>
      <c r="CE14" s="23">
        <v>0</v>
      </c>
      <c r="CF14" s="23">
        <v>0</v>
      </c>
      <c r="CG14" s="23">
        <v>1740</v>
      </c>
      <c r="CH14" s="26">
        <v>1726.69</v>
      </c>
      <c r="CI14" s="26">
        <v>0</v>
      </c>
      <c r="CJ14" s="26">
        <f t="shared" si="14"/>
        <v>1740</v>
      </c>
      <c r="CK14" s="26">
        <f t="shared" si="15"/>
        <v>7995.91</v>
      </c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</row>
    <row r="15" spans="1:210" ht="21" customHeight="1">
      <c r="A15" s="22">
        <v>6</v>
      </c>
      <c r="B15" s="56" t="s">
        <v>59</v>
      </c>
      <c r="C15" s="23">
        <v>5060.1000000000004</v>
      </c>
      <c r="D15" s="34">
        <v>0</v>
      </c>
      <c r="E15" s="25">
        <f t="shared" si="0"/>
        <v>53448.5</v>
      </c>
      <c r="F15" s="26">
        <f t="shared" si="0"/>
        <v>50985.025999999998</v>
      </c>
      <c r="G15" s="26">
        <f t="shared" si="1"/>
        <v>95.390938941223794</v>
      </c>
      <c r="H15" s="26">
        <f t="shared" si="2"/>
        <v>19320.400000000001</v>
      </c>
      <c r="I15" s="26">
        <f t="shared" si="2"/>
        <v>16856.926000000003</v>
      </c>
      <c r="J15" s="26">
        <f t="shared" si="3"/>
        <v>87.249363367218081</v>
      </c>
      <c r="K15" s="26">
        <f t="shared" si="4"/>
        <v>10625</v>
      </c>
      <c r="L15" s="26">
        <f t="shared" si="4"/>
        <v>9377.7279999999992</v>
      </c>
      <c r="M15" s="23">
        <f t="shared" si="5"/>
        <v>88.260969411764705</v>
      </c>
      <c r="N15" s="27">
        <v>595</v>
      </c>
      <c r="O15" s="26">
        <v>2140.1360000000004</v>
      </c>
      <c r="P15" s="23">
        <f t="shared" si="6"/>
        <v>359.68672268907568</v>
      </c>
      <c r="Q15" s="35">
        <v>1905</v>
      </c>
      <c r="R15" s="26">
        <v>206.536</v>
      </c>
      <c r="S15" s="23">
        <f t="shared" si="7"/>
        <v>10.841784776902887</v>
      </c>
      <c r="T15" s="27">
        <v>10030</v>
      </c>
      <c r="U15" s="26">
        <v>7237.5919999999996</v>
      </c>
      <c r="V15" s="23">
        <f t="shared" si="8"/>
        <v>72.159441674975071</v>
      </c>
      <c r="W15" s="27">
        <v>280</v>
      </c>
      <c r="X15" s="26">
        <v>426.7</v>
      </c>
      <c r="Y15" s="23">
        <f t="shared" si="9"/>
        <v>152.39285714285714</v>
      </c>
      <c r="Z15" s="29">
        <v>0</v>
      </c>
      <c r="AA15" s="26">
        <v>0</v>
      </c>
      <c r="AB15" s="23" t="e">
        <f t="shared" si="10"/>
        <v>#DIV/0!</v>
      </c>
      <c r="AC15" s="28">
        <v>0</v>
      </c>
      <c r="AD15" s="23">
        <v>0</v>
      </c>
      <c r="AE15" s="23">
        <v>0</v>
      </c>
      <c r="AF15" s="23">
        <v>0</v>
      </c>
      <c r="AG15" s="23">
        <v>34128.1</v>
      </c>
      <c r="AH15" s="23">
        <v>34128.1</v>
      </c>
      <c r="AI15" s="28">
        <v>0</v>
      </c>
      <c r="AJ15" s="30">
        <v>0</v>
      </c>
      <c r="AK15" s="31"/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6">
        <f t="shared" si="11"/>
        <v>510.4</v>
      </c>
      <c r="AR15" s="26">
        <f t="shared" si="11"/>
        <v>543.69499999999994</v>
      </c>
      <c r="AS15" s="23">
        <f t="shared" si="12"/>
        <v>106.52331504702192</v>
      </c>
      <c r="AT15" s="27">
        <v>90.4</v>
      </c>
      <c r="AU15" s="26">
        <v>123.423</v>
      </c>
      <c r="AV15" s="23">
        <v>0</v>
      </c>
      <c r="AW15" s="26">
        <v>0</v>
      </c>
      <c r="AX15" s="23">
        <v>0</v>
      </c>
      <c r="AY15" s="23">
        <v>0</v>
      </c>
      <c r="AZ15" s="27">
        <v>420</v>
      </c>
      <c r="BA15" s="23">
        <v>420.27199999999999</v>
      </c>
      <c r="BB15" s="23">
        <v>0</v>
      </c>
      <c r="BC15" s="23">
        <v>0</v>
      </c>
      <c r="BD15" s="58">
        <v>0</v>
      </c>
      <c r="BE15" s="23">
        <v>0</v>
      </c>
      <c r="BF15" s="27">
        <v>0</v>
      </c>
      <c r="BG15" s="23">
        <v>0</v>
      </c>
      <c r="BH15" s="27">
        <v>6000</v>
      </c>
      <c r="BI15" s="23">
        <v>6012.35</v>
      </c>
      <c r="BJ15" s="23">
        <v>1500</v>
      </c>
      <c r="BK15" s="23">
        <v>1593.65</v>
      </c>
      <c r="BL15" s="27"/>
      <c r="BM15" s="26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v>289.91699999999997</v>
      </c>
      <c r="BT15" s="26">
        <v>0</v>
      </c>
      <c r="BU15" s="26">
        <f t="shared" si="16"/>
        <v>53448.5</v>
      </c>
      <c r="BV15" s="26">
        <f t="shared" si="13"/>
        <v>50985.025999999998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57">
        <v>0</v>
      </c>
      <c r="CD15" s="23">
        <v>0</v>
      </c>
      <c r="CE15" s="23">
        <v>0</v>
      </c>
      <c r="CF15" s="23">
        <v>0</v>
      </c>
      <c r="CG15" s="23">
        <v>0</v>
      </c>
      <c r="CH15" s="26">
        <v>0</v>
      </c>
      <c r="CI15" s="26">
        <v>0</v>
      </c>
      <c r="CJ15" s="26">
        <f t="shared" si="14"/>
        <v>0</v>
      </c>
      <c r="CK15" s="26">
        <f t="shared" si="15"/>
        <v>0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</row>
    <row r="16" spans="1:210" ht="21" customHeight="1">
      <c r="A16" s="22">
        <v>7</v>
      </c>
      <c r="B16" s="56" t="s">
        <v>60</v>
      </c>
      <c r="C16" s="23">
        <v>474</v>
      </c>
      <c r="D16" s="34">
        <v>305.3</v>
      </c>
      <c r="E16" s="25">
        <f t="shared" si="0"/>
        <v>53828.1</v>
      </c>
      <c r="F16" s="26">
        <f t="shared" si="0"/>
        <v>53978.103999999999</v>
      </c>
      <c r="G16" s="26">
        <f t="shared" si="1"/>
        <v>100.27867229198134</v>
      </c>
      <c r="H16" s="26">
        <f t="shared" si="2"/>
        <v>11840</v>
      </c>
      <c r="I16" s="26">
        <f t="shared" si="2"/>
        <v>11990.004000000001</v>
      </c>
      <c r="J16" s="26">
        <f t="shared" si="3"/>
        <v>101.26692567567568</v>
      </c>
      <c r="K16" s="26">
        <f t="shared" si="4"/>
        <v>4590</v>
      </c>
      <c r="L16" s="26">
        <f t="shared" si="4"/>
        <v>9537.5210000000006</v>
      </c>
      <c r="M16" s="23">
        <f t="shared" si="5"/>
        <v>207.78912854030503</v>
      </c>
      <c r="N16" s="27">
        <v>90</v>
      </c>
      <c r="O16" s="26">
        <v>2757.4370000000008</v>
      </c>
      <c r="P16" s="23">
        <f t="shared" si="6"/>
        <v>3063.8188888888899</v>
      </c>
      <c r="Q16" s="35">
        <v>5100</v>
      </c>
      <c r="R16" s="26">
        <v>1227.8330000000001</v>
      </c>
      <c r="S16" s="23">
        <f t="shared" si="7"/>
        <v>24.0751568627451</v>
      </c>
      <c r="T16" s="27">
        <v>4500</v>
      </c>
      <c r="U16" s="26">
        <v>6780.0839999999998</v>
      </c>
      <c r="V16" s="23">
        <f t="shared" si="8"/>
        <v>150.66853333333333</v>
      </c>
      <c r="W16" s="27">
        <v>50</v>
      </c>
      <c r="X16" s="26">
        <v>5</v>
      </c>
      <c r="Y16" s="23">
        <f t="shared" si="9"/>
        <v>10</v>
      </c>
      <c r="Z16" s="29">
        <v>0</v>
      </c>
      <c r="AA16" s="26">
        <v>0</v>
      </c>
      <c r="AB16" s="23" t="e">
        <f t="shared" si="10"/>
        <v>#DIV/0!</v>
      </c>
      <c r="AC16" s="28">
        <v>0</v>
      </c>
      <c r="AD16" s="23">
        <v>0</v>
      </c>
      <c r="AE16" s="23">
        <v>0</v>
      </c>
      <c r="AF16" s="23">
        <v>0</v>
      </c>
      <c r="AG16" s="23">
        <v>41988.1</v>
      </c>
      <c r="AH16" s="23">
        <v>41988.1</v>
      </c>
      <c r="AI16" s="28">
        <v>0</v>
      </c>
      <c r="AJ16" s="30">
        <v>0</v>
      </c>
      <c r="AK16" s="31"/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6">
        <f t="shared" si="11"/>
        <v>1100</v>
      </c>
      <c r="AR16" s="26">
        <f t="shared" si="11"/>
        <v>1187.55</v>
      </c>
      <c r="AS16" s="23">
        <f t="shared" si="12"/>
        <v>107.9590909090909</v>
      </c>
      <c r="AT16" s="27">
        <v>1100</v>
      </c>
      <c r="AU16" s="26">
        <v>1187.55</v>
      </c>
      <c r="AV16" s="23">
        <v>0</v>
      </c>
      <c r="AW16" s="26">
        <v>0</v>
      </c>
      <c r="AX16" s="23">
        <v>0</v>
      </c>
      <c r="AY16" s="23">
        <v>0</v>
      </c>
      <c r="AZ16" s="27">
        <v>0</v>
      </c>
      <c r="BA16" s="23">
        <v>0</v>
      </c>
      <c r="BB16" s="23">
        <v>0</v>
      </c>
      <c r="BC16" s="23">
        <v>0</v>
      </c>
      <c r="BD16" s="58">
        <v>0</v>
      </c>
      <c r="BE16" s="23">
        <v>0</v>
      </c>
      <c r="BF16" s="27">
        <v>0</v>
      </c>
      <c r="BG16" s="23">
        <v>0</v>
      </c>
      <c r="BH16" s="27">
        <v>1000</v>
      </c>
      <c r="BI16" s="23">
        <v>32.1</v>
      </c>
      <c r="BJ16" s="23">
        <v>1000</v>
      </c>
      <c r="BK16" s="23">
        <v>0</v>
      </c>
      <c r="BL16" s="27"/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v>0</v>
      </c>
      <c r="BT16" s="26">
        <v>0</v>
      </c>
      <c r="BU16" s="26">
        <f t="shared" si="16"/>
        <v>53828.1</v>
      </c>
      <c r="BV16" s="26">
        <f t="shared" si="13"/>
        <v>53978.103999999999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57">
        <v>0</v>
      </c>
      <c r="CD16" s="23">
        <v>0</v>
      </c>
      <c r="CE16" s="23">
        <v>0</v>
      </c>
      <c r="CF16" s="23">
        <v>0</v>
      </c>
      <c r="CG16" s="23">
        <v>0</v>
      </c>
      <c r="CH16" s="26">
        <v>0</v>
      </c>
      <c r="CI16" s="26">
        <v>0</v>
      </c>
      <c r="CJ16" s="26">
        <f t="shared" si="14"/>
        <v>0</v>
      </c>
      <c r="CK16" s="26">
        <f t="shared" si="15"/>
        <v>0</v>
      </c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</row>
    <row r="17" spans="1:210" ht="21" customHeight="1">
      <c r="A17" s="22">
        <v>8</v>
      </c>
      <c r="B17" s="56" t="s">
        <v>61</v>
      </c>
      <c r="C17" s="23">
        <v>6323.4</v>
      </c>
      <c r="D17" s="34">
        <v>577.29999999999995</v>
      </c>
      <c r="E17" s="25">
        <f t="shared" si="0"/>
        <v>66955.600000000006</v>
      </c>
      <c r="F17" s="26">
        <f t="shared" si="0"/>
        <v>60909.936000000002</v>
      </c>
      <c r="G17" s="26">
        <f t="shared" si="1"/>
        <v>90.97063725812329</v>
      </c>
      <c r="H17" s="26">
        <f t="shared" si="2"/>
        <v>21895.200000000001</v>
      </c>
      <c r="I17" s="26">
        <f t="shared" si="2"/>
        <v>19157.295999999998</v>
      </c>
      <c r="J17" s="26">
        <f t="shared" si="3"/>
        <v>87.495414520077446</v>
      </c>
      <c r="K17" s="26">
        <f t="shared" si="4"/>
        <v>9125.7999999999993</v>
      </c>
      <c r="L17" s="26">
        <f t="shared" si="4"/>
        <v>12693.038999999999</v>
      </c>
      <c r="M17" s="23">
        <f t="shared" si="5"/>
        <v>139.08960310328956</v>
      </c>
      <c r="N17" s="27">
        <v>364.3</v>
      </c>
      <c r="O17" s="26">
        <v>2920.4639999999986</v>
      </c>
      <c r="P17" s="23">
        <f t="shared" si="6"/>
        <v>801.66456217403197</v>
      </c>
      <c r="Q17" s="35">
        <v>4469.3999999999996</v>
      </c>
      <c r="R17" s="26">
        <v>18.905000000000001</v>
      </c>
      <c r="S17" s="23">
        <f t="shared" si="7"/>
        <v>0.42298742560522667</v>
      </c>
      <c r="T17" s="27">
        <v>8761.5</v>
      </c>
      <c r="U17" s="26">
        <v>9772.5750000000007</v>
      </c>
      <c r="V17" s="23">
        <f t="shared" si="8"/>
        <v>111.53997603150145</v>
      </c>
      <c r="W17" s="27">
        <v>774</v>
      </c>
      <c r="X17" s="26">
        <v>953.6</v>
      </c>
      <c r="Y17" s="23">
        <f t="shared" si="9"/>
        <v>123.20413436692508</v>
      </c>
      <c r="Z17" s="29">
        <v>0</v>
      </c>
      <c r="AA17" s="26">
        <v>0</v>
      </c>
      <c r="AB17" s="23" t="e">
        <f t="shared" si="10"/>
        <v>#DIV/0!</v>
      </c>
      <c r="AC17" s="28">
        <v>0</v>
      </c>
      <c r="AD17" s="23">
        <v>0</v>
      </c>
      <c r="AE17" s="23">
        <v>0</v>
      </c>
      <c r="AF17" s="23">
        <v>0</v>
      </c>
      <c r="AG17" s="23">
        <v>42060.4</v>
      </c>
      <c r="AH17" s="23">
        <v>42060.4</v>
      </c>
      <c r="AI17" s="28">
        <v>0</v>
      </c>
      <c r="AJ17" s="30">
        <v>0</v>
      </c>
      <c r="AK17" s="31"/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6">
        <f t="shared" si="11"/>
        <v>1600</v>
      </c>
      <c r="AR17" s="26">
        <f t="shared" si="11"/>
        <v>2065.8180000000002</v>
      </c>
      <c r="AS17" s="23">
        <f t="shared" si="12"/>
        <v>129.11362500000001</v>
      </c>
      <c r="AT17" s="27">
        <v>1600</v>
      </c>
      <c r="AU17" s="26">
        <v>1855.818</v>
      </c>
      <c r="AV17" s="23">
        <v>0</v>
      </c>
      <c r="AW17" s="26">
        <v>0</v>
      </c>
      <c r="AX17" s="23">
        <v>0</v>
      </c>
      <c r="AY17" s="23">
        <v>0</v>
      </c>
      <c r="AZ17" s="27">
        <v>0</v>
      </c>
      <c r="BA17" s="23">
        <v>210</v>
      </c>
      <c r="BB17" s="23">
        <v>0</v>
      </c>
      <c r="BC17" s="23">
        <v>0</v>
      </c>
      <c r="BD17" s="58">
        <v>0</v>
      </c>
      <c r="BE17" s="23">
        <v>0</v>
      </c>
      <c r="BF17" s="27">
        <v>0</v>
      </c>
      <c r="BG17" s="23">
        <v>0</v>
      </c>
      <c r="BH17" s="27">
        <v>5600</v>
      </c>
      <c r="BI17" s="23">
        <v>2943.174</v>
      </c>
      <c r="BJ17" s="23">
        <v>1400</v>
      </c>
      <c r="BK17" s="23">
        <v>330.37400000000002</v>
      </c>
      <c r="BL17" s="27"/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326</v>
      </c>
      <c r="BS17" s="26">
        <v>482.76</v>
      </c>
      <c r="BT17" s="26">
        <v>0</v>
      </c>
      <c r="BU17" s="26">
        <f t="shared" si="16"/>
        <v>63955.600000000006</v>
      </c>
      <c r="BV17" s="26">
        <f t="shared" si="13"/>
        <v>61217.696000000004</v>
      </c>
      <c r="BW17" s="23">
        <v>0</v>
      </c>
      <c r="BX17" s="23">
        <v>0</v>
      </c>
      <c r="BY17" s="23">
        <v>3000</v>
      </c>
      <c r="BZ17" s="23">
        <v>-307.76</v>
      </c>
      <c r="CA17" s="23">
        <v>0</v>
      </c>
      <c r="CB17" s="23">
        <v>0</v>
      </c>
      <c r="CC17" s="57">
        <v>0</v>
      </c>
      <c r="CD17" s="23">
        <v>0</v>
      </c>
      <c r="CE17" s="23">
        <v>0</v>
      </c>
      <c r="CF17" s="23">
        <v>0</v>
      </c>
      <c r="CG17" s="23">
        <v>3119.6</v>
      </c>
      <c r="CH17" s="26">
        <v>0</v>
      </c>
      <c r="CI17" s="26">
        <v>0</v>
      </c>
      <c r="CJ17" s="26">
        <f t="shared" si="14"/>
        <v>6119.6</v>
      </c>
      <c r="CK17" s="26">
        <f t="shared" si="15"/>
        <v>-307.76</v>
      </c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</row>
    <row r="18" spans="1:210" ht="21" customHeight="1">
      <c r="A18" s="22">
        <v>9</v>
      </c>
      <c r="B18" s="56" t="s">
        <v>62</v>
      </c>
      <c r="C18" s="23">
        <v>14404.6</v>
      </c>
      <c r="D18" s="34">
        <v>0</v>
      </c>
      <c r="E18" s="25">
        <f t="shared" si="0"/>
        <v>113765.7</v>
      </c>
      <c r="F18" s="26">
        <f t="shared" si="0"/>
        <v>114551.88619999998</v>
      </c>
      <c r="G18" s="26">
        <f t="shared" si="1"/>
        <v>100.69105732219813</v>
      </c>
      <c r="H18" s="26">
        <f t="shared" si="2"/>
        <v>38339.5</v>
      </c>
      <c r="I18" s="26">
        <f t="shared" si="2"/>
        <v>39642.129200000003</v>
      </c>
      <c r="J18" s="26">
        <f t="shared" si="3"/>
        <v>103.39761655733643</v>
      </c>
      <c r="K18" s="26">
        <f t="shared" si="4"/>
        <v>13588</v>
      </c>
      <c r="L18" s="26">
        <f t="shared" si="4"/>
        <v>17995.113999999998</v>
      </c>
      <c r="M18" s="23">
        <f t="shared" si="5"/>
        <v>132.43386811892844</v>
      </c>
      <c r="N18" s="27">
        <v>305</v>
      </c>
      <c r="O18" s="26">
        <v>5359.6169999999993</v>
      </c>
      <c r="P18" s="23">
        <f t="shared" si="6"/>
        <v>1757.2514754098356</v>
      </c>
      <c r="Q18" s="35">
        <v>12560.5</v>
      </c>
      <c r="R18" s="26">
        <v>8505.8559999999998</v>
      </c>
      <c r="S18" s="23">
        <f t="shared" si="7"/>
        <v>67.719087615938861</v>
      </c>
      <c r="T18" s="27">
        <v>13283</v>
      </c>
      <c r="U18" s="26">
        <v>12635.496999999999</v>
      </c>
      <c r="V18" s="23">
        <f t="shared" si="8"/>
        <v>95.125325604155691</v>
      </c>
      <c r="W18" s="27">
        <v>180</v>
      </c>
      <c r="X18" s="26">
        <v>284.8</v>
      </c>
      <c r="Y18" s="23">
        <f t="shared" si="9"/>
        <v>158.22222222222223</v>
      </c>
      <c r="Z18" s="29">
        <v>0</v>
      </c>
      <c r="AA18" s="26">
        <v>0</v>
      </c>
      <c r="AB18" s="23" t="e">
        <f t="shared" si="10"/>
        <v>#DIV/0!</v>
      </c>
      <c r="AC18" s="28">
        <v>0</v>
      </c>
      <c r="AD18" s="23">
        <v>0</v>
      </c>
      <c r="AE18" s="23">
        <v>0</v>
      </c>
      <c r="AF18" s="23">
        <v>0</v>
      </c>
      <c r="AG18" s="23">
        <v>57599.5</v>
      </c>
      <c r="AH18" s="23">
        <v>57599.5</v>
      </c>
      <c r="AI18" s="28">
        <v>0</v>
      </c>
      <c r="AJ18" s="30">
        <v>0</v>
      </c>
      <c r="AK18" s="31"/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6">
        <f t="shared" si="11"/>
        <v>1336</v>
      </c>
      <c r="AR18" s="26">
        <f t="shared" si="11"/>
        <v>659.73900000000003</v>
      </c>
      <c r="AS18" s="23">
        <f t="shared" si="12"/>
        <v>49.381661676646708</v>
      </c>
      <c r="AT18" s="27">
        <v>196</v>
      </c>
      <c r="AU18" s="26">
        <v>189.739</v>
      </c>
      <c r="AV18" s="23">
        <v>0</v>
      </c>
      <c r="AW18" s="26">
        <v>0</v>
      </c>
      <c r="AX18" s="23">
        <v>0</v>
      </c>
      <c r="AY18" s="23">
        <v>0</v>
      </c>
      <c r="AZ18" s="27">
        <v>1140</v>
      </c>
      <c r="BA18" s="23">
        <v>470</v>
      </c>
      <c r="BB18" s="23">
        <v>0</v>
      </c>
      <c r="BC18" s="23">
        <v>0</v>
      </c>
      <c r="BD18" s="58">
        <v>0</v>
      </c>
      <c r="BE18" s="23">
        <v>0</v>
      </c>
      <c r="BF18" s="27">
        <v>0</v>
      </c>
      <c r="BG18" s="23">
        <v>0</v>
      </c>
      <c r="BH18" s="27">
        <v>10675</v>
      </c>
      <c r="BI18" s="23">
        <v>11209.3982</v>
      </c>
      <c r="BJ18" s="23">
        <v>1475</v>
      </c>
      <c r="BK18" s="23">
        <v>757.9</v>
      </c>
      <c r="BL18" s="27"/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6">
        <v>987.22199999999998</v>
      </c>
      <c r="BT18" s="26">
        <v>0</v>
      </c>
      <c r="BU18" s="26">
        <f t="shared" si="16"/>
        <v>95939</v>
      </c>
      <c r="BV18" s="26">
        <f t="shared" si="13"/>
        <v>97241.629199999981</v>
      </c>
      <c r="BW18" s="23">
        <v>0</v>
      </c>
      <c r="BX18" s="23">
        <v>0</v>
      </c>
      <c r="BY18" s="23">
        <v>17826.7</v>
      </c>
      <c r="BZ18" s="23">
        <v>17310.257000000001</v>
      </c>
      <c r="CA18" s="23">
        <v>0</v>
      </c>
      <c r="CB18" s="23">
        <v>0</v>
      </c>
      <c r="CC18" s="57">
        <v>0</v>
      </c>
      <c r="CD18" s="23">
        <v>0</v>
      </c>
      <c r="CE18" s="23">
        <v>0</v>
      </c>
      <c r="CF18" s="23">
        <v>0</v>
      </c>
      <c r="CG18" s="23">
        <v>14098</v>
      </c>
      <c r="CH18" s="26">
        <v>14098</v>
      </c>
      <c r="CI18" s="26">
        <v>0</v>
      </c>
      <c r="CJ18" s="26">
        <f t="shared" si="14"/>
        <v>31924.7</v>
      </c>
      <c r="CK18" s="26">
        <f t="shared" si="15"/>
        <v>31408.257000000001</v>
      </c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</row>
    <row r="19" spans="1:210" ht="21" customHeight="1">
      <c r="A19" s="22">
        <v>10</v>
      </c>
      <c r="B19" s="56" t="s">
        <v>63</v>
      </c>
      <c r="C19" s="23">
        <v>12903.599999999999</v>
      </c>
      <c r="D19" s="34">
        <v>0</v>
      </c>
      <c r="E19" s="25">
        <f t="shared" si="0"/>
        <v>86701.2</v>
      </c>
      <c r="F19" s="26">
        <f t="shared" si="0"/>
        <v>80015.191999999995</v>
      </c>
      <c r="G19" s="26">
        <f t="shared" si="1"/>
        <v>92.28844814143288</v>
      </c>
      <c r="H19" s="26">
        <f t="shared" si="2"/>
        <v>36200</v>
      </c>
      <c r="I19" s="26">
        <f t="shared" si="2"/>
        <v>29513.999</v>
      </c>
      <c r="J19" s="26">
        <f t="shared" si="3"/>
        <v>81.530383977900556</v>
      </c>
      <c r="K19" s="26">
        <f t="shared" si="4"/>
        <v>14400</v>
      </c>
      <c r="L19" s="26">
        <f t="shared" si="4"/>
        <v>22283.012999999999</v>
      </c>
      <c r="M19" s="23">
        <f t="shared" si="5"/>
        <v>154.74314583333333</v>
      </c>
      <c r="N19" s="27">
        <v>400</v>
      </c>
      <c r="O19" s="26">
        <v>8223.1689999999999</v>
      </c>
      <c r="P19" s="23">
        <f t="shared" si="6"/>
        <v>2055.79225</v>
      </c>
      <c r="Q19" s="35">
        <v>12000</v>
      </c>
      <c r="R19" s="26">
        <v>934.02200000000005</v>
      </c>
      <c r="S19" s="23">
        <f t="shared" si="7"/>
        <v>7.7835166666666673</v>
      </c>
      <c r="T19" s="27">
        <v>14000</v>
      </c>
      <c r="U19" s="26">
        <v>14059.843999999999</v>
      </c>
      <c r="V19" s="23">
        <f t="shared" si="8"/>
        <v>100.42745714285715</v>
      </c>
      <c r="W19" s="27">
        <v>350</v>
      </c>
      <c r="X19" s="26">
        <v>253</v>
      </c>
      <c r="Y19" s="23">
        <f t="shared" si="9"/>
        <v>72.285714285714292</v>
      </c>
      <c r="Z19" s="29">
        <v>0</v>
      </c>
      <c r="AA19" s="26">
        <v>0</v>
      </c>
      <c r="AB19" s="23" t="e">
        <f t="shared" si="10"/>
        <v>#DIV/0!</v>
      </c>
      <c r="AC19" s="28">
        <v>0</v>
      </c>
      <c r="AD19" s="23">
        <v>0</v>
      </c>
      <c r="AE19" s="23">
        <v>0</v>
      </c>
      <c r="AF19" s="23">
        <v>0</v>
      </c>
      <c r="AG19" s="23">
        <v>48161.2</v>
      </c>
      <c r="AH19" s="23">
        <v>48161.2</v>
      </c>
      <c r="AI19" s="28">
        <v>0</v>
      </c>
      <c r="AJ19" s="30">
        <v>0</v>
      </c>
      <c r="AK19" s="31"/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6">
        <f t="shared" si="11"/>
        <v>965</v>
      </c>
      <c r="AR19" s="26">
        <f t="shared" si="11"/>
        <v>361.95</v>
      </c>
      <c r="AS19" s="23">
        <f t="shared" si="12"/>
        <v>37.50777202072539</v>
      </c>
      <c r="AT19" s="27">
        <v>365</v>
      </c>
      <c r="AU19" s="26">
        <v>21.95</v>
      </c>
      <c r="AV19" s="23">
        <v>0</v>
      </c>
      <c r="AW19" s="26">
        <v>0</v>
      </c>
      <c r="AX19" s="23">
        <v>0</v>
      </c>
      <c r="AY19" s="23">
        <v>0</v>
      </c>
      <c r="AZ19" s="27">
        <v>600</v>
      </c>
      <c r="BA19" s="23">
        <v>340</v>
      </c>
      <c r="BB19" s="23">
        <v>0</v>
      </c>
      <c r="BC19" s="23">
        <v>0</v>
      </c>
      <c r="BD19" s="58">
        <v>0</v>
      </c>
      <c r="BE19" s="23">
        <v>0</v>
      </c>
      <c r="BF19" s="27">
        <v>0</v>
      </c>
      <c r="BG19" s="23">
        <v>0</v>
      </c>
      <c r="BH19" s="27">
        <v>8385</v>
      </c>
      <c r="BI19" s="23">
        <v>5682.0140000000001</v>
      </c>
      <c r="BJ19" s="23">
        <v>1665</v>
      </c>
      <c r="BK19" s="23">
        <v>581.11400000000003</v>
      </c>
      <c r="BL19" s="27">
        <v>100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6">
        <v>0</v>
      </c>
      <c r="BT19" s="26">
        <v>0</v>
      </c>
      <c r="BU19" s="26">
        <f t="shared" si="16"/>
        <v>84361.2</v>
      </c>
      <c r="BV19" s="26">
        <f t="shared" si="13"/>
        <v>77675.198999999993</v>
      </c>
      <c r="BW19" s="23">
        <v>0</v>
      </c>
      <c r="BX19" s="23">
        <v>0</v>
      </c>
      <c r="BY19" s="23">
        <v>2340</v>
      </c>
      <c r="BZ19" s="23">
        <v>2339.9929999999999</v>
      </c>
      <c r="CA19" s="23">
        <v>0</v>
      </c>
      <c r="CB19" s="23">
        <v>0</v>
      </c>
      <c r="CC19" s="57">
        <v>0</v>
      </c>
      <c r="CD19" s="23">
        <v>0</v>
      </c>
      <c r="CE19" s="23">
        <v>0</v>
      </c>
      <c r="CF19" s="23">
        <v>0</v>
      </c>
      <c r="CG19" s="23">
        <v>8710</v>
      </c>
      <c r="CH19" s="26">
        <v>8710</v>
      </c>
      <c r="CI19" s="26">
        <v>0</v>
      </c>
      <c r="CJ19" s="26">
        <f t="shared" si="14"/>
        <v>11050</v>
      </c>
      <c r="CK19" s="26">
        <f t="shared" si="15"/>
        <v>11049.993</v>
      </c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</row>
    <row r="20" spans="1:210" ht="21" customHeight="1">
      <c r="A20" s="22">
        <v>11</v>
      </c>
      <c r="B20" s="56" t="s">
        <v>64</v>
      </c>
      <c r="C20" s="23">
        <v>8378.7999999999993</v>
      </c>
      <c r="D20" s="34">
        <v>120.5</v>
      </c>
      <c r="E20" s="25">
        <f t="shared" si="0"/>
        <v>103101.4</v>
      </c>
      <c r="F20" s="26">
        <f t="shared" si="0"/>
        <v>52287.542399999998</v>
      </c>
      <c r="G20" s="26">
        <f t="shared" si="1"/>
        <v>50.714677395263308</v>
      </c>
      <c r="H20" s="26">
        <f t="shared" si="2"/>
        <v>16817.099999999999</v>
      </c>
      <c r="I20" s="26">
        <f t="shared" si="2"/>
        <v>14207.8424</v>
      </c>
      <c r="J20" s="26">
        <f t="shared" si="3"/>
        <v>84.484497327125368</v>
      </c>
      <c r="K20" s="26">
        <f t="shared" si="4"/>
        <v>7141.9</v>
      </c>
      <c r="L20" s="26">
        <f t="shared" si="4"/>
        <v>10966.144999999997</v>
      </c>
      <c r="M20" s="23">
        <f t="shared" si="5"/>
        <v>153.5466052451028</v>
      </c>
      <c r="N20" s="27">
        <v>10.5</v>
      </c>
      <c r="O20" s="26">
        <v>1717.3469999999966</v>
      </c>
      <c r="P20" s="23">
        <f t="shared" si="6"/>
        <v>16355.685714285681</v>
      </c>
      <c r="Q20" s="35">
        <v>6804.9</v>
      </c>
      <c r="R20" s="26">
        <v>1298.6523999999999</v>
      </c>
      <c r="S20" s="23">
        <f t="shared" si="7"/>
        <v>19.084077649928727</v>
      </c>
      <c r="T20" s="27">
        <v>7131.4</v>
      </c>
      <c r="U20" s="26">
        <v>9248.7980000000007</v>
      </c>
      <c r="V20" s="23">
        <f t="shared" si="8"/>
        <v>129.69119667947388</v>
      </c>
      <c r="W20" s="27">
        <v>284</v>
      </c>
      <c r="X20" s="26">
        <v>121.6</v>
      </c>
      <c r="Y20" s="23">
        <f t="shared" si="9"/>
        <v>42.816901408450704</v>
      </c>
      <c r="Z20" s="29">
        <v>0</v>
      </c>
      <c r="AA20" s="26">
        <v>0</v>
      </c>
      <c r="AB20" s="23" t="e">
        <f t="shared" si="10"/>
        <v>#DIV/0!</v>
      </c>
      <c r="AC20" s="28">
        <v>0</v>
      </c>
      <c r="AD20" s="23">
        <v>0</v>
      </c>
      <c r="AE20" s="23">
        <v>0</v>
      </c>
      <c r="AF20" s="23">
        <v>0</v>
      </c>
      <c r="AG20" s="23">
        <v>38079.699999999997</v>
      </c>
      <c r="AH20" s="23">
        <v>38079.699999999997</v>
      </c>
      <c r="AI20" s="28">
        <v>0</v>
      </c>
      <c r="AJ20" s="30">
        <v>0</v>
      </c>
      <c r="AK20" s="31"/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6">
        <f t="shared" si="11"/>
        <v>1600</v>
      </c>
      <c r="AR20" s="26">
        <f t="shared" si="11"/>
        <v>1131.6799999999998</v>
      </c>
      <c r="AS20" s="23">
        <f t="shared" si="12"/>
        <v>70.72999999999999</v>
      </c>
      <c r="AT20" s="27">
        <v>200</v>
      </c>
      <c r="AU20" s="26">
        <v>200</v>
      </c>
      <c r="AV20" s="23">
        <v>1400</v>
      </c>
      <c r="AW20" s="26">
        <v>931.68</v>
      </c>
      <c r="AX20" s="23">
        <v>0</v>
      </c>
      <c r="AY20" s="23">
        <v>0</v>
      </c>
      <c r="AZ20" s="27">
        <v>0</v>
      </c>
      <c r="BA20" s="23">
        <v>0</v>
      </c>
      <c r="BB20" s="23">
        <v>0</v>
      </c>
      <c r="BC20" s="23">
        <v>0</v>
      </c>
      <c r="BD20" s="58">
        <v>0</v>
      </c>
      <c r="BE20" s="23">
        <v>0</v>
      </c>
      <c r="BF20" s="27">
        <v>0</v>
      </c>
      <c r="BG20" s="23">
        <v>0</v>
      </c>
      <c r="BH20" s="27">
        <v>986.3</v>
      </c>
      <c r="BI20" s="23">
        <v>179.16499999999999</v>
      </c>
      <c r="BJ20" s="23">
        <v>986.3</v>
      </c>
      <c r="BK20" s="23">
        <v>179.16499999999999</v>
      </c>
      <c r="BL20" s="27"/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6">
        <v>510.6</v>
      </c>
      <c r="BT20" s="26">
        <v>0</v>
      </c>
      <c r="BU20" s="26">
        <f t="shared" si="16"/>
        <v>54896.800000000003</v>
      </c>
      <c r="BV20" s="26">
        <f t="shared" si="13"/>
        <v>52287.542399999998</v>
      </c>
      <c r="BW20" s="23">
        <v>0</v>
      </c>
      <c r="BX20" s="23">
        <v>0</v>
      </c>
      <c r="BY20" s="23">
        <v>48204.6</v>
      </c>
      <c r="BZ20" s="23">
        <v>0</v>
      </c>
      <c r="CA20" s="23">
        <v>0</v>
      </c>
      <c r="CB20" s="23">
        <v>0</v>
      </c>
      <c r="CC20" s="57">
        <v>0</v>
      </c>
      <c r="CD20" s="23">
        <v>0</v>
      </c>
      <c r="CE20" s="23">
        <v>0</v>
      </c>
      <c r="CF20" s="23">
        <v>0</v>
      </c>
      <c r="CG20" s="23">
        <v>0</v>
      </c>
      <c r="CH20" s="26">
        <v>0</v>
      </c>
      <c r="CI20" s="26">
        <v>0</v>
      </c>
      <c r="CJ20" s="26">
        <f t="shared" si="14"/>
        <v>48204.6</v>
      </c>
      <c r="CK20" s="26">
        <f t="shared" si="15"/>
        <v>0</v>
      </c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</row>
    <row r="21" spans="1:210" s="33" customFormat="1" ht="21" customHeight="1">
      <c r="A21" s="22">
        <v>12</v>
      </c>
      <c r="B21" s="56" t="s">
        <v>65</v>
      </c>
      <c r="C21" s="23">
        <v>18677.599999999999</v>
      </c>
      <c r="D21" s="34">
        <v>0</v>
      </c>
      <c r="E21" s="25">
        <f t="shared" si="0"/>
        <v>150567</v>
      </c>
      <c r="F21" s="26">
        <f t="shared" si="0"/>
        <v>135670.29690000002</v>
      </c>
      <c r="G21" s="26">
        <f t="shared" si="1"/>
        <v>90.106262926139209</v>
      </c>
      <c r="H21" s="26">
        <f t="shared" si="2"/>
        <v>55868.3</v>
      </c>
      <c r="I21" s="26">
        <f t="shared" si="2"/>
        <v>40971.596900000004</v>
      </c>
      <c r="J21" s="26">
        <f t="shared" si="3"/>
        <v>73.336036535924663</v>
      </c>
      <c r="K21" s="26">
        <f t="shared" si="4"/>
        <v>19700</v>
      </c>
      <c r="L21" s="26">
        <f t="shared" si="4"/>
        <v>31860.988999999994</v>
      </c>
      <c r="M21" s="23">
        <f t="shared" si="5"/>
        <v>161.73090862944159</v>
      </c>
      <c r="N21" s="27">
        <v>2200</v>
      </c>
      <c r="O21" s="26">
        <v>12712.983999999993</v>
      </c>
      <c r="P21" s="23">
        <f t="shared" si="6"/>
        <v>577.86290909090883</v>
      </c>
      <c r="Q21" s="35">
        <v>16000</v>
      </c>
      <c r="R21" s="26">
        <v>11.147</v>
      </c>
      <c r="S21" s="23">
        <f t="shared" si="7"/>
        <v>6.9668750000000002E-2</v>
      </c>
      <c r="T21" s="27">
        <v>17500</v>
      </c>
      <c r="U21" s="26">
        <v>19148.005000000001</v>
      </c>
      <c r="V21" s="23">
        <f t="shared" si="8"/>
        <v>109.41717142857144</v>
      </c>
      <c r="W21" s="27">
        <v>1315</v>
      </c>
      <c r="X21" s="26">
        <v>750.54</v>
      </c>
      <c r="Y21" s="23">
        <f t="shared" si="9"/>
        <v>57.075285171102664</v>
      </c>
      <c r="Z21" s="29">
        <v>0</v>
      </c>
      <c r="AA21" s="26">
        <v>0</v>
      </c>
      <c r="AB21" s="23" t="e">
        <f t="shared" si="10"/>
        <v>#DIV/0!</v>
      </c>
      <c r="AC21" s="28">
        <v>0</v>
      </c>
      <c r="AD21" s="23">
        <v>0</v>
      </c>
      <c r="AE21" s="23">
        <v>0</v>
      </c>
      <c r="AF21" s="23">
        <v>0</v>
      </c>
      <c r="AG21" s="23">
        <v>87021.7</v>
      </c>
      <c r="AH21" s="23">
        <v>87021.7</v>
      </c>
      <c r="AI21" s="28">
        <v>0</v>
      </c>
      <c r="AJ21" s="30">
        <v>0</v>
      </c>
      <c r="AK21" s="31">
        <v>327</v>
      </c>
      <c r="AL21" s="26">
        <v>327</v>
      </c>
      <c r="AM21" s="23">
        <v>0</v>
      </c>
      <c r="AN21" s="23">
        <v>0</v>
      </c>
      <c r="AO21" s="23">
        <v>0</v>
      </c>
      <c r="AP21" s="23">
        <v>0</v>
      </c>
      <c r="AQ21" s="26">
        <f t="shared" si="11"/>
        <v>2720</v>
      </c>
      <c r="AR21" s="26">
        <f t="shared" si="11"/>
        <v>3070.3009999999999</v>
      </c>
      <c r="AS21" s="23">
        <f t="shared" si="12"/>
        <v>112.87871323529413</v>
      </c>
      <c r="AT21" s="27">
        <v>1700</v>
      </c>
      <c r="AU21" s="26">
        <v>2075.3009999999999</v>
      </c>
      <c r="AV21" s="23">
        <v>0</v>
      </c>
      <c r="AW21" s="26">
        <v>0</v>
      </c>
      <c r="AX21" s="23">
        <v>0</v>
      </c>
      <c r="AY21" s="26">
        <v>0</v>
      </c>
      <c r="AZ21" s="27">
        <v>1020</v>
      </c>
      <c r="BA21" s="26">
        <v>995</v>
      </c>
      <c r="BB21" s="23">
        <v>0</v>
      </c>
      <c r="BC21" s="23">
        <v>0</v>
      </c>
      <c r="BD21" s="58">
        <v>0</v>
      </c>
      <c r="BE21" s="26">
        <v>0</v>
      </c>
      <c r="BF21" s="27">
        <v>0</v>
      </c>
      <c r="BG21" s="26">
        <v>0</v>
      </c>
      <c r="BH21" s="27">
        <v>15400</v>
      </c>
      <c r="BI21" s="26">
        <v>4437.58</v>
      </c>
      <c r="BJ21" s="23">
        <v>5000</v>
      </c>
      <c r="BK21" s="26">
        <v>1240.98</v>
      </c>
      <c r="BL21" s="27">
        <v>200</v>
      </c>
      <c r="BM21" s="26">
        <v>453.02789999999999</v>
      </c>
      <c r="BN21" s="23">
        <v>200</v>
      </c>
      <c r="BO21" s="26">
        <v>0</v>
      </c>
      <c r="BP21" s="23">
        <v>0</v>
      </c>
      <c r="BQ21" s="23">
        <v>0</v>
      </c>
      <c r="BR21" s="23">
        <v>333.3</v>
      </c>
      <c r="BS21" s="26">
        <v>388.012</v>
      </c>
      <c r="BT21" s="26">
        <v>0</v>
      </c>
      <c r="BU21" s="26">
        <f t="shared" si="16"/>
        <v>143217</v>
      </c>
      <c r="BV21" s="26">
        <f t="shared" si="13"/>
        <v>128320.2969</v>
      </c>
      <c r="BW21" s="23">
        <v>0</v>
      </c>
      <c r="BX21" s="23">
        <v>0</v>
      </c>
      <c r="BY21" s="23">
        <v>7350</v>
      </c>
      <c r="BZ21" s="23">
        <v>7350</v>
      </c>
      <c r="CA21" s="23">
        <v>0</v>
      </c>
      <c r="CB21" s="23">
        <v>0</v>
      </c>
      <c r="CC21" s="57">
        <v>0</v>
      </c>
      <c r="CD21" s="23">
        <v>0</v>
      </c>
      <c r="CE21" s="23">
        <v>0</v>
      </c>
      <c r="CF21" s="23">
        <v>0</v>
      </c>
      <c r="CG21" s="23">
        <v>0</v>
      </c>
      <c r="CH21" s="26">
        <v>0</v>
      </c>
      <c r="CI21" s="26">
        <v>0</v>
      </c>
      <c r="CJ21" s="26">
        <f t="shared" si="14"/>
        <v>7350</v>
      </c>
      <c r="CK21" s="26">
        <f t="shared" si="15"/>
        <v>7350</v>
      </c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</row>
    <row r="22" spans="1:210" ht="21" customHeight="1">
      <c r="A22" s="22">
        <v>13</v>
      </c>
      <c r="B22" s="56" t="s">
        <v>66</v>
      </c>
      <c r="C22" s="23">
        <v>148.20000000000002</v>
      </c>
      <c r="D22" s="34">
        <v>0</v>
      </c>
      <c r="E22" s="25">
        <f t="shared" si="0"/>
        <v>70325.399999999994</v>
      </c>
      <c r="F22" s="26">
        <f t="shared" si="0"/>
        <v>56197.695</v>
      </c>
      <c r="G22" s="26">
        <f t="shared" si="1"/>
        <v>79.910949671100354</v>
      </c>
      <c r="H22" s="26">
        <f t="shared" si="2"/>
        <v>27044</v>
      </c>
      <c r="I22" s="26">
        <f t="shared" si="2"/>
        <v>24354.095000000001</v>
      </c>
      <c r="J22" s="26">
        <f t="shared" si="3"/>
        <v>90.053597840556137</v>
      </c>
      <c r="K22" s="26">
        <f t="shared" si="4"/>
        <v>10800</v>
      </c>
      <c r="L22" s="26">
        <f t="shared" si="4"/>
        <v>15193.825000000001</v>
      </c>
      <c r="M22" s="23">
        <f t="shared" si="5"/>
        <v>140.68356481481484</v>
      </c>
      <c r="N22" s="27">
        <v>1500</v>
      </c>
      <c r="O22" s="26">
        <v>5297.1280000000006</v>
      </c>
      <c r="P22" s="23">
        <f t="shared" si="6"/>
        <v>353.14186666666671</v>
      </c>
      <c r="Q22" s="35">
        <v>11250</v>
      </c>
      <c r="R22" s="26">
        <v>5753.68</v>
      </c>
      <c r="S22" s="23">
        <f t="shared" si="7"/>
        <v>51.143822222222227</v>
      </c>
      <c r="T22" s="27">
        <v>9300</v>
      </c>
      <c r="U22" s="26">
        <v>9896.6970000000001</v>
      </c>
      <c r="V22" s="23">
        <f t="shared" si="8"/>
        <v>106.41609677419355</v>
      </c>
      <c r="W22" s="27">
        <v>64</v>
      </c>
      <c r="X22" s="26">
        <v>160</v>
      </c>
      <c r="Y22" s="23">
        <f t="shared" si="9"/>
        <v>250</v>
      </c>
      <c r="Z22" s="29">
        <v>0</v>
      </c>
      <c r="AA22" s="26">
        <v>0</v>
      </c>
      <c r="AB22" s="23" t="e">
        <f t="shared" si="10"/>
        <v>#DIV/0!</v>
      </c>
      <c r="AC22" s="28">
        <v>0</v>
      </c>
      <c r="AD22" s="23">
        <v>0</v>
      </c>
      <c r="AE22" s="23">
        <v>0</v>
      </c>
      <c r="AF22" s="23">
        <v>0</v>
      </c>
      <c r="AG22" s="23">
        <v>31843.599999999999</v>
      </c>
      <c r="AH22" s="23">
        <v>31843.599999999999</v>
      </c>
      <c r="AI22" s="28">
        <v>0</v>
      </c>
      <c r="AJ22" s="30">
        <v>0</v>
      </c>
      <c r="AK22" s="31"/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6">
        <f t="shared" si="11"/>
        <v>430</v>
      </c>
      <c r="AR22" s="26">
        <f t="shared" si="11"/>
        <v>383.3</v>
      </c>
      <c r="AS22" s="23">
        <f t="shared" si="12"/>
        <v>89.139534883720927</v>
      </c>
      <c r="AT22" s="27">
        <v>430</v>
      </c>
      <c r="AU22" s="26">
        <v>383.3</v>
      </c>
      <c r="AV22" s="23">
        <v>0</v>
      </c>
      <c r="AW22" s="26">
        <v>0</v>
      </c>
      <c r="AX22" s="23">
        <v>0</v>
      </c>
      <c r="AY22" s="23">
        <v>0</v>
      </c>
      <c r="AZ22" s="27">
        <v>0</v>
      </c>
      <c r="BA22" s="23">
        <v>0</v>
      </c>
      <c r="BB22" s="23">
        <v>0</v>
      </c>
      <c r="BC22" s="23">
        <v>0</v>
      </c>
      <c r="BD22" s="58">
        <v>0</v>
      </c>
      <c r="BE22" s="23">
        <v>0</v>
      </c>
      <c r="BF22" s="27">
        <v>0</v>
      </c>
      <c r="BG22" s="23">
        <v>0</v>
      </c>
      <c r="BH22" s="27">
        <v>4500</v>
      </c>
      <c r="BI22" s="23">
        <v>2529.29</v>
      </c>
      <c r="BJ22" s="23">
        <v>1000</v>
      </c>
      <c r="BK22" s="23">
        <v>279.95</v>
      </c>
      <c r="BL22" s="27"/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6">
        <v>334</v>
      </c>
      <c r="BT22" s="26">
        <v>0</v>
      </c>
      <c r="BU22" s="26">
        <f t="shared" si="16"/>
        <v>58887.6</v>
      </c>
      <c r="BV22" s="26">
        <f t="shared" si="13"/>
        <v>56197.695</v>
      </c>
      <c r="BW22" s="23">
        <v>0</v>
      </c>
      <c r="BX22" s="23">
        <v>0</v>
      </c>
      <c r="BY22" s="23">
        <v>11437.8</v>
      </c>
      <c r="BZ22" s="23">
        <v>0</v>
      </c>
      <c r="CA22" s="23">
        <v>0</v>
      </c>
      <c r="CB22" s="23">
        <v>0</v>
      </c>
      <c r="CC22" s="57">
        <v>0</v>
      </c>
      <c r="CD22" s="23">
        <v>0</v>
      </c>
      <c r="CE22" s="23">
        <v>0</v>
      </c>
      <c r="CF22" s="23">
        <v>0</v>
      </c>
      <c r="CG22" s="23">
        <v>200</v>
      </c>
      <c r="CH22" s="26">
        <v>200</v>
      </c>
      <c r="CI22" s="26">
        <v>0</v>
      </c>
      <c r="CJ22" s="26">
        <f t="shared" si="14"/>
        <v>11637.8</v>
      </c>
      <c r="CK22" s="26">
        <f t="shared" si="15"/>
        <v>200</v>
      </c>
      <c r="CL22" s="36"/>
      <c r="CM22" s="32"/>
      <c r="CN22" s="32"/>
      <c r="CO22" s="32"/>
      <c r="CP22" s="32"/>
      <c r="CQ22" s="32"/>
      <c r="CR22" s="36"/>
      <c r="CS22" s="32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21" customHeight="1">
      <c r="A23" s="22">
        <v>14</v>
      </c>
      <c r="B23" s="56" t="s">
        <v>67</v>
      </c>
      <c r="C23" s="23">
        <v>52821.8</v>
      </c>
      <c r="D23" s="34">
        <v>0</v>
      </c>
      <c r="E23" s="25">
        <f t="shared" si="0"/>
        <v>56773.599999999999</v>
      </c>
      <c r="F23" s="26">
        <f t="shared" si="0"/>
        <v>58656.789999999994</v>
      </c>
      <c r="G23" s="26">
        <f t="shared" si="1"/>
        <v>103.31701706426929</v>
      </c>
      <c r="H23" s="26">
        <f t="shared" si="2"/>
        <v>12935</v>
      </c>
      <c r="I23" s="26">
        <f t="shared" si="2"/>
        <v>16342.981</v>
      </c>
      <c r="J23" s="26">
        <f t="shared" si="3"/>
        <v>126.34697332817935</v>
      </c>
      <c r="K23" s="26">
        <f t="shared" si="4"/>
        <v>5400</v>
      </c>
      <c r="L23" s="26">
        <f t="shared" si="4"/>
        <v>14312.205</v>
      </c>
      <c r="M23" s="23">
        <f t="shared" si="5"/>
        <v>265.04083333333335</v>
      </c>
      <c r="N23" s="27">
        <v>700</v>
      </c>
      <c r="O23" s="26">
        <v>5697.6299999999992</v>
      </c>
      <c r="P23" s="23">
        <f t="shared" si="6"/>
        <v>813.94714285714281</v>
      </c>
      <c r="Q23" s="35">
        <v>5000</v>
      </c>
      <c r="R23" s="26">
        <v>60.795999999999999</v>
      </c>
      <c r="S23" s="23">
        <f t="shared" si="7"/>
        <v>1.2159200000000001</v>
      </c>
      <c r="T23" s="27">
        <v>4700</v>
      </c>
      <c r="U23" s="26">
        <v>8614.5750000000007</v>
      </c>
      <c r="V23" s="23">
        <f t="shared" si="8"/>
        <v>183.28882978723408</v>
      </c>
      <c r="W23" s="27">
        <v>175</v>
      </c>
      <c r="X23" s="26">
        <v>267.89999999999998</v>
      </c>
      <c r="Y23" s="23">
        <f t="shared" si="9"/>
        <v>153.08571428571426</v>
      </c>
      <c r="Z23" s="29">
        <v>0</v>
      </c>
      <c r="AA23" s="26">
        <v>0</v>
      </c>
      <c r="AB23" s="23" t="e">
        <f t="shared" si="10"/>
        <v>#DIV/0!</v>
      </c>
      <c r="AC23" s="28">
        <v>0</v>
      </c>
      <c r="AD23" s="23">
        <v>0</v>
      </c>
      <c r="AE23" s="23">
        <v>0</v>
      </c>
      <c r="AF23" s="23">
        <v>0</v>
      </c>
      <c r="AG23" s="23">
        <v>43838.6</v>
      </c>
      <c r="AH23" s="23">
        <v>43838.6</v>
      </c>
      <c r="AI23" s="28">
        <v>0</v>
      </c>
      <c r="AJ23" s="30">
        <v>0</v>
      </c>
      <c r="AK23" s="31"/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6">
        <f t="shared" si="11"/>
        <v>960</v>
      </c>
      <c r="AR23" s="26">
        <f t="shared" si="11"/>
        <v>519.1</v>
      </c>
      <c r="AS23" s="23">
        <f t="shared" si="12"/>
        <v>54.072916666666671</v>
      </c>
      <c r="AT23" s="27">
        <v>600</v>
      </c>
      <c r="AU23" s="26">
        <v>159.1</v>
      </c>
      <c r="AV23" s="23">
        <v>0</v>
      </c>
      <c r="AW23" s="26">
        <v>0</v>
      </c>
      <c r="AX23" s="23">
        <v>0</v>
      </c>
      <c r="AY23" s="23">
        <v>0</v>
      </c>
      <c r="AZ23" s="27">
        <v>360</v>
      </c>
      <c r="BA23" s="23">
        <v>360</v>
      </c>
      <c r="BB23" s="23">
        <v>0</v>
      </c>
      <c r="BC23" s="23">
        <v>0</v>
      </c>
      <c r="BD23" s="58">
        <v>0</v>
      </c>
      <c r="BE23" s="23">
        <v>0</v>
      </c>
      <c r="BF23" s="27">
        <v>0</v>
      </c>
      <c r="BG23" s="23">
        <v>0</v>
      </c>
      <c r="BH23" s="27">
        <v>1400</v>
      </c>
      <c r="BI23" s="23">
        <v>909.26</v>
      </c>
      <c r="BJ23" s="23">
        <v>1400</v>
      </c>
      <c r="BK23" s="23">
        <v>909.26</v>
      </c>
      <c r="BL23" s="27"/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6">
        <v>273.72000000000003</v>
      </c>
      <c r="BT23" s="26">
        <v>0</v>
      </c>
      <c r="BU23" s="26">
        <f t="shared" si="16"/>
        <v>56773.599999999999</v>
      </c>
      <c r="BV23" s="26">
        <f t="shared" si="13"/>
        <v>60181.580999999998</v>
      </c>
      <c r="BW23" s="23">
        <v>0</v>
      </c>
      <c r="BX23" s="23">
        <v>0</v>
      </c>
      <c r="BY23" s="23">
        <v>0</v>
      </c>
      <c r="BZ23" s="23">
        <v>-1524.7909999999999</v>
      </c>
      <c r="CA23" s="23">
        <v>0</v>
      </c>
      <c r="CB23" s="23">
        <v>0</v>
      </c>
      <c r="CC23" s="57">
        <v>0</v>
      </c>
      <c r="CD23" s="23">
        <v>0</v>
      </c>
      <c r="CE23" s="23">
        <v>0</v>
      </c>
      <c r="CF23" s="23">
        <v>0</v>
      </c>
      <c r="CG23" s="23">
        <v>7000</v>
      </c>
      <c r="CH23" s="26">
        <v>7000</v>
      </c>
      <c r="CI23" s="26">
        <v>0</v>
      </c>
      <c r="CJ23" s="26">
        <f t="shared" si="14"/>
        <v>7000</v>
      </c>
      <c r="CK23" s="26">
        <f t="shared" si="15"/>
        <v>5475.2089999999998</v>
      </c>
      <c r="CL23" s="36"/>
      <c r="CM23" s="32"/>
      <c r="CN23" s="32"/>
      <c r="CO23" s="32"/>
      <c r="CP23" s="32"/>
      <c r="CQ23" s="32"/>
      <c r="CR23" s="36"/>
      <c r="CS23" s="32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21" customHeight="1">
      <c r="A24" s="22">
        <v>15</v>
      </c>
      <c r="B24" s="56" t="s">
        <v>68</v>
      </c>
      <c r="C24" s="23">
        <v>16029.7</v>
      </c>
      <c r="D24" s="34">
        <v>600</v>
      </c>
      <c r="E24" s="25">
        <f t="shared" si="0"/>
        <v>100210.4</v>
      </c>
      <c r="F24" s="26">
        <f t="shared" si="0"/>
        <v>100831.56299999999</v>
      </c>
      <c r="G24" s="26">
        <f t="shared" si="1"/>
        <v>100.61985881704894</v>
      </c>
      <c r="H24" s="26">
        <f t="shared" si="2"/>
        <v>30121.4</v>
      </c>
      <c r="I24" s="26">
        <f t="shared" si="2"/>
        <v>38048.459000000003</v>
      </c>
      <c r="J24" s="26">
        <f t="shared" si="3"/>
        <v>126.31703373681171</v>
      </c>
      <c r="K24" s="26">
        <f t="shared" si="4"/>
        <v>13400</v>
      </c>
      <c r="L24" s="26">
        <f t="shared" si="4"/>
        <v>19358.323000000004</v>
      </c>
      <c r="M24" s="23">
        <f t="shared" si="5"/>
        <v>144.46509701492539</v>
      </c>
      <c r="N24" s="27">
        <v>800</v>
      </c>
      <c r="O24" s="26">
        <v>4850.5170000000026</v>
      </c>
      <c r="P24" s="23">
        <f t="shared" si="6"/>
        <v>606.31462500000032</v>
      </c>
      <c r="Q24" s="28">
        <v>3100</v>
      </c>
      <c r="R24" s="26">
        <v>1.5880000000000001</v>
      </c>
      <c r="S24" s="23">
        <f t="shared" si="7"/>
        <v>5.1225806451612899E-2</v>
      </c>
      <c r="T24" s="27">
        <v>12600</v>
      </c>
      <c r="U24" s="26">
        <v>14507.806</v>
      </c>
      <c r="V24" s="23">
        <f t="shared" si="8"/>
        <v>115.14131746031747</v>
      </c>
      <c r="W24" s="27">
        <v>550.5</v>
      </c>
      <c r="X24" s="26">
        <v>667.8</v>
      </c>
      <c r="Y24" s="23">
        <f t="shared" si="9"/>
        <v>121.30790190735694</v>
      </c>
      <c r="Z24" s="29">
        <v>0</v>
      </c>
      <c r="AA24" s="26">
        <v>0</v>
      </c>
      <c r="AB24" s="23" t="e">
        <f t="shared" si="10"/>
        <v>#DIV/0!</v>
      </c>
      <c r="AC24" s="28">
        <v>0</v>
      </c>
      <c r="AD24" s="23">
        <v>0</v>
      </c>
      <c r="AE24" s="23">
        <v>0</v>
      </c>
      <c r="AF24" s="23">
        <v>0</v>
      </c>
      <c r="AG24" s="23">
        <v>63160.5</v>
      </c>
      <c r="AH24" s="23">
        <v>63160.5</v>
      </c>
      <c r="AI24" s="28">
        <v>0</v>
      </c>
      <c r="AJ24" s="30">
        <v>0</v>
      </c>
      <c r="AK24" s="31"/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6">
        <f t="shared" si="11"/>
        <v>270.89999999999998</v>
      </c>
      <c r="AR24" s="26">
        <f t="shared" si="11"/>
        <v>209.488</v>
      </c>
      <c r="AS24" s="23">
        <f t="shared" si="12"/>
        <v>77.33038021410114</v>
      </c>
      <c r="AT24" s="27">
        <v>270.89999999999998</v>
      </c>
      <c r="AU24" s="26">
        <v>209.488</v>
      </c>
      <c r="AV24" s="23">
        <v>0</v>
      </c>
      <c r="AW24" s="26">
        <v>0</v>
      </c>
      <c r="AX24" s="23">
        <v>0</v>
      </c>
      <c r="AY24" s="23">
        <v>0</v>
      </c>
      <c r="AZ24" s="27">
        <v>0</v>
      </c>
      <c r="BA24" s="23">
        <v>0</v>
      </c>
      <c r="BB24" s="23">
        <v>0</v>
      </c>
      <c r="BC24" s="23">
        <v>0</v>
      </c>
      <c r="BD24" s="58">
        <v>0</v>
      </c>
      <c r="BE24" s="23">
        <v>0</v>
      </c>
      <c r="BF24" s="27">
        <v>0</v>
      </c>
      <c r="BG24" s="23">
        <v>0</v>
      </c>
      <c r="BH24" s="27">
        <v>1500</v>
      </c>
      <c r="BI24" s="23">
        <v>1317.05</v>
      </c>
      <c r="BJ24" s="23">
        <v>1500</v>
      </c>
      <c r="BK24" s="23">
        <v>1146.6500000000001</v>
      </c>
      <c r="BL24" s="27">
        <v>11300</v>
      </c>
      <c r="BM24" s="23">
        <v>16494.21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6">
        <v>0</v>
      </c>
      <c r="BT24" s="26">
        <v>0</v>
      </c>
      <c r="BU24" s="26">
        <f t="shared" si="16"/>
        <v>93281.9</v>
      </c>
      <c r="BV24" s="26">
        <f t="shared" si="13"/>
        <v>101208.959</v>
      </c>
      <c r="BW24" s="23">
        <v>0</v>
      </c>
      <c r="BX24" s="23">
        <v>0</v>
      </c>
      <c r="BY24" s="23">
        <v>6928.5</v>
      </c>
      <c r="BZ24" s="23">
        <v>-377.39600000000002</v>
      </c>
      <c r="CA24" s="23">
        <v>0</v>
      </c>
      <c r="CB24" s="23">
        <v>0</v>
      </c>
      <c r="CC24" s="57">
        <v>0</v>
      </c>
      <c r="CD24" s="23">
        <v>0</v>
      </c>
      <c r="CE24" s="23">
        <v>0</v>
      </c>
      <c r="CF24" s="23">
        <v>0</v>
      </c>
      <c r="CG24" s="23">
        <v>42605</v>
      </c>
      <c r="CH24" s="26">
        <v>42605</v>
      </c>
      <c r="CI24" s="26">
        <v>0</v>
      </c>
      <c r="CJ24" s="26">
        <f t="shared" si="14"/>
        <v>49533.5</v>
      </c>
      <c r="CK24" s="26">
        <f t="shared" si="15"/>
        <v>42227.603999999999</v>
      </c>
      <c r="CL24" s="36"/>
      <c r="CM24" s="32"/>
      <c r="CN24" s="32"/>
      <c r="CO24" s="32"/>
      <c r="CP24" s="32"/>
      <c r="CQ24" s="32"/>
      <c r="CR24" s="36"/>
      <c r="CS24" s="32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21" customHeight="1">
      <c r="A25" s="22">
        <v>16</v>
      </c>
      <c r="B25" s="56" t="s">
        <v>69</v>
      </c>
      <c r="C25" s="23">
        <v>192783</v>
      </c>
      <c r="D25" s="34">
        <v>154</v>
      </c>
      <c r="E25" s="25">
        <f t="shared" si="0"/>
        <v>132695</v>
      </c>
      <c r="F25" s="26">
        <f t="shared" si="0"/>
        <v>125089.785</v>
      </c>
      <c r="G25" s="26">
        <f t="shared" si="1"/>
        <v>94.268649911451078</v>
      </c>
      <c r="H25" s="26">
        <f t="shared" si="2"/>
        <v>45980</v>
      </c>
      <c r="I25" s="26">
        <f t="shared" si="2"/>
        <v>39137.684999999998</v>
      </c>
      <c r="J25" s="26">
        <f t="shared" si="3"/>
        <v>85.118932144410607</v>
      </c>
      <c r="K25" s="26">
        <f t="shared" si="4"/>
        <v>25600</v>
      </c>
      <c r="L25" s="26">
        <f t="shared" si="4"/>
        <v>25205.422999999999</v>
      </c>
      <c r="M25" s="23">
        <f t="shared" si="5"/>
        <v>98.458683593749996</v>
      </c>
      <c r="N25" s="27">
        <v>5300</v>
      </c>
      <c r="O25" s="26">
        <v>4881.2409999999991</v>
      </c>
      <c r="P25" s="23">
        <f t="shared" si="6"/>
        <v>92.098886792452817</v>
      </c>
      <c r="Q25" s="35">
        <v>8500</v>
      </c>
      <c r="R25" s="26">
        <v>3021.0650000000001</v>
      </c>
      <c r="S25" s="23">
        <f t="shared" si="7"/>
        <v>35.541941176470587</v>
      </c>
      <c r="T25" s="27">
        <v>20300</v>
      </c>
      <c r="U25" s="26">
        <v>20324.182000000001</v>
      </c>
      <c r="V25" s="23">
        <f t="shared" si="8"/>
        <v>100.11912315270936</v>
      </c>
      <c r="W25" s="27">
        <v>1400</v>
      </c>
      <c r="X25" s="26">
        <v>1039.0999999999999</v>
      </c>
      <c r="Y25" s="23">
        <f t="shared" si="9"/>
        <v>74.221428571428561</v>
      </c>
      <c r="Z25" s="29">
        <v>0</v>
      </c>
      <c r="AA25" s="26">
        <v>0</v>
      </c>
      <c r="AB25" s="23" t="e">
        <f t="shared" si="10"/>
        <v>#DIV/0!</v>
      </c>
      <c r="AC25" s="28">
        <v>0</v>
      </c>
      <c r="AD25" s="23">
        <v>0</v>
      </c>
      <c r="AE25" s="23">
        <v>0</v>
      </c>
      <c r="AF25" s="23">
        <v>0</v>
      </c>
      <c r="AG25" s="23">
        <v>85189.2</v>
      </c>
      <c r="AH25" s="23">
        <v>85189.2</v>
      </c>
      <c r="AI25" s="28">
        <v>0</v>
      </c>
      <c r="AJ25" s="30">
        <v>0</v>
      </c>
      <c r="AK25" s="31">
        <v>1525.8</v>
      </c>
      <c r="AL25" s="23">
        <v>762.9</v>
      </c>
      <c r="AM25" s="23">
        <v>0</v>
      </c>
      <c r="AN25" s="23">
        <v>0</v>
      </c>
      <c r="AO25" s="23">
        <v>0</v>
      </c>
      <c r="AP25" s="23">
        <v>0</v>
      </c>
      <c r="AQ25" s="26">
        <f t="shared" si="11"/>
        <v>2460</v>
      </c>
      <c r="AR25" s="26">
        <f t="shared" si="11"/>
        <v>2329.2020000000002</v>
      </c>
      <c r="AS25" s="23">
        <f t="shared" si="12"/>
        <v>94.683008130081319</v>
      </c>
      <c r="AT25" s="27">
        <v>2100</v>
      </c>
      <c r="AU25" s="26">
        <v>2119.2020000000002</v>
      </c>
      <c r="AV25" s="23">
        <v>0</v>
      </c>
      <c r="AW25" s="26">
        <v>0</v>
      </c>
      <c r="AX25" s="23">
        <v>0</v>
      </c>
      <c r="AY25" s="23">
        <v>0</v>
      </c>
      <c r="AZ25" s="27">
        <v>360</v>
      </c>
      <c r="BA25" s="23">
        <v>210</v>
      </c>
      <c r="BB25" s="23">
        <v>0</v>
      </c>
      <c r="BC25" s="23">
        <v>0</v>
      </c>
      <c r="BD25" s="58">
        <v>0</v>
      </c>
      <c r="BE25" s="23">
        <v>0</v>
      </c>
      <c r="BF25" s="27">
        <v>0</v>
      </c>
      <c r="BG25" s="23">
        <v>0</v>
      </c>
      <c r="BH25" s="27">
        <v>8020</v>
      </c>
      <c r="BI25" s="23">
        <v>5786.27</v>
      </c>
      <c r="BJ25" s="23">
        <v>3800</v>
      </c>
      <c r="BK25" s="23">
        <v>1040.82</v>
      </c>
      <c r="BL25" s="27"/>
      <c r="BM25" s="23">
        <v>1556.625</v>
      </c>
      <c r="BN25" s="23">
        <v>0</v>
      </c>
      <c r="BO25" s="23">
        <v>200</v>
      </c>
      <c r="BP25" s="23">
        <v>0</v>
      </c>
      <c r="BQ25" s="23">
        <v>0</v>
      </c>
      <c r="BR25" s="23">
        <v>0</v>
      </c>
      <c r="BS25" s="26">
        <v>0</v>
      </c>
      <c r="BT25" s="26">
        <v>0</v>
      </c>
      <c r="BU25" s="26">
        <f t="shared" si="16"/>
        <v>132695</v>
      </c>
      <c r="BV25" s="26">
        <f t="shared" si="13"/>
        <v>125089.785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57">
        <v>0</v>
      </c>
      <c r="CD25" s="23">
        <v>0</v>
      </c>
      <c r="CE25" s="23">
        <v>0</v>
      </c>
      <c r="CF25" s="23">
        <v>0</v>
      </c>
      <c r="CG25" s="23">
        <v>0</v>
      </c>
      <c r="CH25" s="26">
        <v>0</v>
      </c>
      <c r="CI25" s="26">
        <v>0</v>
      </c>
      <c r="CJ25" s="26">
        <f t="shared" si="14"/>
        <v>0</v>
      </c>
      <c r="CK25" s="26">
        <f t="shared" si="15"/>
        <v>0</v>
      </c>
      <c r="CL25" s="36"/>
      <c r="CM25" s="32"/>
      <c r="CN25" s="32"/>
      <c r="CO25" s="32"/>
      <c r="CP25" s="32"/>
      <c r="CQ25" s="32"/>
      <c r="CR25" s="36"/>
      <c r="CS25" s="32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21" customHeight="1">
      <c r="A26" s="22">
        <v>17</v>
      </c>
      <c r="B26" s="56" t="s">
        <v>70</v>
      </c>
      <c r="C26" s="23">
        <v>5735.6</v>
      </c>
      <c r="D26" s="34">
        <v>0</v>
      </c>
      <c r="E26" s="25">
        <f t="shared" si="0"/>
        <v>76387.700000000012</v>
      </c>
      <c r="F26" s="26">
        <f t="shared" si="0"/>
        <v>60899.076000000001</v>
      </c>
      <c r="G26" s="26">
        <f t="shared" si="1"/>
        <v>79.723667553807729</v>
      </c>
      <c r="H26" s="26">
        <f t="shared" si="2"/>
        <v>21659.4</v>
      </c>
      <c r="I26" s="26">
        <f t="shared" si="2"/>
        <v>19870.586000000003</v>
      </c>
      <c r="J26" s="26">
        <f t="shared" si="3"/>
        <v>91.741165498582617</v>
      </c>
      <c r="K26" s="26">
        <f t="shared" si="4"/>
        <v>10541.199999999999</v>
      </c>
      <c r="L26" s="26">
        <f t="shared" si="4"/>
        <v>11625.449999999999</v>
      </c>
      <c r="M26" s="23">
        <f t="shared" si="5"/>
        <v>110.28583083519902</v>
      </c>
      <c r="N26" s="27">
        <v>1069.8</v>
      </c>
      <c r="O26" s="26">
        <v>2889.2339999999981</v>
      </c>
      <c r="P26" s="23">
        <f t="shared" si="6"/>
        <v>270.07234997195718</v>
      </c>
      <c r="Q26" s="35">
        <v>6903.8</v>
      </c>
      <c r="R26" s="26">
        <v>4219.6360000000004</v>
      </c>
      <c r="S26" s="23">
        <f t="shared" si="7"/>
        <v>61.120484370926164</v>
      </c>
      <c r="T26" s="27">
        <v>9471.4</v>
      </c>
      <c r="U26" s="26">
        <v>8736.2160000000003</v>
      </c>
      <c r="V26" s="23">
        <f t="shared" si="8"/>
        <v>92.237852904533653</v>
      </c>
      <c r="W26" s="27">
        <v>192</v>
      </c>
      <c r="X26" s="26">
        <v>297</v>
      </c>
      <c r="Y26" s="23">
        <f t="shared" si="9"/>
        <v>154.6875</v>
      </c>
      <c r="Z26" s="29">
        <v>0</v>
      </c>
      <c r="AA26" s="26">
        <v>0</v>
      </c>
      <c r="AB26" s="23" t="e">
        <f t="shared" si="10"/>
        <v>#DIV/0!</v>
      </c>
      <c r="AC26" s="28">
        <v>0</v>
      </c>
      <c r="AD26" s="23">
        <v>0</v>
      </c>
      <c r="AE26" s="23">
        <v>0</v>
      </c>
      <c r="AF26" s="23">
        <v>0</v>
      </c>
      <c r="AG26" s="23">
        <v>37545.4</v>
      </c>
      <c r="AH26" s="23">
        <v>37545.4</v>
      </c>
      <c r="AI26" s="28">
        <v>0</v>
      </c>
      <c r="AJ26" s="30">
        <v>0</v>
      </c>
      <c r="AK26" s="31"/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6">
        <f t="shared" si="11"/>
        <v>822.4</v>
      </c>
      <c r="AR26" s="26">
        <f t="shared" si="11"/>
        <v>784.68600000000004</v>
      </c>
      <c r="AS26" s="23">
        <f t="shared" si="12"/>
        <v>95.414153696498062</v>
      </c>
      <c r="AT26" s="27">
        <v>822.4</v>
      </c>
      <c r="AU26" s="26">
        <v>784.68600000000004</v>
      </c>
      <c r="AV26" s="23">
        <v>0</v>
      </c>
      <c r="AW26" s="26">
        <v>0</v>
      </c>
      <c r="AX26" s="23">
        <v>0</v>
      </c>
      <c r="AY26" s="23">
        <v>0</v>
      </c>
      <c r="AZ26" s="27">
        <v>0</v>
      </c>
      <c r="BA26" s="23">
        <v>0</v>
      </c>
      <c r="BB26" s="23">
        <v>0</v>
      </c>
      <c r="BC26" s="23">
        <v>0</v>
      </c>
      <c r="BD26" s="58">
        <v>0</v>
      </c>
      <c r="BE26" s="23">
        <v>0</v>
      </c>
      <c r="BF26" s="27">
        <v>0</v>
      </c>
      <c r="BG26" s="23">
        <v>0</v>
      </c>
      <c r="BH26" s="27">
        <v>3200</v>
      </c>
      <c r="BI26" s="23">
        <v>2132.0949999999998</v>
      </c>
      <c r="BJ26" s="23">
        <v>1400</v>
      </c>
      <c r="BK26" s="23">
        <v>287.19499999999999</v>
      </c>
      <c r="BL26" s="27"/>
      <c r="BM26" s="23">
        <v>811.71900000000005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6">
        <v>0</v>
      </c>
      <c r="BT26" s="26">
        <v>0</v>
      </c>
      <c r="BU26" s="26">
        <f t="shared" si="16"/>
        <v>59204.800000000003</v>
      </c>
      <c r="BV26" s="26">
        <f t="shared" si="13"/>
        <v>57415.986000000004</v>
      </c>
      <c r="BW26" s="23">
        <v>0</v>
      </c>
      <c r="BX26" s="23">
        <v>0</v>
      </c>
      <c r="BY26" s="23">
        <v>17182.900000000001</v>
      </c>
      <c r="BZ26" s="23">
        <v>3483.09</v>
      </c>
      <c r="CA26" s="23">
        <v>0</v>
      </c>
      <c r="CB26" s="23">
        <v>0</v>
      </c>
      <c r="CC26" s="57">
        <v>0</v>
      </c>
      <c r="CD26" s="23">
        <v>0</v>
      </c>
      <c r="CE26" s="23">
        <v>0</v>
      </c>
      <c r="CF26" s="23">
        <v>0</v>
      </c>
      <c r="CG26" s="23">
        <v>0</v>
      </c>
      <c r="CH26" s="26">
        <v>0</v>
      </c>
      <c r="CI26" s="26">
        <v>0</v>
      </c>
      <c r="CJ26" s="26">
        <f t="shared" si="14"/>
        <v>17182.900000000001</v>
      </c>
      <c r="CK26" s="26">
        <f t="shared" si="15"/>
        <v>3483.09</v>
      </c>
      <c r="CL26" s="36"/>
      <c r="CM26" s="32"/>
      <c r="CN26" s="32"/>
      <c r="CO26" s="32"/>
      <c r="CP26" s="32"/>
      <c r="CQ26" s="32"/>
      <c r="CR26" s="36"/>
      <c r="CS26" s="32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21" customHeight="1">
      <c r="A27" s="22">
        <v>18</v>
      </c>
      <c r="B27" s="56" t="s">
        <v>71</v>
      </c>
      <c r="C27" s="23">
        <v>7725.2000000000007</v>
      </c>
      <c r="D27" s="34">
        <v>0</v>
      </c>
      <c r="E27" s="25">
        <f t="shared" si="0"/>
        <v>29912.3</v>
      </c>
      <c r="F27" s="26">
        <f t="shared" si="0"/>
        <v>29018.809500000003</v>
      </c>
      <c r="G27" s="26">
        <f t="shared" si="1"/>
        <v>97.01296623796901</v>
      </c>
      <c r="H27" s="26">
        <f t="shared" si="2"/>
        <v>8397.1</v>
      </c>
      <c r="I27" s="26">
        <f t="shared" si="2"/>
        <v>7503.6095000000005</v>
      </c>
      <c r="J27" s="26">
        <f t="shared" si="3"/>
        <v>89.359534839408852</v>
      </c>
      <c r="K27" s="26">
        <f t="shared" si="4"/>
        <v>3722</v>
      </c>
      <c r="L27" s="26">
        <f t="shared" si="4"/>
        <v>4993.2380000000012</v>
      </c>
      <c r="M27" s="23">
        <f t="shared" si="5"/>
        <v>134.15470177324022</v>
      </c>
      <c r="N27" s="27">
        <v>177</v>
      </c>
      <c r="O27" s="26">
        <v>1132.3130000000006</v>
      </c>
      <c r="P27" s="23">
        <f t="shared" si="6"/>
        <v>639.72485875706241</v>
      </c>
      <c r="Q27" s="35">
        <v>3168.8</v>
      </c>
      <c r="R27" s="26">
        <v>1137.527</v>
      </c>
      <c r="S27" s="23">
        <f t="shared" si="7"/>
        <v>35.897721534965918</v>
      </c>
      <c r="T27" s="27">
        <v>3545</v>
      </c>
      <c r="U27" s="26">
        <v>3860.9250000000002</v>
      </c>
      <c r="V27" s="23">
        <f t="shared" si="8"/>
        <v>108.91184767277858</v>
      </c>
      <c r="W27" s="27">
        <v>257</v>
      </c>
      <c r="X27" s="26">
        <v>344.53</v>
      </c>
      <c r="Y27" s="23">
        <f t="shared" si="9"/>
        <v>134.05836575875486</v>
      </c>
      <c r="Z27" s="29">
        <v>0</v>
      </c>
      <c r="AA27" s="26">
        <v>0</v>
      </c>
      <c r="AB27" s="23" t="e">
        <f t="shared" si="10"/>
        <v>#DIV/0!</v>
      </c>
      <c r="AC27" s="28">
        <v>0</v>
      </c>
      <c r="AD27" s="23">
        <v>0</v>
      </c>
      <c r="AE27" s="23">
        <v>0</v>
      </c>
      <c r="AF27" s="23">
        <v>0</v>
      </c>
      <c r="AG27" s="23">
        <v>21515.200000000001</v>
      </c>
      <c r="AH27" s="23">
        <v>21515.200000000001</v>
      </c>
      <c r="AI27" s="28">
        <v>0</v>
      </c>
      <c r="AJ27" s="30">
        <v>0</v>
      </c>
      <c r="AK27" s="31"/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6">
        <f t="shared" si="11"/>
        <v>793.3</v>
      </c>
      <c r="AR27" s="26">
        <f t="shared" si="11"/>
        <v>734.10300000000007</v>
      </c>
      <c r="AS27" s="23">
        <f t="shared" si="12"/>
        <v>92.537879742846357</v>
      </c>
      <c r="AT27" s="27">
        <v>193.3</v>
      </c>
      <c r="AU27" s="26">
        <v>134.10300000000001</v>
      </c>
      <c r="AV27" s="23">
        <v>0</v>
      </c>
      <c r="AW27" s="26">
        <v>0</v>
      </c>
      <c r="AX27" s="23">
        <v>0</v>
      </c>
      <c r="AY27" s="23">
        <v>0</v>
      </c>
      <c r="AZ27" s="27">
        <v>600</v>
      </c>
      <c r="BA27" s="23">
        <v>600</v>
      </c>
      <c r="BB27" s="23">
        <v>0</v>
      </c>
      <c r="BC27" s="23">
        <v>0</v>
      </c>
      <c r="BD27" s="58">
        <v>0</v>
      </c>
      <c r="BE27" s="23">
        <v>0</v>
      </c>
      <c r="BF27" s="27">
        <v>0</v>
      </c>
      <c r="BG27" s="23">
        <v>0</v>
      </c>
      <c r="BH27" s="27">
        <v>456</v>
      </c>
      <c r="BI27" s="23">
        <v>29.9</v>
      </c>
      <c r="BJ27" s="23">
        <v>456</v>
      </c>
      <c r="BK27" s="23">
        <v>0</v>
      </c>
      <c r="BL27" s="27"/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6">
        <v>264.31150000000002</v>
      </c>
      <c r="BT27" s="26">
        <v>0</v>
      </c>
      <c r="BU27" s="26">
        <f t="shared" si="16"/>
        <v>29912.3</v>
      </c>
      <c r="BV27" s="26">
        <f t="shared" si="13"/>
        <v>29018.809500000003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57">
        <v>0</v>
      </c>
      <c r="CD27" s="23">
        <v>0</v>
      </c>
      <c r="CE27" s="23">
        <v>0</v>
      </c>
      <c r="CF27" s="23">
        <v>0</v>
      </c>
      <c r="CG27" s="23">
        <v>1617.1</v>
      </c>
      <c r="CH27" s="26">
        <v>1617.1</v>
      </c>
      <c r="CI27" s="26">
        <v>0</v>
      </c>
      <c r="CJ27" s="26">
        <f t="shared" si="14"/>
        <v>1617.1</v>
      </c>
      <c r="CK27" s="26">
        <f t="shared" si="15"/>
        <v>1617.1</v>
      </c>
      <c r="CL27" s="36"/>
      <c r="CM27" s="32"/>
      <c r="CN27" s="32"/>
      <c r="CO27" s="32"/>
      <c r="CP27" s="32"/>
      <c r="CQ27" s="32"/>
      <c r="CR27" s="36"/>
      <c r="CS27" s="32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21" customHeight="1">
      <c r="A28" s="22">
        <v>19</v>
      </c>
      <c r="B28" s="56" t="s">
        <v>72</v>
      </c>
      <c r="C28" s="23">
        <v>3826.3</v>
      </c>
      <c r="D28" s="34">
        <v>0</v>
      </c>
      <c r="E28" s="25">
        <f t="shared" si="0"/>
        <v>39347.899999999994</v>
      </c>
      <c r="F28" s="26">
        <f t="shared" si="0"/>
        <v>37732.004000000001</v>
      </c>
      <c r="G28" s="26">
        <f t="shared" si="1"/>
        <v>95.893310697648431</v>
      </c>
      <c r="H28" s="26">
        <f t="shared" si="2"/>
        <v>13278.8</v>
      </c>
      <c r="I28" s="26">
        <f t="shared" si="2"/>
        <v>11662.904</v>
      </c>
      <c r="J28" s="26">
        <f t="shared" si="3"/>
        <v>87.831008826098753</v>
      </c>
      <c r="K28" s="26">
        <f t="shared" si="4"/>
        <v>4752.3999999999996</v>
      </c>
      <c r="L28" s="26">
        <f t="shared" si="4"/>
        <v>8131.9330000000018</v>
      </c>
      <c r="M28" s="23">
        <f t="shared" si="5"/>
        <v>171.11213281710297</v>
      </c>
      <c r="N28" s="27">
        <v>130</v>
      </c>
      <c r="O28" s="26">
        <v>1416.5040000000017</v>
      </c>
      <c r="P28" s="23">
        <f t="shared" si="6"/>
        <v>1089.618461538463</v>
      </c>
      <c r="Q28" s="35">
        <v>6696.4</v>
      </c>
      <c r="R28" s="26">
        <v>2586.2449999999999</v>
      </c>
      <c r="S28" s="23">
        <f t="shared" si="7"/>
        <v>38.621423451406727</v>
      </c>
      <c r="T28" s="27">
        <v>4622.3999999999996</v>
      </c>
      <c r="U28" s="26">
        <v>6715.4290000000001</v>
      </c>
      <c r="V28" s="23">
        <f t="shared" si="8"/>
        <v>145.28013586015925</v>
      </c>
      <c r="W28" s="27">
        <v>120</v>
      </c>
      <c r="X28" s="26">
        <v>123.8</v>
      </c>
      <c r="Y28" s="23">
        <f t="shared" si="9"/>
        <v>103.16666666666667</v>
      </c>
      <c r="Z28" s="29">
        <v>0</v>
      </c>
      <c r="AA28" s="26">
        <v>0</v>
      </c>
      <c r="AB28" s="23" t="e">
        <f t="shared" si="10"/>
        <v>#DIV/0!</v>
      </c>
      <c r="AC28" s="28">
        <v>0</v>
      </c>
      <c r="AD28" s="23">
        <v>0</v>
      </c>
      <c r="AE28" s="23">
        <v>0</v>
      </c>
      <c r="AF28" s="23">
        <v>0</v>
      </c>
      <c r="AG28" s="23">
        <v>26069.1</v>
      </c>
      <c r="AH28" s="23">
        <v>26069.1</v>
      </c>
      <c r="AI28" s="28">
        <v>0</v>
      </c>
      <c r="AJ28" s="30">
        <v>0</v>
      </c>
      <c r="AK28" s="31"/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6">
        <f t="shared" si="11"/>
        <v>450</v>
      </c>
      <c r="AR28" s="26">
        <f t="shared" si="11"/>
        <v>283.52600000000001</v>
      </c>
      <c r="AS28" s="23">
        <f t="shared" si="12"/>
        <v>63.00577777777778</v>
      </c>
      <c r="AT28" s="27">
        <v>450</v>
      </c>
      <c r="AU28" s="26">
        <v>283.52600000000001</v>
      </c>
      <c r="AV28" s="23">
        <v>0</v>
      </c>
      <c r="AW28" s="26">
        <v>0</v>
      </c>
      <c r="AX28" s="23">
        <v>0</v>
      </c>
      <c r="AY28" s="23">
        <v>0</v>
      </c>
      <c r="AZ28" s="27">
        <v>0</v>
      </c>
      <c r="BA28" s="23">
        <v>0</v>
      </c>
      <c r="BB28" s="23">
        <v>0</v>
      </c>
      <c r="BC28" s="23">
        <v>0</v>
      </c>
      <c r="BD28" s="58">
        <v>0</v>
      </c>
      <c r="BE28" s="23">
        <v>0</v>
      </c>
      <c r="BF28" s="27">
        <v>0</v>
      </c>
      <c r="BG28" s="23">
        <v>0</v>
      </c>
      <c r="BH28" s="27">
        <v>900</v>
      </c>
      <c r="BI28" s="23">
        <v>207.4</v>
      </c>
      <c r="BJ28" s="27">
        <v>900</v>
      </c>
      <c r="BK28" s="23">
        <v>207.4</v>
      </c>
      <c r="BL28" s="27"/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360</v>
      </c>
      <c r="BS28" s="26">
        <v>330</v>
      </c>
      <c r="BT28" s="26">
        <v>0</v>
      </c>
      <c r="BU28" s="26">
        <f t="shared" si="16"/>
        <v>39347.899999999994</v>
      </c>
      <c r="BV28" s="26">
        <f t="shared" si="13"/>
        <v>37732.004000000001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57">
        <v>0</v>
      </c>
      <c r="CD28" s="23">
        <v>0</v>
      </c>
      <c r="CE28" s="23">
        <v>0</v>
      </c>
      <c r="CF28" s="23">
        <v>0</v>
      </c>
      <c r="CG28" s="23">
        <v>0</v>
      </c>
      <c r="CH28" s="26">
        <v>0</v>
      </c>
      <c r="CI28" s="26">
        <v>0</v>
      </c>
      <c r="CJ28" s="26">
        <f t="shared" si="14"/>
        <v>0</v>
      </c>
      <c r="CK28" s="26">
        <f t="shared" si="15"/>
        <v>0</v>
      </c>
      <c r="CL28" s="36"/>
      <c r="CM28" s="32"/>
      <c r="CN28" s="32"/>
      <c r="CO28" s="32"/>
      <c r="CP28" s="32"/>
      <c r="CQ28" s="32"/>
      <c r="CR28" s="36"/>
      <c r="CS28" s="32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21" customHeight="1">
      <c r="A29" s="22">
        <v>20</v>
      </c>
      <c r="B29" s="56" t="s">
        <v>73</v>
      </c>
      <c r="C29" s="23">
        <v>2975.7</v>
      </c>
      <c r="D29" s="34">
        <v>0</v>
      </c>
      <c r="E29" s="25">
        <f t="shared" si="0"/>
        <v>15084</v>
      </c>
      <c r="F29" s="26">
        <f t="shared" si="0"/>
        <v>15493.402999999998</v>
      </c>
      <c r="G29" s="26">
        <f t="shared" si="1"/>
        <v>102.7141540705383</v>
      </c>
      <c r="H29" s="26">
        <f t="shared" si="2"/>
        <v>2171.5</v>
      </c>
      <c r="I29" s="26">
        <f t="shared" si="2"/>
        <v>2580.9029999999993</v>
      </c>
      <c r="J29" s="26">
        <f t="shared" si="3"/>
        <v>118.85346534653462</v>
      </c>
      <c r="K29" s="26">
        <f t="shared" si="4"/>
        <v>910</v>
      </c>
      <c r="L29" s="26">
        <f t="shared" si="4"/>
        <v>1683.6379999999995</v>
      </c>
      <c r="M29" s="23">
        <f t="shared" si="5"/>
        <v>185.01516483516477</v>
      </c>
      <c r="N29" s="27">
        <v>70</v>
      </c>
      <c r="O29" s="26">
        <v>559.75799999999947</v>
      </c>
      <c r="P29" s="23">
        <f t="shared" si="6"/>
        <v>799.65428571428504</v>
      </c>
      <c r="Q29" s="35">
        <v>655.5</v>
      </c>
      <c r="R29" s="26">
        <v>205.5</v>
      </c>
      <c r="S29" s="23">
        <f t="shared" si="7"/>
        <v>31.350114416475972</v>
      </c>
      <c r="T29" s="27">
        <v>840</v>
      </c>
      <c r="U29" s="26">
        <v>1123.8800000000001</v>
      </c>
      <c r="V29" s="23">
        <f t="shared" si="8"/>
        <v>133.79523809523809</v>
      </c>
      <c r="W29" s="27">
        <v>50</v>
      </c>
      <c r="X29" s="26">
        <v>77</v>
      </c>
      <c r="Y29" s="23">
        <f t="shared" si="9"/>
        <v>154</v>
      </c>
      <c r="Z29" s="29">
        <v>0</v>
      </c>
      <c r="AA29" s="26">
        <v>0</v>
      </c>
      <c r="AB29" s="23" t="e">
        <f t="shared" si="10"/>
        <v>#DIV/0!</v>
      </c>
      <c r="AC29" s="28">
        <v>0</v>
      </c>
      <c r="AD29" s="23">
        <v>0</v>
      </c>
      <c r="AE29" s="23">
        <v>0</v>
      </c>
      <c r="AF29" s="23">
        <v>0</v>
      </c>
      <c r="AG29" s="23">
        <v>12912.5</v>
      </c>
      <c r="AH29" s="23">
        <v>12912.5</v>
      </c>
      <c r="AI29" s="28">
        <v>0</v>
      </c>
      <c r="AJ29" s="30">
        <v>0</v>
      </c>
      <c r="AK29" s="31"/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6">
        <f t="shared" si="11"/>
        <v>196</v>
      </c>
      <c r="AR29" s="26">
        <f t="shared" si="11"/>
        <v>208.9</v>
      </c>
      <c r="AS29" s="23">
        <f t="shared" si="12"/>
        <v>106.58163265306122</v>
      </c>
      <c r="AT29" s="27">
        <v>196</v>
      </c>
      <c r="AU29" s="26">
        <v>208.9</v>
      </c>
      <c r="AV29" s="23">
        <v>0</v>
      </c>
      <c r="AW29" s="26">
        <v>0</v>
      </c>
      <c r="AX29" s="23">
        <v>0</v>
      </c>
      <c r="AY29" s="23">
        <v>0</v>
      </c>
      <c r="AZ29" s="27">
        <v>0</v>
      </c>
      <c r="BA29" s="23">
        <v>0</v>
      </c>
      <c r="BB29" s="23">
        <v>0</v>
      </c>
      <c r="BC29" s="23">
        <v>0</v>
      </c>
      <c r="BD29" s="58">
        <v>0</v>
      </c>
      <c r="BE29" s="23">
        <v>0</v>
      </c>
      <c r="BF29" s="27">
        <v>0</v>
      </c>
      <c r="BG29" s="23">
        <v>0</v>
      </c>
      <c r="BH29" s="27">
        <v>360</v>
      </c>
      <c r="BI29" s="23">
        <v>405.86500000000001</v>
      </c>
      <c r="BJ29" s="23">
        <v>360</v>
      </c>
      <c r="BK29" s="23">
        <v>405.86500000000001</v>
      </c>
      <c r="BL29" s="27"/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6">
        <v>0</v>
      </c>
      <c r="BT29" s="26">
        <v>0</v>
      </c>
      <c r="BU29" s="26">
        <f t="shared" si="16"/>
        <v>15084</v>
      </c>
      <c r="BV29" s="26">
        <f t="shared" si="13"/>
        <v>15493.402999999998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57">
        <v>0</v>
      </c>
      <c r="CD29" s="23">
        <v>0</v>
      </c>
      <c r="CE29" s="23">
        <v>0</v>
      </c>
      <c r="CF29" s="23">
        <v>0</v>
      </c>
      <c r="CG29" s="23">
        <v>0</v>
      </c>
      <c r="CH29" s="26">
        <v>0</v>
      </c>
      <c r="CI29" s="26">
        <v>0</v>
      </c>
      <c r="CJ29" s="26">
        <f t="shared" si="14"/>
        <v>0</v>
      </c>
      <c r="CK29" s="26">
        <f t="shared" si="15"/>
        <v>0</v>
      </c>
      <c r="CL29" s="36"/>
      <c r="CM29" s="32"/>
      <c r="CN29" s="32"/>
      <c r="CO29" s="32"/>
      <c r="CP29" s="32"/>
      <c r="CQ29" s="32"/>
      <c r="CR29" s="36"/>
      <c r="CS29" s="32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21" customHeight="1">
      <c r="A30" s="22">
        <v>21</v>
      </c>
      <c r="B30" s="56" t="s">
        <v>74</v>
      </c>
      <c r="C30" s="23">
        <v>16874.399999999998</v>
      </c>
      <c r="D30" s="34">
        <v>0</v>
      </c>
      <c r="E30" s="25">
        <f t="shared" si="0"/>
        <v>47710.9</v>
      </c>
      <c r="F30" s="26">
        <f t="shared" si="0"/>
        <v>33227.396000000001</v>
      </c>
      <c r="G30" s="26">
        <f t="shared" si="1"/>
        <v>69.643196837619911</v>
      </c>
      <c r="H30" s="26">
        <f t="shared" si="2"/>
        <v>10236.199999999999</v>
      </c>
      <c r="I30" s="26">
        <f t="shared" si="2"/>
        <v>7712.174</v>
      </c>
      <c r="J30" s="26">
        <f t="shared" si="3"/>
        <v>75.342158222777982</v>
      </c>
      <c r="K30" s="26">
        <f t="shared" si="4"/>
        <v>4964.2</v>
      </c>
      <c r="L30" s="26">
        <f t="shared" si="4"/>
        <v>5741.6919999999991</v>
      </c>
      <c r="M30" s="23">
        <f t="shared" si="5"/>
        <v>115.66197977519035</v>
      </c>
      <c r="N30" s="27">
        <v>314</v>
      </c>
      <c r="O30" s="26">
        <v>1352.9419999999996</v>
      </c>
      <c r="P30" s="23">
        <f t="shared" si="6"/>
        <v>430.87324840764313</v>
      </c>
      <c r="Q30" s="35">
        <v>3890.6</v>
      </c>
      <c r="R30" s="26">
        <v>432.29300000000001</v>
      </c>
      <c r="S30" s="23">
        <f t="shared" si="7"/>
        <v>11.111216778902998</v>
      </c>
      <c r="T30" s="27">
        <v>4650.2</v>
      </c>
      <c r="U30" s="26">
        <v>4388.75</v>
      </c>
      <c r="V30" s="23">
        <f t="shared" si="8"/>
        <v>94.377661175863409</v>
      </c>
      <c r="W30" s="27">
        <v>460</v>
      </c>
      <c r="X30" s="26">
        <v>300</v>
      </c>
      <c r="Y30" s="23">
        <f t="shared" si="9"/>
        <v>65.217391304347828</v>
      </c>
      <c r="Z30" s="29">
        <v>0</v>
      </c>
      <c r="AA30" s="26">
        <v>0</v>
      </c>
      <c r="AB30" s="23" t="e">
        <f t="shared" si="10"/>
        <v>#DIV/0!</v>
      </c>
      <c r="AC30" s="28">
        <v>0</v>
      </c>
      <c r="AD30" s="23">
        <v>0</v>
      </c>
      <c r="AE30" s="23">
        <v>0</v>
      </c>
      <c r="AF30" s="23">
        <v>0</v>
      </c>
      <c r="AG30" s="23">
        <v>23795.8</v>
      </c>
      <c r="AH30" s="23">
        <v>23795.8</v>
      </c>
      <c r="AI30" s="28">
        <v>0</v>
      </c>
      <c r="AJ30" s="30">
        <v>0</v>
      </c>
      <c r="AK30" s="31">
        <v>1840</v>
      </c>
      <c r="AL30" s="23">
        <v>1840</v>
      </c>
      <c r="AM30" s="23">
        <v>0</v>
      </c>
      <c r="AN30" s="23">
        <v>0</v>
      </c>
      <c r="AO30" s="23">
        <v>0</v>
      </c>
      <c r="AP30" s="23">
        <v>0</v>
      </c>
      <c r="AQ30" s="26">
        <f t="shared" si="11"/>
        <v>261.39999999999998</v>
      </c>
      <c r="AR30" s="26">
        <f t="shared" si="11"/>
        <v>127.48399999999999</v>
      </c>
      <c r="AS30" s="23">
        <f t="shared" si="12"/>
        <v>48.76970160673298</v>
      </c>
      <c r="AT30" s="27">
        <v>261.39999999999998</v>
      </c>
      <c r="AU30" s="26">
        <v>127.48399999999999</v>
      </c>
      <c r="AV30" s="23">
        <v>0</v>
      </c>
      <c r="AW30" s="26">
        <v>0</v>
      </c>
      <c r="AX30" s="23">
        <v>0</v>
      </c>
      <c r="AY30" s="23">
        <v>0</v>
      </c>
      <c r="AZ30" s="27">
        <v>0</v>
      </c>
      <c r="BA30" s="23">
        <v>0</v>
      </c>
      <c r="BB30" s="23">
        <v>0</v>
      </c>
      <c r="BC30" s="23">
        <v>0</v>
      </c>
      <c r="BD30" s="58">
        <v>0</v>
      </c>
      <c r="BE30" s="23">
        <v>0</v>
      </c>
      <c r="BF30" s="27">
        <v>0</v>
      </c>
      <c r="BG30" s="23">
        <v>0</v>
      </c>
      <c r="BH30" s="27">
        <v>660</v>
      </c>
      <c r="BI30" s="23">
        <v>782.61</v>
      </c>
      <c r="BJ30" s="23">
        <v>660</v>
      </c>
      <c r="BK30" s="23">
        <v>0.96</v>
      </c>
      <c r="BL30" s="27"/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6">
        <v>328.09500000000003</v>
      </c>
      <c r="BT30" s="26">
        <v>0</v>
      </c>
      <c r="BU30" s="26">
        <f t="shared" si="16"/>
        <v>35872</v>
      </c>
      <c r="BV30" s="26">
        <f t="shared" si="13"/>
        <v>33347.974000000002</v>
      </c>
      <c r="BW30" s="23">
        <v>0</v>
      </c>
      <c r="BX30" s="23">
        <v>0</v>
      </c>
      <c r="BY30" s="23">
        <v>11838.9</v>
      </c>
      <c r="BZ30" s="23">
        <v>-120.578</v>
      </c>
      <c r="CA30" s="23">
        <v>0</v>
      </c>
      <c r="CB30" s="23">
        <v>0</v>
      </c>
      <c r="CC30" s="57">
        <v>0</v>
      </c>
      <c r="CD30" s="23">
        <v>0</v>
      </c>
      <c r="CE30" s="23">
        <v>0</v>
      </c>
      <c r="CF30" s="23">
        <v>0</v>
      </c>
      <c r="CG30" s="23">
        <v>0</v>
      </c>
      <c r="CH30" s="26">
        <v>0</v>
      </c>
      <c r="CI30" s="26">
        <v>0</v>
      </c>
      <c r="CJ30" s="26">
        <f t="shared" si="14"/>
        <v>11838.9</v>
      </c>
      <c r="CK30" s="26">
        <f t="shared" si="15"/>
        <v>-120.578</v>
      </c>
      <c r="CL30" s="36"/>
      <c r="CM30" s="32"/>
      <c r="CN30" s="32"/>
      <c r="CO30" s="32"/>
      <c r="CP30" s="32"/>
      <c r="CQ30" s="32"/>
      <c r="CR30" s="36"/>
      <c r="CS30" s="32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21" customHeight="1">
      <c r="A31" s="22">
        <v>22</v>
      </c>
      <c r="B31" s="56" t="s">
        <v>75</v>
      </c>
      <c r="C31" s="23">
        <v>14228.2</v>
      </c>
      <c r="D31" s="34">
        <v>0</v>
      </c>
      <c r="E31" s="25">
        <f t="shared" si="0"/>
        <v>110655.90000000001</v>
      </c>
      <c r="F31" s="26">
        <f t="shared" si="0"/>
        <v>87304.498000000021</v>
      </c>
      <c r="G31" s="26">
        <f t="shared" si="1"/>
        <v>78.897282476578312</v>
      </c>
      <c r="H31" s="26">
        <f t="shared" si="2"/>
        <v>22595.599999999999</v>
      </c>
      <c r="I31" s="26">
        <f t="shared" si="2"/>
        <v>27153.997800000001</v>
      </c>
      <c r="J31" s="26">
        <f t="shared" si="3"/>
        <v>120.17382941811681</v>
      </c>
      <c r="K31" s="26">
        <f t="shared" si="4"/>
        <v>8050</v>
      </c>
      <c r="L31" s="26">
        <f t="shared" si="4"/>
        <v>17342.905200000001</v>
      </c>
      <c r="M31" s="23">
        <f t="shared" si="5"/>
        <v>215.43981614906835</v>
      </c>
      <c r="N31" s="27">
        <v>250</v>
      </c>
      <c r="O31" s="26">
        <v>5143.1701999999996</v>
      </c>
      <c r="P31" s="23">
        <f t="shared" si="6"/>
        <v>2057.2680799999998</v>
      </c>
      <c r="Q31" s="35">
        <v>8625.6</v>
      </c>
      <c r="R31" s="26">
        <v>3307.3966</v>
      </c>
      <c r="S31" s="23">
        <f t="shared" si="7"/>
        <v>38.343959840474859</v>
      </c>
      <c r="T31" s="27">
        <v>7800</v>
      </c>
      <c r="U31" s="26">
        <v>12199.735000000001</v>
      </c>
      <c r="V31" s="23">
        <f t="shared" si="8"/>
        <v>156.40685897435898</v>
      </c>
      <c r="W31" s="27">
        <v>440</v>
      </c>
      <c r="X31" s="26">
        <v>366.4</v>
      </c>
      <c r="Y31" s="23">
        <f t="shared" si="9"/>
        <v>83.272727272727266</v>
      </c>
      <c r="Z31" s="29">
        <v>0</v>
      </c>
      <c r="AA31" s="26">
        <v>0</v>
      </c>
      <c r="AB31" s="23" t="e">
        <f t="shared" si="10"/>
        <v>#DIV/0!</v>
      </c>
      <c r="AC31" s="28">
        <v>0</v>
      </c>
      <c r="AD31" s="23">
        <v>0</v>
      </c>
      <c r="AE31" s="23">
        <v>0</v>
      </c>
      <c r="AF31" s="23">
        <v>0</v>
      </c>
      <c r="AG31" s="23">
        <v>59084</v>
      </c>
      <c r="AH31" s="23">
        <v>59084</v>
      </c>
      <c r="AI31" s="28">
        <v>0</v>
      </c>
      <c r="AJ31" s="30">
        <v>0</v>
      </c>
      <c r="AK31" s="31"/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6">
        <f t="shared" si="11"/>
        <v>1130</v>
      </c>
      <c r="AR31" s="26">
        <f t="shared" si="11"/>
        <v>1107.712</v>
      </c>
      <c r="AS31" s="23">
        <f t="shared" si="12"/>
        <v>98.02761061946903</v>
      </c>
      <c r="AT31" s="27">
        <v>950</v>
      </c>
      <c r="AU31" s="26">
        <v>1055.0119999999999</v>
      </c>
      <c r="AV31" s="23">
        <v>0</v>
      </c>
      <c r="AW31" s="26">
        <v>0</v>
      </c>
      <c r="AX31" s="23">
        <v>0</v>
      </c>
      <c r="AY31" s="23">
        <v>0</v>
      </c>
      <c r="AZ31" s="27">
        <v>180</v>
      </c>
      <c r="BA31" s="23">
        <v>52.7</v>
      </c>
      <c r="BB31" s="23">
        <v>0</v>
      </c>
      <c r="BC31" s="23">
        <v>0</v>
      </c>
      <c r="BD31" s="58">
        <v>0</v>
      </c>
      <c r="BE31" s="23">
        <v>0</v>
      </c>
      <c r="BF31" s="27">
        <v>0</v>
      </c>
      <c r="BG31" s="23">
        <v>0</v>
      </c>
      <c r="BH31" s="27">
        <v>4350</v>
      </c>
      <c r="BI31" s="23">
        <v>4354.0159999999996</v>
      </c>
      <c r="BJ31" s="23">
        <v>1600</v>
      </c>
      <c r="BK31" s="23">
        <v>767.37</v>
      </c>
      <c r="BL31" s="27"/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6">
        <v>675.56799999999998</v>
      </c>
      <c r="BT31" s="26">
        <v>0</v>
      </c>
      <c r="BU31" s="26">
        <f t="shared" si="16"/>
        <v>81679.600000000006</v>
      </c>
      <c r="BV31" s="26">
        <f t="shared" si="13"/>
        <v>86237.997800000012</v>
      </c>
      <c r="BW31" s="23">
        <v>0</v>
      </c>
      <c r="BX31" s="23">
        <v>0</v>
      </c>
      <c r="BY31" s="23">
        <v>28976.3</v>
      </c>
      <c r="BZ31" s="23">
        <v>1066.5001999999999</v>
      </c>
      <c r="CA31" s="23">
        <v>0</v>
      </c>
      <c r="CB31" s="23">
        <v>0</v>
      </c>
      <c r="CC31" s="57">
        <v>0</v>
      </c>
      <c r="CD31" s="23">
        <v>0</v>
      </c>
      <c r="CE31" s="23">
        <v>0</v>
      </c>
      <c r="CF31" s="23">
        <v>0</v>
      </c>
      <c r="CG31" s="23">
        <v>6856.9</v>
      </c>
      <c r="CH31" s="26">
        <v>6856.9</v>
      </c>
      <c r="CI31" s="26">
        <v>0</v>
      </c>
      <c r="CJ31" s="26">
        <f t="shared" si="14"/>
        <v>35833.199999999997</v>
      </c>
      <c r="CK31" s="26">
        <f t="shared" si="15"/>
        <v>7923.4002</v>
      </c>
      <c r="CL31" s="36"/>
      <c r="CM31" s="32"/>
      <c r="CN31" s="32"/>
      <c r="CO31" s="32"/>
      <c r="CP31" s="32"/>
      <c r="CQ31" s="32"/>
      <c r="CR31" s="36"/>
      <c r="CS31" s="32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21" customHeight="1">
      <c r="A32" s="22">
        <v>23</v>
      </c>
      <c r="B32" s="56" t="s">
        <v>76</v>
      </c>
      <c r="C32" s="23">
        <v>342.5</v>
      </c>
      <c r="D32" s="34">
        <v>2025.9</v>
      </c>
      <c r="E32" s="25">
        <f t="shared" si="0"/>
        <v>49421</v>
      </c>
      <c r="F32" s="26">
        <f t="shared" si="0"/>
        <v>43191.862999999998</v>
      </c>
      <c r="G32" s="26">
        <f t="shared" si="1"/>
        <v>87.395769005078805</v>
      </c>
      <c r="H32" s="26">
        <f t="shared" si="2"/>
        <v>15072</v>
      </c>
      <c r="I32" s="26">
        <f t="shared" si="2"/>
        <v>8848.4629999999997</v>
      </c>
      <c r="J32" s="26">
        <f t="shared" si="3"/>
        <v>58.707955148619959</v>
      </c>
      <c r="K32" s="26">
        <f t="shared" si="4"/>
        <v>7980</v>
      </c>
      <c r="L32" s="26">
        <f t="shared" si="4"/>
        <v>7044.8220000000001</v>
      </c>
      <c r="M32" s="23">
        <f t="shared" si="5"/>
        <v>88.280977443609018</v>
      </c>
      <c r="N32" s="27">
        <v>180</v>
      </c>
      <c r="O32" s="26">
        <v>710.11599999999964</v>
      </c>
      <c r="P32" s="23">
        <f t="shared" si="6"/>
        <v>394.50888888888869</v>
      </c>
      <c r="Q32" s="35">
        <v>5256</v>
      </c>
      <c r="R32" s="26">
        <v>1056.6890000000001</v>
      </c>
      <c r="S32" s="23">
        <f t="shared" si="7"/>
        <v>20.104433028919331</v>
      </c>
      <c r="T32" s="27">
        <v>7800</v>
      </c>
      <c r="U32" s="26">
        <v>6334.7060000000001</v>
      </c>
      <c r="V32" s="23">
        <f t="shared" si="8"/>
        <v>81.214179487179493</v>
      </c>
      <c r="W32" s="27">
        <v>150</v>
      </c>
      <c r="X32" s="26">
        <v>22.5</v>
      </c>
      <c r="Y32" s="23">
        <f t="shared" si="9"/>
        <v>15</v>
      </c>
      <c r="Z32" s="29">
        <v>0</v>
      </c>
      <c r="AA32" s="26">
        <v>0</v>
      </c>
      <c r="AB32" s="23" t="e">
        <f t="shared" si="10"/>
        <v>#DIV/0!</v>
      </c>
      <c r="AC32" s="28">
        <v>0</v>
      </c>
      <c r="AD32" s="23">
        <v>0</v>
      </c>
      <c r="AE32" s="23">
        <v>0</v>
      </c>
      <c r="AF32" s="23">
        <v>0</v>
      </c>
      <c r="AG32" s="23">
        <v>32199</v>
      </c>
      <c r="AH32" s="23">
        <v>32199</v>
      </c>
      <c r="AI32" s="28">
        <v>0</v>
      </c>
      <c r="AJ32" s="30">
        <v>0</v>
      </c>
      <c r="AK32" s="31"/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6">
        <f t="shared" si="11"/>
        <v>690</v>
      </c>
      <c r="AR32" s="26">
        <f t="shared" si="11"/>
        <v>278.49200000000002</v>
      </c>
      <c r="AS32" s="23">
        <f t="shared" si="12"/>
        <v>40.361159420289859</v>
      </c>
      <c r="AT32" s="27">
        <v>690</v>
      </c>
      <c r="AU32" s="26">
        <v>278.49200000000002</v>
      </c>
      <c r="AV32" s="23">
        <v>0</v>
      </c>
      <c r="AW32" s="26">
        <v>0</v>
      </c>
      <c r="AX32" s="23">
        <v>0</v>
      </c>
      <c r="AY32" s="23">
        <v>0</v>
      </c>
      <c r="AZ32" s="27">
        <v>0</v>
      </c>
      <c r="BA32" s="23">
        <v>0</v>
      </c>
      <c r="BB32" s="23">
        <v>0</v>
      </c>
      <c r="BC32" s="23">
        <v>0</v>
      </c>
      <c r="BD32" s="58">
        <v>0</v>
      </c>
      <c r="BE32" s="23">
        <v>0</v>
      </c>
      <c r="BF32" s="27">
        <v>0</v>
      </c>
      <c r="BG32" s="23">
        <v>0</v>
      </c>
      <c r="BH32" s="27">
        <v>996</v>
      </c>
      <c r="BI32" s="23">
        <v>82</v>
      </c>
      <c r="BJ32" s="23">
        <v>996</v>
      </c>
      <c r="BK32" s="23">
        <v>82</v>
      </c>
      <c r="BL32" s="27"/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6">
        <v>363.96</v>
      </c>
      <c r="BT32" s="26">
        <v>0</v>
      </c>
      <c r="BU32" s="26">
        <f t="shared" si="16"/>
        <v>47271</v>
      </c>
      <c r="BV32" s="26">
        <f t="shared" si="13"/>
        <v>41047.462999999996</v>
      </c>
      <c r="BW32" s="23">
        <v>0</v>
      </c>
      <c r="BX32" s="23">
        <v>0</v>
      </c>
      <c r="BY32" s="23">
        <v>2150</v>
      </c>
      <c r="BZ32" s="23">
        <v>2144.4</v>
      </c>
      <c r="CA32" s="23">
        <v>0</v>
      </c>
      <c r="CB32" s="23">
        <v>0</v>
      </c>
      <c r="CC32" s="57">
        <v>0</v>
      </c>
      <c r="CD32" s="23">
        <v>0</v>
      </c>
      <c r="CE32" s="23">
        <v>0</v>
      </c>
      <c r="CF32" s="23">
        <v>0</v>
      </c>
      <c r="CG32" s="23">
        <v>0</v>
      </c>
      <c r="CH32" s="26">
        <v>0</v>
      </c>
      <c r="CI32" s="26">
        <v>0</v>
      </c>
      <c r="CJ32" s="26">
        <f t="shared" si="14"/>
        <v>2150</v>
      </c>
      <c r="CK32" s="26">
        <f t="shared" si="15"/>
        <v>2144.4</v>
      </c>
      <c r="CL32" s="36"/>
      <c r="CM32" s="32"/>
      <c r="CN32" s="32"/>
      <c r="CO32" s="32"/>
      <c r="CP32" s="32"/>
      <c r="CQ32" s="32"/>
      <c r="CR32" s="36"/>
      <c r="CS32" s="32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21" customHeight="1">
      <c r="A33" s="22">
        <v>24</v>
      </c>
      <c r="B33" s="56" t="s">
        <v>77</v>
      </c>
      <c r="C33" s="23">
        <v>13695</v>
      </c>
      <c r="D33" s="34">
        <v>0</v>
      </c>
      <c r="E33" s="25">
        <f t="shared" si="0"/>
        <v>40320.9</v>
      </c>
      <c r="F33" s="26">
        <f t="shared" si="0"/>
        <v>35556.905000000006</v>
      </c>
      <c r="G33" s="26">
        <f t="shared" si="1"/>
        <v>88.184799942461609</v>
      </c>
      <c r="H33" s="26">
        <f t="shared" si="2"/>
        <v>17347</v>
      </c>
      <c r="I33" s="26">
        <f t="shared" si="2"/>
        <v>16721.491000000002</v>
      </c>
      <c r="J33" s="26">
        <f t="shared" si="3"/>
        <v>96.394137314809498</v>
      </c>
      <c r="K33" s="26">
        <f t="shared" si="4"/>
        <v>8800</v>
      </c>
      <c r="L33" s="26">
        <f t="shared" si="4"/>
        <v>11722.840000000002</v>
      </c>
      <c r="M33" s="23">
        <f t="shared" si="5"/>
        <v>133.21409090909094</v>
      </c>
      <c r="N33" s="27">
        <v>1800</v>
      </c>
      <c r="O33" s="26">
        <v>4118.8540000000021</v>
      </c>
      <c r="P33" s="23">
        <f t="shared" si="6"/>
        <v>228.82522222222232</v>
      </c>
      <c r="Q33" s="35">
        <v>5400</v>
      </c>
      <c r="R33" s="26">
        <v>1492.232</v>
      </c>
      <c r="S33" s="23">
        <f t="shared" si="7"/>
        <v>27.633925925925922</v>
      </c>
      <c r="T33" s="27">
        <v>7000</v>
      </c>
      <c r="U33" s="26">
        <v>7603.9859999999999</v>
      </c>
      <c r="V33" s="23">
        <f t="shared" si="8"/>
        <v>108.62837142857143</v>
      </c>
      <c r="W33" s="27">
        <v>473</v>
      </c>
      <c r="X33" s="26">
        <v>806.9</v>
      </c>
      <c r="Y33" s="23">
        <f t="shared" si="9"/>
        <v>170.59196617336153</v>
      </c>
      <c r="Z33" s="29">
        <v>0</v>
      </c>
      <c r="AA33" s="26">
        <v>0</v>
      </c>
      <c r="AB33" s="23" t="e">
        <f t="shared" si="10"/>
        <v>#DIV/0!</v>
      </c>
      <c r="AC33" s="28">
        <v>0</v>
      </c>
      <c r="AD33" s="23">
        <v>0</v>
      </c>
      <c r="AE33" s="23">
        <v>0</v>
      </c>
      <c r="AF33" s="23">
        <v>0</v>
      </c>
      <c r="AG33" s="23">
        <v>21811</v>
      </c>
      <c r="AH33" s="23">
        <v>21811</v>
      </c>
      <c r="AI33" s="28">
        <v>0</v>
      </c>
      <c r="AJ33" s="30">
        <v>0</v>
      </c>
      <c r="AK33" s="31"/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6">
        <f t="shared" si="11"/>
        <v>460</v>
      </c>
      <c r="AR33" s="26">
        <f t="shared" si="11"/>
        <v>348.476</v>
      </c>
      <c r="AS33" s="23">
        <f t="shared" si="12"/>
        <v>75.755652173913049</v>
      </c>
      <c r="AT33" s="27">
        <v>460</v>
      </c>
      <c r="AU33" s="26">
        <v>348.476</v>
      </c>
      <c r="AV33" s="23">
        <v>0</v>
      </c>
      <c r="AW33" s="26">
        <v>0</v>
      </c>
      <c r="AX33" s="23">
        <v>0</v>
      </c>
      <c r="AY33" s="23">
        <v>0</v>
      </c>
      <c r="AZ33" s="27">
        <v>0</v>
      </c>
      <c r="BA33" s="23">
        <v>0</v>
      </c>
      <c r="BB33" s="23">
        <v>0</v>
      </c>
      <c r="BC33" s="23">
        <v>0</v>
      </c>
      <c r="BD33" s="58">
        <v>0</v>
      </c>
      <c r="BE33" s="23">
        <v>0</v>
      </c>
      <c r="BF33" s="27">
        <v>0</v>
      </c>
      <c r="BG33" s="23">
        <v>0</v>
      </c>
      <c r="BH33" s="27">
        <v>1214</v>
      </c>
      <c r="BI33" s="23">
        <v>1044.05</v>
      </c>
      <c r="BJ33" s="23">
        <v>1200</v>
      </c>
      <c r="BK33" s="23">
        <v>1009.05</v>
      </c>
      <c r="BL33" s="27">
        <v>1000</v>
      </c>
      <c r="BM33" s="23">
        <v>1306.9929999999999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6">
        <v>0</v>
      </c>
      <c r="BT33" s="26">
        <v>0</v>
      </c>
      <c r="BU33" s="26">
        <f t="shared" si="16"/>
        <v>39158</v>
      </c>
      <c r="BV33" s="26">
        <f t="shared" si="13"/>
        <v>38532.491000000009</v>
      </c>
      <c r="BW33" s="23">
        <v>0</v>
      </c>
      <c r="BX33" s="23">
        <v>0</v>
      </c>
      <c r="BY33" s="23">
        <v>1162.9000000000001</v>
      </c>
      <c r="BZ33" s="23">
        <v>-2975.5859999999998</v>
      </c>
      <c r="CA33" s="23">
        <v>0</v>
      </c>
      <c r="CB33" s="23">
        <v>0</v>
      </c>
      <c r="CC33" s="57">
        <v>0</v>
      </c>
      <c r="CD33" s="23">
        <v>0</v>
      </c>
      <c r="CE33" s="23">
        <v>0</v>
      </c>
      <c r="CF33" s="23">
        <v>0</v>
      </c>
      <c r="CG33" s="23">
        <v>0</v>
      </c>
      <c r="CH33" s="26">
        <v>0</v>
      </c>
      <c r="CI33" s="26">
        <v>0</v>
      </c>
      <c r="CJ33" s="26">
        <f t="shared" si="14"/>
        <v>1162.9000000000001</v>
      </c>
      <c r="CK33" s="26">
        <f t="shared" si="15"/>
        <v>-2975.5859999999998</v>
      </c>
      <c r="CL33" s="36"/>
      <c r="CM33" s="32"/>
      <c r="CN33" s="32"/>
      <c r="CO33" s="32"/>
      <c r="CP33" s="32"/>
      <c r="CQ33" s="32"/>
      <c r="CR33" s="36"/>
      <c r="CS33" s="32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21" customHeight="1">
      <c r="A34" s="22">
        <v>25</v>
      </c>
      <c r="B34" s="56" t="s">
        <v>78</v>
      </c>
      <c r="C34" s="23">
        <v>3401.7</v>
      </c>
      <c r="D34" s="34">
        <v>0</v>
      </c>
      <c r="E34" s="25">
        <f t="shared" si="0"/>
        <v>74842.8</v>
      </c>
      <c r="F34" s="26">
        <f t="shared" si="0"/>
        <v>70202.057000000001</v>
      </c>
      <c r="G34" s="26">
        <f t="shared" si="1"/>
        <v>93.799346096084051</v>
      </c>
      <c r="H34" s="26">
        <f t="shared" si="2"/>
        <v>9506.9</v>
      </c>
      <c r="I34" s="26">
        <f t="shared" si="2"/>
        <v>9609.9570000000003</v>
      </c>
      <c r="J34" s="26">
        <f t="shared" si="3"/>
        <v>101.08402318316172</v>
      </c>
      <c r="K34" s="26">
        <f t="shared" si="4"/>
        <v>3780</v>
      </c>
      <c r="L34" s="26">
        <f t="shared" si="4"/>
        <v>6686.1490000000003</v>
      </c>
      <c r="M34" s="23">
        <f t="shared" si="5"/>
        <v>176.8822486772487</v>
      </c>
      <c r="N34" s="27">
        <v>380</v>
      </c>
      <c r="O34" s="26">
        <v>1366.4490000000005</v>
      </c>
      <c r="P34" s="23">
        <f t="shared" si="6"/>
        <v>359.59184210526331</v>
      </c>
      <c r="Q34" s="35">
        <v>4700</v>
      </c>
      <c r="R34" s="26">
        <v>2618.8020000000001</v>
      </c>
      <c r="S34" s="23">
        <f t="shared" si="7"/>
        <v>55.719191489361705</v>
      </c>
      <c r="T34" s="27">
        <v>3400</v>
      </c>
      <c r="U34" s="26">
        <v>5319.7</v>
      </c>
      <c r="V34" s="23">
        <f t="shared" si="8"/>
        <v>156.46176470588236</v>
      </c>
      <c r="W34" s="27">
        <v>150</v>
      </c>
      <c r="X34" s="26">
        <v>227.5</v>
      </c>
      <c r="Y34" s="23">
        <f t="shared" si="9"/>
        <v>151.66666666666666</v>
      </c>
      <c r="Z34" s="29">
        <v>0</v>
      </c>
      <c r="AA34" s="26">
        <v>0</v>
      </c>
      <c r="AB34" s="23" t="e">
        <f t="shared" si="10"/>
        <v>#DIV/0!</v>
      </c>
      <c r="AC34" s="28">
        <v>0</v>
      </c>
      <c r="AD34" s="23">
        <v>0</v>
      </c>
      <c r="AE34" s="23">
        <v>0</v>
      </c>
      <c r="AF34" s="23">
        <v>0</v>
      </c>
      <c r="AG34" s="23">
        <v>24779.3</v>
      </c>
      <c r="AH34" s="23">
        <v>24779.3</v>
      </c>
      <c r="AI34" s="28">
        <v>0</v>
      </c>
      <c r="AJ34" s="30">
        <v>0</v>
      </c>
      <c r="AK34" s="31"/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6">
        <f t="shared" si="11"/>
        <v>58.9</v>
      </c>
      <c r="AR34" s="26">
        <f t="shared" si="11"/>
        <v>50.506</v>
      </c>
      <c r="AS34" s="23">
        <f t="shared" si="12"/>
        <v>85.748726655348051</v>
      </c>
      <c r="AT34" s="27">
        <v>58.9</v>
      </c>
      <c r="AU34" s="26">
        <v>50.506</v>
      </c>
      <c r="AV34" s="23">
        <v>0</v>
      </c>
      <c r="AW34" s="26">
        <v>0</v>
      </c>
      <c r="AX34" s="23">
        <v>0</v>
      </c>
      <c r="AY34" s="23">
        <v>0</v>
      </c>
      <c r="AZ34" s="27">
        <v>0</v>
      </c>
      <c r="BA34" s="23">
        <v>0</v>
      </c>
      <c r="BB34" s="23">
        <v>0</v>
      </c>
      <c r="BC34" s="23">
        <v>0</v>
      </c>
      <c r="BD34" s="58">
        <v>0</v>
      </c>
      <c r="BE34" s="23">
        <v>0</v>
      </c>
      <c r="BF34" s="27">
        <v>0</v>
      </c>
      <c r="BG34" s="23">
        <v>0</v>
      </c>
      <c r="BH34" s="27">
        <v>818</v>
      </c>
      <c r="BI34" s="23">
        <v>20.5</v>
      </c>
      <c r="BJ34" s="23">
        <v>818</v>
      </c>
      <c r="BK34" s="23">
        <v>0</v>
      </c>
      <c r="BL34" s="27"/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6">
        <v>6.5</v>
      </c>
      <c r="BT34" s="26">
        <v>0</v>
      </c>
      <c r="BU34" s="26">
        <f t="shared" si="16"/>
        <v>34286.200000000004</v>
      </c>
      <c r="BV34" s="26">
        <f t="shared" si="13"/>
        <v>34389.257000000005</v>
      </c>
      <c r="BW34" s="23">
        <v>0</v>
      </c>
      <c r="BX34" s="23">
        <v>0</v>
      </c>
      <c r="BY34" s="23">
        <v>40556.6</v>
      </c>
      <c r="BZ34" s="23">
        <v>35812.800000000003</v>
      </c>
      <c r="CA34" s="23">
        <v>0</v>
      </c>
      <c r="CB34" s="23">
        <v>0</v>
      </c>
      <c r="CC34" s="57">
        <v>0</v>
      </c>
      <c r="CD34" s="23">
        <v>0</v>
      </c>
      <c r="CE34" s="23">
        <v>0</v>
      </c>
      <c r="CF34" s="23">
        <v>0</v>
      </c>
      <c r="CG34" s="23">
        <v>500</v>
      </c>
      <c r="CH34" s="26">
        <v>495</v>
      </c>
      <c r="CI34" s="26">
        <v>0</v>
      </c>
      <c r="CJ34" s="26">
        <f t="shared" si="14"/>
        <v>41056.6</v>
      </c>
      <c r="CK34" s="26">
        <f t="shared" si="15"/>
        <v>36307.800000000003</v>
      </c>
      <c r="CL34" s="36"/>
      <c r="CM34" s="32"/>
      <c r="CN34" s="32"/>
      <c r="CO34" s="32"/>
      <c r="CP34" s="32"/>
      <c r="CQ34" s="32"/>
      <c r="CR34" s="36"/>
      <c r="CS34" s="32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21" customHeight="1">
      <c r="A35" s="22">
        <v>26</v>
      </c>
      <c r="B35" s="56" t="s">
        <v>79</v>
      </c>
      <c r="C35" s="23">
        <v>43084.6</v>
      </c>
      <c r="D35" s="34">
        <v>0</v>
      </c>
      <c r="E35" s="25">
        <f t="shared" si="0"/>
        <v>89831.6</v>
      </c>
      <c r="F35" s="26">
        <f t="shared" si="0"/>
        <v>80511.097999999998</v>
      </c>
      <c r="G35" s="26">
        <f t="shared" si="1"/>
        <v>89.62447290263114</v>
      </c>
      <c r="H35" s="26">
        <f t="shared" si="2"/>
        <v>27120</v>
      </c>
      <c r="I35" s="26">
        <f t="shared" si="2"/>
        <v>25556.098000000002</v>
      </c>
      <c r="J35" s="26">
        <f t="shared" si="3"/>
        <v>94.233399705014747</v>
      </c>
      <c r="K35" s="26">
        <f t="shared" si="4"/>
        <v>10512.4</v>
      </c>
      <c r="L35" s="26">
        <f t="shared" si="4"/>
        <v>16742.09</v>
      </c>
      <c r="M35" s="23">
        <f t="shared" si="5"/>
        <v>159.26039724515812</v>
      </c>
      <c r="N35" s="27">
        <v>672.1</v>
      </c>
      <c r="O35" s="26">
        <v>5249.2610000000013</v>
      </c>
      <c r="P35" s="23">
        <f t="shared" si="6"/>
        <v>781.02380598125296</v>
      </c>
      <c r="Q35" s="35">
        <v>12500</v>
      </c>
      <c r="R35" s="26">
        <v>7763.72</v>
      </c>
      <c r="S35" s="23">
        <f t="shared" si="7"/>
        <v>62.109760000000001</v>
      </c>
      <c r="T35" s="27">
        <v>9840.2999999999993</v>
      </c>
      <c r="U35" s="26">
        <v>11492.829</v>
      </c>
      <c r="V35" s="23">
        <f t="shared" si="8"/>
        <v>116.79348190603946</v>
      </c>
      <c r="W35" s="27">
        <v>235</v>
      </c>
      <c r="X35" s="26">
        <v>115</v>
      </c>
      <c r="Y35" s="23">
        <f t="shared" si="9"/>
        <v>48.936170212765958</v>
      </c>
      <c r="Z35" s="29">
        <v>0</v>
      </c>
      <c r="AA35" s="26">
        <v>0</v>
      </c>
      <c r="AB35" s="23" t="e">
        <f t="shared" si="10"/>
        <v>#DIV/0!</v>
      </c>
      <c r="AC35" s="28">
        <v>0</v>
      </c>
      <c r="AD35" s="23">
        <v>0</v>
      </c>
      <c r="AE35" s="23">
        <v>0</v>
      </c>
      <c r="AF35" s="23">
        <v>0</v>
      </c>
      <c r="AG35" s="23">
        <v>54955</v>
      </c>
      <c r="AH35" s="23">
        <v>54955</v>
      </c>
      <c r="AI35" s="28">
        <v>0</v>
      </c>
      <c r="AJ35" s="30">
        <v>0</v>
      </c>
      <c r="AK35" s="31"/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6">
        <f t="shared" si="11"/>
        <v>872.6</v>
      </c>
      <c r="AR35" s="26">
        <f t="shared" si="11"/>
        <v>935.28800000000001</v>
      </c>
      <c r="AS35" s="23">
        <f t="shared" si="12"/>
        <v>107.18404767361906</v>
      </c>
      <c r="AT35" s="27">
        <v>572.6</v>
      </c>
      <c r="AU35" s="26">
        <v>458.08800000000002</v>
      </c>
      <c r="AV35" s="23">
        <v>0</v>
      </c>
      <c r="AW35" s="26">
        <v>0</v>
      </c>
      <c r="AX35" s="23">
        <v>0</v>
      </c>
      <c r="AY35" s="23">
        <v>0</v>
      </c>
      <c r="AZ35" s="27">
        <v>300</v>
      </c>
      <c r="BA35" s="23">
        <v>477.2</v>
      </c>
      <c r="BB35" s="23">
        <v>0</v>
      </c>
      <c r="BC35" s="23">
        <v>0</v>
      </c>
      <c r="BD35" s="58">
        <v>0</v>
      </c>
      <c r="BE35" s="23">
        <v>0</v>
      </c>
      <c r="BF35" s="27">
        <v>0</v>
      </c>
      <c r="BG35" s="23">
        <v>0</v>
      </c>
      <c r="BH35" s="27">
        <v>3000</v>
      </c>
      <c r="BI35" s="23">
        <v>0</v>
      </c>
      <c r="BJ35" s="23">
        <v>3000</v>
      </c>
      <c r="BK35" s="23">
        <v>0</v>
      </c>
      <c r="BL35" s="27"/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6">
        <v>0</v>
      </c>
      <c r="BT35" s="26">
        <v>0</v>
      </c>
      <c r="BU35" s="26">
        <f t="shared" si="16"/>
        <v>82075</v>
      </c>
      <c r="BV35" s="26">
        <f t="shared" si="13"/>
        <v>80511.097999999998</v>
      </c>
      <c r="BW35" s="23">
        <v>0</v>
      </c>
      <c r="BX35" s="23">
        <v>0</v>
      </c>
      <c r="BY35" s="23">
        <v>7756.6</v>
      </c>
      <c r="BZ35" s="23">
        <v>0</v>
      </c>
      <c r="CA35" s="23">
        <v>0</v>
      </c>
      <c r="CB35" s="23">
        <v>0</v>
      </c>
      <c r="CC35" s="57">
        <v>0</v>
      </c>
      <c r="CD35" s="23">
        <v>0</v>
      </c>
      <c r="CE35" s="23">
        <v>0</v>
      </c>
      <c r="CF35" s="23">
        <v>0</v>
      </c>
      <c r="CG35" s="23">
        <v>0</v>
      </c>
      <c r="CH35" s="26">
        <v>0</v>
      </c>
      <c r="CI35" s="26">
        <v>0</v>
      </c>
      <c r="CJ35" s="26">
        <f t="shared" si="14"/>
        <v>7756.6</v>
      </c>
      <c r="CK35" s="26">
        <f t="shared" si="15"/>
        <v>0</v>
      </c>
      <c r="CL35" s="36"/>
      <c r="CM35" s="32"/>
      <c r="CN35" s="32"/>
      <c r="CO35" s="32"/>
      <c r="CP35" s="32"/>
      <c r="CQ35" s="32"/>
      <c r="CR35" s="36"/>
      <c r="CS35" s="32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21" customHeight="1">
      <c r="A36" s="22">
        <v>27</v>
      </c>
      <c r="B36" s="56" t="s">
        <v>80</v>
      </c>
      <c r="C36" s="23">
        <v>1080.4000000000001</v>
      </c>
      <c r="D36" s="34">
        <v>0</v>
      </c>
      <c r="E36" s="25">
        <f t="shared" si="0"/>
        <v>36809.5</v>
      </c>
      <c r="F36" s="26">
        <f t="shared" si="0"/>
        <v>37580.509999999995</v>
      </c>
      <c r="G36" s="26">
        <f t="shared" si="1"/>
        <v>102.09459514527499</v>
      </c>
      <c r="H36" s="26">
        <f t="shared" si="2"/>
        <v>10007</v>
      </c>
      <c r="I36" s="26">
        <f t="shared" si="2"/>
        <v>10778.01</v>
      </c>
      <c r="J36" s="26">
        <f t="shared" si="3"/>
        <v>107.70470670530629</v>
      </c>
      <c r="K36" s="26">
        <f t="shared" si="4"/>
        <v>4903</v>
      </c>
      <c r="L36" s="26">
        <f t="shared" si="4"/>
        <v>9687.101999999999</v>
      </c>
      <c r="M36" s="23">
        <f t="shared" si="5"/>
        <v>197.57499490108094</v>
      </c>
      <c r="N36" s="27">
        <v>130</v>
      </c>
      <c r="O36" s="26">
        <v>2329.9449999999993</v>
      </c>
      <c r="P36" s="23">
        <f t="shared" si="6"/>
        <v>1792.2653846153839</v>
      </c>
      <c r="Q36" s="35">
        <v>4327</v>
      </c>
      <c r="R36" s="26">
        <v>292.86</v>
      </c>
      <c r="S36" s="23">
        <f t="shared" si="7"/>
        <v>6.7681996764501973</v>
      </c>
      <c r="T36" s="27">
        <v>4773</v>
      </c>
      <c r="U36" s="26">
        <v>7357.1570000000002</v>
      </c>
      <c r="V36" s="23">
        <f t="shared" si="8"/>
        <v>154.14114812486906</v>
      </c>
      <c r="W36" s="27">
        <v>100</v>
      </c>
      <c r="X36" s="26">
        <v>279</v>
      </c>
      <c r="Y36" s="23">
        <f t="shared" si="9"/>
        <v>279</v>
      </c>
      <c r="Z36" s="29">
        <v>0</v>
      </c>
      <c r="AA36" s="26">
        <v>0</v>
      </c>
      <c r="AB36" s="23" t="e">
        <f t="shared" si="10"/>
        <v>#DIV/0!</v>
      </c>
      <c r="AC36" s="28">
        <v>0</v>
      </c>
      <c r="AD36" s="23">
        <v>0</v>
      </c>
      <c r="AE36" s="23">
        <v>0</v>
      </c>
      <c r="AF36" s="23">
        <v>0</v>
      </c>
      <c r="AG36" s="23">
        <v>26802.5</v>
      </c>
      <c r="AH36" s="23">
        <v>26802.5</v>
      </c>
      <c r="AI36" s="28">
        <v>0</v>
      </c>
      <c r="AJ36" s="30">
        <v>0</v>
      </c>
      <c r="AK36" s="31"/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6">
        <f t="shared" si="11"/>
        <v>77</v>
      </c>
      <c r="AR36" s="26">
        <f t="shared" si="11"/>
        <v>77.028000000000006</v>
      </c>
      <c r="AS36" s="23">
        <f t="shared" si="12"/>
        <v>100.03636363636363</v>
      </c>
      <c r="AT36" s="27">
        <v>77</v>
      </c>
      <c r="AU36" s="26">
        <v>77.028000000000006</v>
      </c>
      <c r="AV36" s="23">
        <v>0</v>
      </c>
      <c r="AW36" s="26">
        <v>0</v>
      </c>
      <c r="AX36" s="23">
        <v>0</v>
      </c>
      <c r="AY36" s="23">
        <v>0</v>
      </c>
      <c r="AZ36" s="27">
        <v>0</v>
      </c>
      <c r="BA36" s="23">
        <v>0</v>
      </c>
      <c r="BB36" s="23">
        <v>0</v>
      </c>
      <c r="BC36" s="23">
        <v>0</v>
      </c>
      <c r="BD36" s="58">
        <v>0</v>
      </c>
      <c r="BE36" s="23">
        <v>0</v>
      </c>
      <c r="BF36" s="27">
        <v>0</v>
      </c>
      <c r="BG36" s="23">
        <v>0</v>
      </c>
      <c r="BH36" s="27">
        <v>600</v>
      </c>
      <c r="BI36" s="23">
        <v>442.02</v>
      </c>
      <c r="BJ36" s="23">
        <v>600</v>
      </c>
      <c r="BK36" s="23">
        <v>0</v>
      </c>
      <c r="BL36" s="27"/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6">
        <v>0</v>
      </c>
      <c r="BT36" s="26">
        <v>0</v>
      </c>
      <c r="BU36" s="26">
        <f t="shared" si="16"/>
        <v>36809.5</v>
      </c>
      <c r="BV36" s="26">
        <f t="shared" si="13"/>
        <v>37580.509999999995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57">
        <v>0</v>
      </c>
      <c r="CD36" s="23">
        <v>0</v>
      </c>
      <c r="CE36" s="23">
        <v>0</v>
      </c>
      <c r="CF36" s="23">
        <v>0</v>
      </c>
      <c r="CG36" s="23">
        <v>0</v>
      </c>
      <c r="CH36" s="26">
        <v>0</v>
      </c>
      <c r="CI36" s="26">
        <v>0</v>
      </c>
      <c r="CJ36" s="26">
        <f t="shared" si="14"/>
        <v>0</v>
      </c>
      <c r="CK36" s="26">
        <f t="shared" si="15"/>
        <v>0</v>
      </c>
      <c r="CL36" s="36"/>
      <c r="CM36" s="32"/>
      <c r="CN36" s="32"/>
      <c r="CO36" s="32"/>
      <c r="CP36" s="32"/>
      <c r="CQ36" s="32"/>
      <c r="CR36" s="36"/>
      <c r="CS36" s="32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21" customHeight="1">
      <c r="A37" s="22">
        <v>28</v>
      </c>
      <c r="B37" s="56" t="s">
        <v>81</v>
      </c>
      <c r="C37" s="23">
        <v>5398.7999999999993</v>
      </c>
      <c r="D37" s="34">
        <v>0</v>
      </c>
      <c r="E37" s="25">
        <f t="shared" si="0"/>
        <v>45214.599999999991</v>
      </c>
      <c r="F37" s="26">
        <f t="shared" si="0"/>
        <v>40603.004999999997</v>
      </c>
      <c r="G37" s="26">
        <f t="shared" si="1"/>
        <v>89.800650674782048</v>
      </c>
      <c r="H37" s="26">
        <f t="shared" si="2"/>
        <v>12293.4</v>
      </c>
      <c r="I37" s="26">
        <f t="shared" si="2"/>
        <v>10777.036</v>
      </c>
      <c r="J37" s="26">
        <f t="shared" si="3"/>
        <v>87.665218735256317</v>
      </c>
      <c r="K37" s="26">
        <f t="shared" si="4"/>
        <v>4527.5</v>
      </c>
      <c r="L37" s="26">
        <f t="shared" si="4"/>
        <v>6857.6550000000007</v>
      </c>
      <c r="M37" s="23">
        <f t="shared" si="5"/>
        <v>151.46670347874104</v>
      </c>
      <c r="N37" s="27">
        <v>413.7</v>
      </c>
      <c r="O37" s="26">
        <v>2025.3630000000007</v>
      </c>
      <c r="P37" s="23">
        <f t="shared" si="6"/>
        <v>489.57287889775216</v>
      </c>
      <c r="Q37" s="35">
        <v>6685.8</v>
      </c>
      <c r="R37" s="26">
        <v>3148.4050000000002</v>
      </c>
      <c r="S37" s="23">
        <f t="shared" si="7"/>
        <v>47.090924047982291</v>
      </c>
      <c r="T37" s="27">
        <v>4113.8</v>
      </c>
      <c r="U37" s="26">
        <v>4832.2920000000004</v>
      </c>
      <c r="V37" s="23">
        <f t="shared" si="8"/>
        <v>117.46540911079781</v>
      </c>
      <c r="W37" s="27">
        <v>222</v>
      </c>
      <c r="X37" s="26">
        <v>213.3</v>
      </c>
      <c r="Y37" s="23">
        <f t="shared" si="9"/>
        <v>96.081081081081095</v>
      </c>
      <c r="Z37" s="29">
        <v>0</v>
      </c>
      <c r="AA37" s="26">
        <v>0</v>
      </c>
      <c r="AB37" s="23" t="e">
        <f t="shared" si="10"/>
        <v>#DIV/0!</v>
      </c>
      <c r="AC37" s="28">
        <v>0</v>
      </c>
      <c r="AD37" s="23">
        <v>0</v>
      </c>
      <c r="AE37" s="23">
        <v>0</v>
      </c>
      <c r="AF37" s="23">
        <v>0</v>
      </c>
      <c r="AG37" s="23">
        <v>29898.6</v>
      </c>
      <c r="AH37" s="23">
        <v>29898.6</v>
      </c>
      <c r="AI37" s="28">
        <v>0</v>
      </c>
      <c r="AJ37" s="30">
        <v>0</v>
      </c>
      <c r="AK37" s="31"/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6">
        <f t="shared" si="11"/>
        <v>178.1</v>
      </c>
      <c r="AR37" s="26">
        <f t="shared" si="11"/>
        <v>222.27600000000001</v>
      </c>
      <c r="AS37" s="23">
        <f t="shared" si="12"/>
        <v>124.80404267265581</v>
      </c>
      <c r="AT37" s="27">
        <v>178.1</v>
      </c>
      <c r="AU37" s="26">
        <v>222.27600000000001</v>
      </c>
      <c r="AV37" s="23">
        <v>0</v>
      </c>
      <c r="AW37" s="26">
        <v>0</v>
      </c>
      <c r="AX37" s="23">
        <v>0</v>
      </c>
      <c r="AY37" s="23">
        <v>0</v>
      </c>
      <c r="AZ37" s="27">
        <v>0</v>
      </c>
      <c r="BA37" s="23">
        <v>0</v>
      </c>
      <c r="BB37" s="23">
        <v>0</v>
      </c>
      <c r="BC37" s="23">
        <v>0</v>
      </c>
      <c r="BD37" s="58">
        <v>0</v>
      </c>
      <c r="BE37" s="23">
        <v>0</v>
      </c>
      <c r="BF37" s="27">
        <v>0</v>
      </c>
      <c r="BG37" s="23">
        <v>0</v>
      </c>
      <c r="BH37" s="27">
        <v>680</v>
      </c>
      <c r="BI37" s="23">
        <v>335.4</v>
      </c>
      <c r="BJ37" s="23">
        <v>680</v>
      </c>
      <c r="BK37" s="23">
        <v>320.39999999999998</v>
      </c>
      <c r="BL37" s="27"/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6">
        <v>0</v>
      </c>
      <c r="BT37" s="26">
        <v>0</v>
      </c>
      <c r="BU37" s="26">
        <f t="shared" si="16"/>
        <v>42191.999999999993</v>
      </c>
      <c r="BV37" s="26">
        <f t="shared" si="13"/>
        <v>40675.635999999999</v>
      </c>
      <c r="BW37" s="23">
        <v>0</v>
      </c>
      <c r="BX37" s="23">
        <v>0</v>
      </c>
      <c r="BY37" s="23">
        <v>3022.6</v>
      </c>
      <c r="BZ37" s="23">
        <v>-72.631</v>
      </c>
      <c r="CA37" s="23">
        <v>0</v>
      </c>
      <c r="CB37" s="23">
        <v>0</v>
      </c>
      <c r="CC37" s="57">
        <v>0</v>
      </c>
      <c r="CD37" s="23">
        <v>0</v>
      </c>
      <c r="CE37" s="23">
        <v>0</v>
      </c>
      <c r="CF37" s="23">
        <v>0</v>
      </c>
      <c r="CG37" s="23">
        <v>0</v>
      </c>
      <c r="CH37" s="26">
        <v>0</v>
      </c>
      <c r="CI37" s="26">
        <v>0</v>
      </c>
      <c r="CJ37" s="26">
        <f t="shared" si="14"/>
        <v>3022.6</v>
      </c>
      <c r="CK37" s="26">
        <f t="shared" si="15"/>
        <v>-72.631</v>
      </c>
      <c r="CL37" s="36"/>
      <c r="CM37" s="32"/>
      <c r="CN37" s="32"/>
      <c r="CO37" s="32"/>
      <c r="CP37" s="32"/>
      <c r="CQ37" s="32"/>
      <c r="CR37" s="36"/>
      <c r="CS37" s="32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21" customHeight="1">
      <c r="A38" s="22">
        <v>29</v>
      </c>
      <c r="B38" s="56" t="s">
        <v>82</v>
      </c>
      <c r="C38" s="23">
        <v>9381.0999999999985</v>
      </c>
      <c r="D38" s="34">
        <v>0</v>
      </c>
      <c r="E38" s="25">
        <f t="shared" si="0"/>
        <v>40911.599999999999</v>
      </c>
      <c r="F38" s="26">
        <f t="shared" si="0"/>
        <v>40842.223999999995</v>
      </c>
      <c r="G38" s="26">
        <f t="shared" si="1"/>
        <v>99.830424622845342</v>
      </c>
      <c r="H38" s="26">
        <f t="shared" si="2"/>
        <v>12490</v>
      </c>
      <c r="I38" s="26">
        <f t="shared" si="2"/>
        <v>12420.638000000001</v>
      </c>
      <c r="J38" s="26">
        <f t="shared" si="3"/>
        <v>99.444659727782238</v>
      </c>
      <c r="K38" s="26">
        <f t="shared" si="4"/>
        <v>6710</v>
      </c>
      <c r="L38" s="26">
        <f t="shared" si="4"/>
        <v>9587.0570000000007</v>
      </c>
      <c r="M38" s="23">
        <f t="shared" si="5"/>
        <v>142.8771535022355</v>
      </c>
      <c r="N38" s="27">
        <v>210</v>
      </c>
      <c r="O38" s="26">
        <v>1861.4840000000011</v>
      </c>
      <c r="P38" s="23">
        <f t="shared" si="6"/>
        <v>886.42095238095283</v>
      </c>
      <c r="Q38" s="35">
        <v>2700</v>
      </c>
      <c r="R38" s="26">
        <v>435.46100000000001</v>
      </c>
      <c r="S38" s="23">
        <f t="shared" si="7"/>
        <v>16.128185185185185</v>
      </c>
      <c r="T38" s="27">
        <v>6500</v>
      </c>
      <c r="U38" s="26">
        <v>7725.5730000000003</v>
      </c>
      <c r="V38" s="23">
        <f t="shared" si="8"/>
        <v>118.85496923076924</v>
      </c>
      <c r="W38" s="27">
        <v>80</v>
      </c>
      <c r="X38" s="26">
        <v>39.9</v>
      </c>
      <c r="Y38" s="23">
        <f t="shared" si="9"/>
        <v>49.875</v>
      </c>
      <c r="Z38" s="29">
        <v>0</v>
      </c>
      <c r="AA38" s="26">
        <v>0</v>
      </c>
      <c r="AB38" s="23" t="e">
        <f t="shared" si="10"/>
        <v>#DIV/0!</v>
      </c>
      <c r="AC38" s="28">
        <v>0</v>
      </c>
      <c r="AD38" s="23">
        <v>0</v>
      </c>
      <c r="AE38" s="23">
        <v>0</v>
      </c>
      <c r="AF38" s="23">
        <v>0</v>
      </c>
      <c r="AG38" s="23">
        <v>28421.599999999999</v>
      </c>
      <c r="AH38" s="23">
        <v>28421.599999999999</v>
      </c>
      <c r="AI38" s="28">
        <v>0</v>
      </c>
      <c r="AJ38" s="30">
        <v>0</v>
      </c>
      <c r="AK38" s="31"/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6">
        <f t="shared" si="11"/>
        <v>1500</v>
      </c>
      <c r="AR38" s="26">
        <f t="shared" si="11"/>
        <v>767.56399999999996</v>
      </c>
      <c r="AS38" s="23">
        <f t="shared" si="12"/>
        <v>51.170933333333338</v>
      </c>
      <c r="AT38" s="27">
        <v>1500</v>
      </c>
      <c r="AU38" s="26">
        <v>767.56399999999996</v>
      </c>
      <c r="AV38" s="23">
        <v>0</v>
      </c>
      <c r="AW38" s="26">
        <v>0</v>
      </c>
      <c r="AX38" s="23">
        <v>0</v>
      </c>
      <c r="AY38" s="23">
        <v>0</v>
      </c>
      <c r="AZ38" s="27">
        <v>0</v>
      </c>
      <c r="BA38" s="23">
        <v>0</v>
      </c>
      <c r="BB38" s="23">
        <v>0</v>
      </c>
      <c r="BC38" s="23">
        <v>0</v>
      </c>
      <c r="BD38" s="58">
        <v>0</v>
      </c>
      <c r="BE38" s="23">
        <v>0</v>
      </c>
      <c r="BF38" s="27">
        <v>0</v>
      </c>
      <c r="BG38" s="23">
        <v>0</v>
      </c>
      <c r="BH38" s="27">
        <v>1000</v>
      </c>
      <c r="BI38" s="23">
        <v>212.72</v>
      </c>
      <c r="BJ38" s="23">
        <v>1000</v>
      </c>
      <c r="BK38" s="23">
        <v>212.72</v>
      </c>
      <c r="BL38" s="27"/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500</v>
      </c>
      <c r="BS38" s="26">
        <v>1377.9359999999999</v>
      </c>
      <c r="BT38" s="26">
        <v>0</v>
      </c>
      <c r="BU38" s="26">
        <f t="shared" si="16"/>
        <v>40911.599999999999</v>
      </c>
      <c r="BV38" s="26">
        <f t="shared" si="13"/>
        <v>40842.237999999998</v>
      </c>
      <c r="BW38" s="23">
        <v>0</v>
      </c>
      <c r="BX38" s="23">
        <v>0</v>
      </c>
      <c r="BY38" s="23">
        <v>0</v>
      </c>
      <c r="BZ38" s="23">
        <v>-1.4E-2</v>
      </c>
      <c r="CA38" s="23">
        <v>0</v>
      </c>
      <c r="CB38" s="23">
        <v>0</v>
      </c>
      <c r="CC38" s="57">
        <v>0</v>
      </c>
      <c r="CD38" s="23">
        <v>0</v>
      </c>
      <c r="CE38" s="23">
        <v>0</v>
      </c>
      <c r="CF38" s="23">
        <v>0</v>
      </c>
      <c r="CG38" s="23">
        <v>1700</v>
      </c>
      <c r="CH38" s="26">
        <v>1700</v>
      </c>
      <c r="CI38" s="26">
        <v>0</v>
      </c>
      <c r="CJ38" s="26">
        <f t="shared" si="14"/>
        <v>1700</v>
      </c>
      <c r="CK38" s="26">
        <f t="shared" si="15"/>
        <v>1699.9860000000001</v>
      </c>
      <c r="CL38" s="36"/>
      <c r="CM38" s="32"/>
      <c r="CN38" s="32"/>
      <c r="CO38" s="32"/>
      <c r="CP38" s="32"/>
      <c r="CQ38" s="32"/>
      <c r="CR38" s="36"/>
      <c r="CS38" s="32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21" customHeight="1">
      <c r="A39" s="22">
        <v>30</v>
      </c>
      <c r="B39" s="56" t="s">
        <v>83</v>
      </c>
      <c r="C39" s="23">
        <v>62716.2</v>
      </c>
      <c r="D39" s="34">
        <v>0</v>
      </c>
      <c r="E39" s="25">
        <f t="shared" si="0"/>
        <v>168879.4</v>
      </c>
      <c r="F39" s="26">
        <f t="shared" si="0"/>
        <v>172541.44500000001</v>
      </c>
      <c r="G39" s="26">
        <f t="shared" si="1"/>
        <v>102.16843795039539</v>
      </c>
      <c r="H39" s="26">
        <f t="shared" si="2"/>
        <v>47629.8</v>
      </c>
      <c r="I39" s="26">
        <f t="shared" si="2"/>
        <v>54767.491000000002</v>
      </c>
      <c r="J39" s="26">
        <f t="shared" si="3"/>
        <v>114.98576731374055</v>
      </c>
      <c r="K39" s="26">
        <f t="shared" si="4"/>
        <v>26200</v>
      </c>
      <c r="L39" s="26">
        <f t="shared" si="4"/>
        <v>28150.676000000007</v>
      </c>
      <c r="M39" s="23">
        <f t="shared" si="5"/>
        <v>107.44532824427483</v>
      </c>
      <c r="N39" s="27">
        <v>2200</v>
      </c>
      <c r="O39" s="26">
        <v>4508.8840000000073</v>
      </c>
      <c r="P39" s="23">
        <f t="shared" si="6"/>
        <v>204.94927272727307</v>
      </c>
      <c r="Q39" s="35">
        <v>2150</v>
      </c>
      <c r="R39" s="26">
        <v>584.31100000000004</v>
      </c>
      <c r="S39" s="23">
        <f t="shared" si="7"/>
        <v>27.177255813953487</v>
      </c>
      <c r="T39" s="27">
        <v>24000</v>
      </c>
      <c r="U39" s="26">
        <v>23641.792000000001</v>
      </c>
      <c r="V39" s="23">
        <f t="shared" si="8"/>
        <v>98.507466666666673</v>
      </c>
      <c r="W39" s="27">
        <v>345</v>
      </c>
      <c r="X39" s="26">
        <v>767.1</v>
      </c>
      <c r="Y39" s="23">
        <f t="shared" si="9"/>
        <v>222.3478260869565</v>
      </c>
      <c r="Z39" s="29">
        <v>0</v>
      </c>
      <c r="AA39" s="26">
        <v>0</v>
      </c>
      <c r="AB39" s="23" t="e">
        <f t="shared" si="10"/>
        <v>#DIV/0!</v>
      </c>
      <c r="AC39" s="28">
        <v>0</v>
      </c>
      <c r="AD39" s="23">
        <v>0</v>
      </c>
      <c r="AE39" s="23">
        <v>0</v>
      </c>
      <c r="AF39" s="23">
        <v>0</v>
      </c>
      <c r="AG39" s="23">
        <v>94132</v>
      </c>
      <c r="AH39" s="23">
        <v>94132</v>
      </c>
      <c r="AI39" s="28">
        <v>0</v>
      </c>
      <c r="AJ39" s="30">
        <v>0</v>
      </c>
      <c r="AK39" s="31"/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6">
        <f t="shared" si="11"/>
        <v>8749.7999999999993</v>
      </c>
      <c r="AR39" s="26">
        <f t="shared" si="11"/>
        <v>8400.3690000000006</v>
      </c>
      <c r="AS39" s="23">
        <f t="shared" si="12"/>
        <v>96.006411575121732</v>
      </c>
      <c r="AT39" s="27">
        <v>8500</v>
      </c>
      <c r="AU39" s="26">
        <v>8007.2690000000002</v>
      </c>
      <c r="AV39" s="23">
        <v>0</v>
      </c>
      <c r="AW39" s="26">
        <v>0</v>
      </c>
      <c r="AX39" s="23">
        <v>0</v>
      </c>
      <c r="AY39" s="23">
        <v>0</v>
      </c>
      <c r="AZ39" s="27">
        <v>249.8</v>
      </c>
      <c r="BA39" s="23">
        <v>393.1</v>
      </c>
      <c r="BB39" s="23">
        <v>0</v>
      </c>
      <c r="BC39" s="23">
        <v>0</v>
      </c>
      <c r="BD39" s="58">
        <v>0</v>
      </c>
      <c r="BE39" s="23">
        <v>0</v>
      </c>
      <c r="BF39" s="34">
        <v>40</v>
      </c>
      <c r="BG39" s="23">
        <v>69</v>
      </c>
      <c r="BH39" s="27">
        <v>6145</v>
      </c>
      <c r="BI39" s="23">
        <v>7684.03</v>
      </c>
      <c r="BJ39" s="23">
        <v>3600</v>
      </c>
      <c r="BK39" s="23">
        <v>4047.47</v>
      </c>
      <c r="BL39" s="27">
        <v>4000</v>
      </c>
      <c r="BM39" s="26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6">
        <v>9112.0049999999992</v>
      </c>
      <c r="BT39" s="26">
        <v>0</v>
      </c>
      <c r="BU39" s="26">
        <f t="shared" si="16"/>
        <v>141761.79999999999</v>
      </c>
      <c r="BV39" s="26">
        <f t="shared" si="13"/>
        <v>148899.49100000001</v>
      </c>
      <c r="BW39" s="23">
        <v>0</v>
      </c>
      <c r="BX39" s="23">
        <v>0</v>
      </c>
      <c r="BY39" s="23">
        <v>25042.6</v>
      </c>
      <c r="BZ39" s="23">
        <v>21704.454000000002</v>
      </c>
      <c r="CA39" s="23">
        <v>0</v>
      </c>
      <c r="CB39" s="23">
        <v>0</v>
      </c>
      <c r="CC39" s="57">
        <v>2075</v>
      </c>
      <c r="CD39" s="23">
        <v>1937.5</v>
      </c>
      <c r="CE39" s="23">
        <v>0</v>
      </c>
      <c r="CF39" s="23">
        <v>0</v>
      </c>
      <c r="CG39" s="23">
        <v>0</v>
      </c>
      <c r="CH39" s="26">
        <v>0</v>
      </c>
      <c r="CI39" s="26">
        <v>0</v>
      </c>
      <c r="CJ39" s="26">
        <f t="shared" si="14"/>
        <v>27117.599999999999</v>
      </c>
      <c r="CK39" s="26">
        <f t="shared" si="15"/>
        <v>23641.954000000002</v>
      </c>
      <c r="CL39" s="36"/>
      <c r="CM39" s="32"/>
      <c r="CN39" s="32"/>
      <c r="CO39" s="32"/>
      <c r="CP39" s="32"/>
      <c r="CQ39" s="32"/>
      <c r="CR39" s="36"/>
      <c r="CS39" s="32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21" customHeight="1">
      <c r="A40" s="22">
        <v>31</v>
      </c>
      <c r="B40" s="56" t="s">
        <v>84</v>
      </c>
      <c r="C40" s="23">
        <v>2968.2000000000003</v>
      </c>
      <c r="D40" s="34">
        <v>5400</v>
      </c>
      <c r="E40" s="25">
        <f t="shared" si="0"/>
        <v>50813.9</v>
      </c>
      <c r="F40" s="26">
        <f t="shared" si="0"/>
        <v>50490.643000000004</v>
      </c>
      <c r="G40" s="26">
        <f t="shared" si="1"/>
        <v>99.363841389855935</v>
      </c>
      <c r="H40" s="26">
        <f t="shared" ref="H40:H52" si="17">N40+Q40+T40+W40+Z40+AC40+AO40+AT40+AV40+AX40+AZ40+BB40+BF41+BH40+BL40+BN40+BR40</f>
        <v>9098</v>
      </c>
      <c r="I40" s="26">
        <f t="shared" ref="I40:I103" si="18">O40+R40+U40+X40+AA40+AD40+AP40+AU40+AW40+AY40+BA40+BC40+BG40+BI40+BM40+BO40+BS40</f>
        <v>8774.7430000000022</v>
      </c>
      <c r="J40" s="26">
        <f t="shared" si="3"/>
        <v>96.446944383380981</v>
      </c>
      <c r="K40" s="26">
        <f t="shared" si="4"/>
        <v>3790</v>
      </c>
      <c r="L40" s="26">
        <f t="shared" si="4"/>
        <v>6958.5480000000007</v>
      </c>
      <c r="M40" s="23">
        <f t="shared" si="5"/>
        <v>183.60284960422166</v>
      </c>
      <c r="N40" s="27">
        <v>120</v>
      </c>
      <c r="O40" s="26">
        <v>1603.3900000000006</v>
      </c>
      <c r="P40" s="23">
        <f t="shared" si="6"/>
        <v>1336.1583333333338</v>
      </c>
      <c r="Q40" s="35">
        <v>4100</v>
      </c>
      <c r="R40" s="26">
        <v>1297.2449999999999</v>
      </c>
      <c r="S40" s="23">
        <f t="shared" si="7"/>
        <v>31.640121951219509</v>
      </c>
      <c r="T40" s="27">
        <v>3670</v>
      </c>
      <c r="U40" s="26">
        <v>5355.1580000000004</v>
      </c>
      <c r="V40" s="23">
        <f t="shared" si="8"/>
        <v>145.91711171662126</v>
      </c>
      <c r="W40" s="27">
        <v>128</v>
      </c>
      <c r="X40" s="26">
        <v>70</v>
      </c>
      <c r="Y40" s="23">
        <f t="shared" si="9"/>
        <v>54.6875</v>
      </c>
      <c r="Z40" s="29">
        <v>0</v>
      </c>
      <c r="AA40" s="26">
        <v>0</v>
      </c>
      <c r="AB40" s="23" t="e">
        <f t="shared" si="10"/>
        <v>#DIV/0!</v>
      </c>
      <c r="AC40" s="28">
        <v>0</v>
      </c>
      <c r="AD40" s="23">
        <v>0</v>
      </c>
      <c r="AE40" s="23">
        <v>0</v>
      </c>
      <c r="AF40" s="23">
        <v>0</v>
      </c>
      <c r="AG40" s="23">
        <v>29061.4</v>
      </c>
      <c r="AH40" s="23">
        <v>29061.4</v>
      </c>
      <c r="AI40" s="28">
        <v>0</v>
      </c>
      <c r="AJ40" s="30">
        <v>0</v>
      </c>
      <c r="AK40" s="31"/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6">
        <f t="shared" si="11"/>
        <v>300</v>
      </c>
      <c r="AR40" s="26">
        <f t="shared" si="11"/>
        <v>24.12</v>
      </c>
      <c r="AS40" s="23">
        <f t="shared" si="12"/>
        <v>8.0399999999999991</v>
      </c>
      <c r="AT40" s="27">
        <v>300</v>
      </c>
      <c r="AU40" s="26">
        <v>24.12</v>
      </c>
      <c r="AV40" s="23">
        <v>0</v>
      </c>
      <c r="AW40" s="26">
        <v>0</v>
      </c>
      <c r="AX40" s="23">
        <v>0</v>
      </c>
      <c r="AY40" s="23">
        <v>0</v>
      </c>
      <c r="AZ40" s="27">
        <v>0</v>
      </c>
      <c r="BA40" s="23">
        <v>0</v>
      </c>
      <c r="BB40" s="23">
        <v>0</v>
      </c>
      <c r="BC40" s="23">
        <v>0</v>
      </c>
      <c r="BD40" s="58">
        <v>0</v>
      </c>
      <c r="BE40" s="23">
        <v>0</v>
      </c>
      <c r="BG40" s="23">
        <v>0</v>
      </c>
      <c r="BH40" s="27">
        <v>780</v>
      </c>
      <c r="BI40" s="23">
        <v>303.89999999999998</v>
      </c>
      <c r="BJ40" s="27" t="s">
        <v>85</v>
      </c>
      <c r="BK40" s="23">
        <v>263.89999999999998</v>
      </c>
      <c r="BL40" s="27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6">
        <v>120.93</v>
      </c>
      <c r="BT40" s="26">
        <v>0</v>
      </c>
      <c r="BU40" s="26">
        <f>N40+Q40+T40+W40+Z40+AC40+AE40+AG40+AI40+AK40+AM40+AO40+AT40+AV40+AX40+AZ40+BB40+BD42+BF41+BH40+BL40+BN40+BP40+BR40</f>
        <v>38159.4</v>
      </c>
      <c r="BV40" s="26">
        <f t="shared" si="13"/>
        <v>37836.143000000004</v>
      </c>
      <c r="BW40" s="23">
        <v>0</v>
      </c>
      <c r="BX40" s="23">
        <v>0</v>
      </c>
      <c r="BY40" s="23">
        <v>12654.5</v>
      </c>
      <c r="BZ40" s="23">
        <v>12654.5</v>
      </c>
      <c r="CA40" s="23">
        <v>0</v>
      </c>
      <c r="CB40" s="23">
        <v>0</v>
      </c>
      <c r="CC40" s="57">
        <v>0</v>
      </c>
      <c r="CD40" s="23">
        <v>0</v>
      </c>
      <c r="CE40" s="23">
        <v>0</v>
      </c>
      <c r="CF40" s="23">
        <v>0</v>
      </c>
      <c r="CG40" s="23">
        <v>370</v>
      </c>
      <c r="CH40" s="26">
        <v>370</v>
      </c>
      <c r="CI40" s="26">
        <v>0</v>
      </c>
      <c r="CJ40" s="26">
        <f t="shared" si="14"/>
        <v>13024.5</v>
      </c>
      <c r="CK40" s="26">
        <f t="shared" si="15"/>
        <v>13024.5</v>
      </c>
      <c r="CL40" s="36"/>
      <c r="CM40" s="32"/>
      <c r="CN40" s="32"/>
      <c r="CO40" s="32"/>
      <c r="CP40" s="32"/>
      <c r="CQ40" s="32"/>
      <c r="CR40" s="36"/>
      <c r="CS40" s="32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21" customHeight="1">
      <c r="A41" s="22">
        <v>32</v>
      </c>
      <c r="B41" s="56" t="s">
        <v>86</v>
      </c>
      <c r="C41" s="23">
        <v>22535.1</v>
      </c>
      <c r="D41" s="34">
        <v>0</v>
      </c>
      <c r="E41" s="25">
        <f t="shared" si="0"/>
        <v>79030.7</v>
      </c>
      <c r="F41" s="26">
        <f t="shared" si="0"/>
        <v>80775.756999999998</v>
      </c>
      <c r="G41" s="26">
        <f t="shared" si="1"/>
        <v>102.20807483674066</v>
      </c>
      <c r="H41" s="26">
        <f t="shared" si="17"/>
        <v>29212.100000000002</v>
      </c>
      <c r="I41" s="26">
        <f t="shared" si="18"/>
        <v>31132.156999999996</v>
      </c>
      <c r="J41" s="26">
        <f t="shared" si="3"/>
        <v>106.57281400515537</v>
      </c>
      <c r="K41" s="26">
        <f t="shared" si="4"/>
        <v>14900</v>
      </c>
      <c r="L41" s="26">
        <f t="shared" si="4"/>
        <v>22590.474000000002</v>
      </c>
      <c r="M41" s="23">
        <f t="shared" si="5"/>
        <v>151.61391946308726</v>
      </c>
      <c r="N41" s="27">
        <v>3400</v>
      </c>
      <c r="O41" s="26">
        <v>7932.0930000000017</v>
      </c>
      <c r="P41" s="23">
        <f t="shared" si="6"/>
        <v>233.29685294117652</v>
      </c>
      <c r="Q41" s="35">
        <v>5300</v>
      </c>
      <c r="R41" s="26">
        <v>2229.6239999999998</v>
      </c>
      <c r="S41" s="23">
        <f t="shared" si="7"/>
        <v>42.068377358490558</v>
      </c>
      <c r="T41" s="27">
        <v>11500</v>
      </c>
      <c r="U41" s="26">
        <v>14658.380999999999</v>
      </c>
      <c r="V41" s="23">
        <f t="shared" si="8"/>
        <v>127.46418260869565</v>
      </c>
      <c r="W41" s="27">
        <v>709</v>
      </c>
      <c r="X41" s="26">
        <v>797.85</v>
      </c>
      <c r="Y41" s="23">
        <f t="shared" si="9"/>
        <v>112.53173483779972</v>
      </c>
      <c r="Z41" s="29">
        <v>0</v>
      </c>
      <c r="AA41" s="26">
        <v>0</v>
      </c>
      <c r="AB41" s="23" t="e">
        <f t="shared" si="10"/>
        <v>#DIV/0!</v>
      </c>
      <c r="AC41" s="28">
        <v>0</v>
      </c>
      <c r="AD41" s="23">
        <v>0</v>
      </c>
      <c r="AE41" s="23">
        <v>0</v>
      </c>
      <c r="AF41" s="23">
        <v>0</v>
      </c>
      <c r="AG41" s="23">
        <v>49818.6</v>
      </c>
      <c r="AH41" s="23">
        <v>49818.6</v>
      </c>
      <c r="AI41" s="28">
        <v>0</v>
      </c>
      <c r="AJ41" s="30">
        <v>0</v>
      </c>
      <c r="AK41" s="31"/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6">
        <f t="shared" si="11"/>
        <v>306.39999999999998</v>
      </c>
      <c r="AR41" s="26">
        <f t="shared" si="11"/>
        <v>147.77500000000001</v>
      </c>
      <c r="AS41" s="23">
        <f t="shared" si="12"/>
        <v>48.229438642297659</v>
      </c>
      <c r="AT41" s="27">
        <v>302.39999999999998</v>
      </c>
      <c r="AU41" s="26">
        <v>144.17500000000001</v>
      </c>
      <c r="AV41" s="23">
        <v>0</v>
      </c>
      <c r="AW41" s="26">
        <v>0</v>
      </c>
      <c r="AX41" s="23">
        <v>4</v>
      </c>
      <c r="AY41" s="23">
        <v>3.6</v>
      </c>
      <c r="AZ41" s="27">
        <v>0</v>
      </c>
      <c r="BA41" s="23">
        <v>0</v>
      </c>
      <c r="BB41" s="23">
        <v>0</v>
      </c>
      <c r="BC41" s="23">
        <v>0</v>
      </c>
      <c r="BD41" s="58">
        <v>0</v>
      </c>
      <c r="BE41" s="23">
        <v>0</v>
      </c>
      <c r="BF41" s="34">
        <v>0</v>
      </c>
      <c r="BG41" s="23">
        <v>0</v>
      </c>
      <c r="BH41" s="27">
        <v>3000</v>
      </c>
      <c r="BI41" s="23">
        <v>369.7</v>
      </c>
      <c r="BJ41" s="23">
        <v>3000</v>
      </c>
      <c r="BK41" s="23">
        <v>326.2</v>
      </c>
      <c r="BL41" s="27">
        <v>4996.7</v>
      </c>
      <c r="BM41" s="23">
        <v>4996.7340000000004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6">
        <v>0</v>
      </c>
      <c r="BT41" s="26">
        <v>0</v>
      </c>
      <c r="BU41" s="26">
        <f>N41+Q41+T41+W41+Z41+AC41+AE41+AG41+AI41+AK41+AM41+AO41+AT41+AV41+AX41+AZ41+BB41+BD43+BF42+BH41+BL41+BN41+BP41+BR41</f>
        <v>79030.7</v>
      </c>
      <c r="BV41" s="26">
        <f t="shared" si="13"/>
        <v>80950.756999999998</v>
      </c>
      <c r="BW41" s="23">
        <v>0</v>
      </c>
      <c r="BX41" s="23">
        <v>0</v>
      </c>
      <c r="BY41" s="23">
        <v>0</v>
      </c>
      <c r="BZ41" s="23">
        <v>-175</v>
      </c>
      <c r="CA41" s="23">
        <v>0</v>
      </c>
      <c r="CB41" s="23">
        <v>0</v>
      </c>
      <c r="CC41" s="57">
        <v>0</v>
      </c>
      <c r="CD41" s="23">
        <v>0</v>
      </c>
      <c r="CE41" s="23">
        <v>0</v>
      </c>
      <c r="CF41" s="23">
        <v>0</v>
      </c>
      <c r="CG41" s="23">
        <v>0</v>
      </c>
      <c r="CH41" s="26">
        <v>0</v>
      </c>
      <c r="CI41" s="26">
        <v>0</v>
      </c>
      <c r="CJ41" s="26">
        <f t="shared" si="14"/>
        <v>0</v>
      </c>
      <c r="CK41" s="26">
        <f t="shared" si="15"/>
        <v>-175</v>
      </c>
      <c r="CL41" s="36"/>
      <c r="CM41" s="32"/>
      <c r="CN41" s="32"/>
      <c r="CO41" s="32"/>
      <c r="CP41" s="32"/>
      <c r="CQ41" s="32"/>
      <c r="CR41" s="36"/>
      <c r="CS41" s="32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21" customHeight="1">
      <c r="A42" s="22">
        <v>33</v>
      </c>
      <c r="B42" s="56" t="s">
        <v>87</v>
      </c>
      <c r="C42" s="23">
        <v>53557.100000000006</v>
      </c>
      <c r="D42" s="34">
        <v>500</v>
      </c>
      <c r="E42" s="25">
        <f t="shared" ref="E42:F73" si="19">BU42+CJ42-CG42</f>
        <v>112771.5</v>
      </c>
      <c r="F42" s="26">
        <f t="shared" si="19"/>
        <v>120903.95299999999</v>
      </c>
      <c r="G42" s="26">
        <f t="shared" si="1"/>
        <v>107.21144349414524</v>
      </c>
      <c r="H42" s="26">
        <f t="shared" si="17"/>
        <v>27146.3</v>
      </c>
      <c r="I42" s="26">
        <f t="shared" si="18"/>
        <v>35278.752999999997</v>
      </c>
      <c r="J42" s="26">
        <f t="shared" si="3"/>
        <v>129.95786902819168</v>
      </c>
      <c r="K42" s="26">
        <f t="shared" ref="K42:L73" si="20">N42+T42</f>
        <v>14100</v>
      </c>
      <c r="L42" s="26">
        <f t="shared" si="20"/>
        <v>22878.268000000004</v>
      </c>
      <c r="M42" s="23">
        <f t="shared" si="5"/>
        <v>162.25721985815608</v>
      </c>
      <c r="N42" s="27">
        <v>2100</v>
      </c>
      <c r="O42" s="26">
        <v>3075.6470000000031</v>
      </c>
      <c r="P42" s="23">
        <f t="shared" si="6"/>
        <v>146.45938095238108</v>
      </c>
      <c r="Q42" s="35">
        <v>3900</v>
      </c>
      <c r="R42" s="26">
        <v>2126.31</v>
      </c>
      <c r="S42" s="23">
        <f t="shared" si="7"/>
        <v>54.520769230769226</v>
      </c>
      <c r="T42" s="27">
        <v>12000</v>
      </c>
      <c r="U42" s="26">
        <v>19802.620999999999</v>
      </c>
      <c r="V42" s="23">
        <f t="shared" si="8"/>
        <v>165.02184166666666</v>
      </c>
      <c r="W42" s="27">
        <v>1165</v>
      </c>
      <c r="X42" s="26">
        <v>404.1</v>
      </c>
      <c r="Y42" s="23">
        <f t="shared" si="9"/>
        <v>34.686695278969957</v>
      </c>
      <c r="Z42" s="29">
        <v>0</v>
      </c>
      <c r="AA42" s="26">
        <v>0</v>
      </c>
      <c r="AB42" s="23" t="e">
        <f t="shared" si="10"/>
        <v>#DIV/0!</v>
      </c>
      <c r="AC42" s="28">
        <v>0</v>
      </c>
      <c r="AD42" s="23">
        <v>0</v>
      </c>
      <c r="AE42" s="23">
        <v>0</v>
      </c>
      <c r="AF42" s="23">
        <v>0</v>
      </c>
      <c r="AG42" s="23">
        <v>69237.7</v>
      </c>
      <c r="AH42" s="23">
        <v>69237.7</v>
      </c>
      <c r="AI42" s="28">
        <v>0</v>
      </c>
      <c r="AJ42" s="30">
        <v>0</v>
      </c>
      <c r="AK42" s="31"/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6">
        <f t="shared" ref="AQ42:AR73" si="21">AT42+AV42+AX42+AZ42</f>
        <v>51.3</v>
      </c>
      <c r="AR42" s="26">
        <f t="shared" si="21"/>
        <v>76.516000000000005</v>
      </c>
      <c r="AS42" s="23">
        <f t="shared" si="12"/>
        <v>149.15399610136456</v>
      </c>
      <c r="AT42" s="27">
        <v>51.3</v>
      </c>
      <c r="AU42" s="26">
        <v>76.516000000000005</v>
      </c>
      <c r="AV42" s="23">
        <v>0</v>
      </c>
      <c r="AW42" s="26">
        <v>0</v>
      </c>
      <c r="AX42" s="23">
        <v>0</v>
      </c>
      <c r="AY42" s="23">
        <v>0</v>
      </c>
      <c r="AZ42" s="27">
        <v>0</v>
      </c>
      <c r="BA42" s="23">
        <v>0</v>
      </c>
      <c r="BB42" s="23">
        <v>0</v>
      </c>
      <c r="BC42" s="23">
        <v>0</v>
      </c>
      <c r="BD42" s="58">
        <v>0</v>
      </c>
      <c r="BE42" s="23">
        <v>0</v>
      </c>
      <c r="BF42" s="34">
        <v>0</v>
      </c>
      <c r="BG42" s="23">
        <v>30</v>
      </c>
      <c r="BH42" s="27">
        <v>7920</v>
      </c>
      <c r="BI42" s="23">
        <v>9095.0329999999994</v>
      </c>
      <c r="BJ42" s="23">
        <v>1920</v>
      </c>
      <c r="BK42" s="23">
        <v>1168.7650000000001</v>
      </c>
      <c r="BL42" s="27">
        <v>0</v>
      </c>
      <c r="BM42" s="23">
        <v>668.52599999999995</v>
      </c>
      <c r="BN42" s="23">
        <v>10</v>
      </c>
      <c r="BO42" s="23">
        <v>0</v>
      </c>
      <c r="BP42" s="23">
        <v>0</v>
      </c>
      <c r="BQ42" s="23">
        <v>0</v>
      </c>
      <c r="BR42" s="23">
        <v>0</v>
      </c>
      <c r="BS42" s="26">
        <v>0</v>
      </c>
      <c r="BT42" s="26">
        <v>0</v>
      </c>
      <c r="BU42" s="26">
        <f>N42+Q42+T42+W42+Z42+AC42+AE42+AG42+AI42+AK42+AM42+AO42+AT42+AV42+AX42+AZ42+BB42+BD44+BF43+BH42+BL42+BN42+BP42+BR42</f>
        <v>96384</v>
      </c>
      <c r="BV42" s="26">
        <f t="shared" si="13"/>
        <v>104516.45299999999</v>
      </c>
      <c r="BW42" s="23">
        <v>0</v>
      </c>
      <c r="BX42" s="23">
        <v>0</v>
      </c>
      <c r="BY42" s="23">
        <v>16387.5</v>
      </c>
      <c r="BZ42" s="23">
        <v>16387.5</v>
      </c>
      <c r="CA42" s="23">
        <v>0</v>
      </c>
      <c r="CB42" s="23">
        <v>0</v>
      </c>
      <c r="CC42" s="57">
        <v>0</v>
      </c>
      <c r="CD42" s="23">
        <v>0</v>
      </c>
      <c r="CE42" s="23">
        <v>0</v>
      </c>
      <c r="CF42" s="23">
        <v>0</v>
      </c>
      <c r="CG42" s="23">
        <v>0</v>
      </c>
      <c r="CH42" s="26">
        <v>0</v>
      </c>
      <c r="CI42" s="26">
        <v>0</v>
      </c>
      <c r="CJ42" s="26">
        <f t="shared" si="14"/>
        <v>16387.5</v>
      </c>
      <c r="CK42" s="26">
        <f t="shared" si="15"/>
        <v>16387.5</v>
      </c>
      <c r="CL42" s="36"/>
      <c r="CM42" s="32"/>
      <c r="CN42" s="32"/>
      <c r="CO42" s="32"/>
      <c r="CP42" s="32"/>
      <c r="CQ42" s="32"/>
      <c r="CR42" s="36"/>
      <c r="CS42" s="32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21" customHeight="1">
      <c r="A43" s="22">
        <v>34</v>
      </c>
      <c r="B43" s="56" t="s">
        <v>88</v>
      </c>
      <c r="C43" s="23">
        <v>1464.1</v>
      </c>
      <c r="D43" s="34">
        <v>620.4</v>
      </c>
      <c r="E43" s="25">
        <f t="shared" si="19"/>
        <v>46486</v>
      </c>
      <c r="F43" s="26">
        <f t="shared" si="19"/>
        <v>46800.496000000006</v>
      </c>
      <c r="G43" s="26">
        <f t="shared" si="1"/>
        <v>100.67653917308439</v>
      </c>
      <c r="H43" s="26">
        <f t="shared" si="17"/>
        <v>9811</v>
      </c>
      <c r="I43" s="26">
        <f t="shared" si="18"/>
        <v>10125.495999999999</v>
      </c>
      <c r="J43" s="26">
        <f t="shared" si="3"/>
        <v>103.2055447966568</v>
      </c>
      <c r="K43" s="26">
        <f t="shared" si="20"/>
        <v>3700</v>
      </c>
      <c r="L43" s="26">
        <f t="shared" si="20"/>
        <v>7347.7830000000004</v>
      </c>
      <c r="M43" s="23">
        <f t="shared" si="5"/>
        <v>198.58872972972975</v>
      </c>
      <c r="N43" s="27">
        <v>200</v>
      </c>
      <c r="O43" s="26">
        <v>1485.5080000000009</v>
      </c>
      <c r="P43" s="23">
        <f t="shared" si="6"/>
        <v>742.75400000000047</v>
      </c>
      <c r="Q43" s="35">
        <v>4500</v>
      </c>
      <c r="R43" s="26">
        <v>2251.2330000000002</v>
      </c>
      <c r="S43" s="23">
        <f t="shared" si="7"/>
        <v>50.0274</v>
      </c>
      <c r="T43" s="27">
        <v>3500</v>
      </c>
      <c r="U43" s="26">
        <v>5862.2749999999996</v>
      </c>
      <c r="V43" s="23">
        <f t="shared" si="8"/>
        <v>167.49357142857141</v>
      </c>
      <c r="W43" s="27">
        <v>578</v>
      </c>
      <c r="X43" s="26">
        <v>0</v>
      </c>
      <c r="Y43" s="23">
        <f t="shared" si="9"/>
        <v>0</v>
      </c>
      <c r="Z43" s="29">
        <v>0</v>
      </c>
      <c r="AA43" s="26">
        <v>0</v>
      </c>
      <c r="AB43" s="23" t="e">
        <f t="shared" si="10"/>
        <v>#DIV/0!</v>
      </c>
      <c r="AC43" s="28">
        <v>0</v>
      </c>
      <c r="AD43" s="23">
        <v>0</v>
      </c>
      <c r="AE43" s="23">
        <v>0</v>
      </c>
      <c r="AF43" s="23">
        <v>0</v>
      </c>
      <c r="AG43" s="23">
        <v>36675</v>
      </c>
      <c r="AH43" s="23">
        <v>36675</v>
      </c>
      <c r="AI43" s="28">
        <v>0</v>
      </c>
      <c r="AJ43" s="30">
        <v>0</v>
      </c>
      <c r="AK43" s="31"/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6">
        <f t="shared" si="21"/>
        <v>33</v>
      </c>
      <c r="AR43" s="26">
        <f t="shared" si="21"/>
        <v>6.91</v>
      </c>
      <c r="AS43" s="23">
        <f t="shared" si="12"/>
        <v>20.939393939393941</v>
      </c>
      <c r="AT43" s="27">
        <v>33</v>
      </c>
      <c r="AU43" s="26">
        <v>6.91</v>
      </c>
      <c r="AV43" s="23">
        <v>0</v>
      </c>
      <c r="AW43" s="26">
        <v>0</v>
      </c>
      <c r="AX43" s="23">
        <v>0</v>
      </c>
      <c r="AY43" s="23">
        <v>0</v>
      </c>
      <c r="AZ43" s="27">
        <v>0</v>
      </c>
      <c r="BA43" s="23">
        <v>0</v>
      </c>
      <c r="BB43" s="23">
        <v>0</v>
      </c>
      <c r="BC43" s="23">
        <v>0</v>
      </c>
      <c r="BD43" s="58">
        <v>0</v>
      </c>
      <c r="BE43" s="23">
        <v>0</v>
      </c>
      <c r="BF43" s="34">
        <v>0</v>
      </c>
      <c r="BG43" s="23">
        <v>0</v>
      </c>
      <c r="BH43" s="27">
        <v>0</v>
      </c>
      <c r="BI43" s="23">
        <v>17.5</v>
      </c>
      <c r="BJ43" s="23">
        <v>0</v>
      </c>
      <c r="BK43" s="23">
        <v>0</v>
      </c>
      <c r="BL43" s="27">
        <v>1000</v>
      </c>
      <c r="BM43" s="26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6">
        <v>502.07</v>
      </c>
      <c r="BT43" s="26">
        <v>0</v>
      </c>
      <c r="BU43" s="26">
        <f t="shared" ref="BU43:BU51" si="22">N43+Q43+T43+W43+Z43+AC43+AE43+AG43+AI43+AK43+AM43+AO43+AT43+AV43+AX43+AZ43+BB43+BD43+BF44+BH43+BL43+BN43+BP43+BR43</f>
        <v>46486</v>
      </c>
      <c r="BV43" s="26">
        <f t="shared" si="13"/>
        <v>46800.496000000006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57">
        <v>0</v>
      </c>
      <c r="CD43" s="23">
        <v>0</v>
      </c>
      <c r="CE43" s="23">
        <v>0</v>
      </c>
      <c r="CF43" s="23">
        <v>0</v>
      </c>
      <c r="CG43" s="23">
        <v>0</v>
      </c>
      <c r="CH43" s="26">
        <v>0</v>
      </c>
      <c r="CI43" s="26">
        <v>0</v>
      </c>
      <c r="CJ43" s="26">
        <f t="shared" si="14"/>
        <v>0</v>
      </c>
      <c r="CK43" s="26">
        <f t="shared" si="15"/>
        <v>0</v>
      </c>
      <c r="CL43" s="36"/>
      <c r="CM43" s="32"/>
      <c r="CN43" s="32"/>
      <c r="CO43" s="32"/>
      <c r="CP43" s="32"/>
      <c r="CQ43" s="32"/>
      <c r="CR43" s="36"/>
      <c r="CS43" s="32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21" customHeight="1">
      <c r="A44" s="22">
        <v>35</v>
      </c>
      <c r="B44" s="56" t="s">
        <v>89</v>
      </c>
      <c r="C44" s="23">
        <v>0</v>
      </c>
      <c r="D44" s="34">
        <v>0</v>
      </c>
      <c r="E44" s="25">
        <f t="shared" si="19"/>
        <v>29891.3</v>
      </c>
      <c r="F44" s="26">
        <f t="shared" si="19"/>
        <v>32912.902000000002</v>
      </c>
      <c r="G44" s="26">
        <f t="shared" si="1"/>
        <v>110.10863361580125</v>
      </c>
      <c r="H44" s="26">
        <f t="shared" si="17"/>
        <v>3078</v>
      </c>
      <c r="I44" s="26">
        <f t="shared" si="18"/>
        <v>3158.6019999999999</v>
      </c>
      <c r="J44" s="26">
        <f t="shared" si="3"/>
        <v>102.61864847303444</v>
      </c>
      <c r="K44" s="26">
        <f t="shared" si="20"/>
        <v>2020</v>
      </c>
      <c r="L44" s="26">
        <f t="shared" si="20"/>
        <v>2994.75</v>
      </c>
      <c r="M44" s="23">
        <f t="shared" si="5"/>
        <v>148.25495049504951</v>
      </c>
      <c r="N44" s="27">
        <v>40</v>
      </c>
      <c r="O44" s="26">
        <v>562.10699999999986</v>
      </c>
      <c r="P44" s="23">
        <f t="shared" si="6"/>
        <v>1405.2674999999997</v>
      </c>
      <c r="Q44" s="35">
        <v>579</v>
      </c>
      <c r="R44" s="26">
        <v>97.335999999999999</v>
      </c>
      <c r="S44" s="23">
        <f t="shared" si="7"/>
        <v>16.811053540587221</v>
      </c>
      <c r="T44" s="27">
        <v>1980</v>
      </c>
      <c r="U44" s="26">
        <v>2432.643</v>
      </c>
      <c r="V44" s="23">
        <f t="shared" si="8"/>
        <v>122.86075757575759</v>
      </c>
      <c r="W44" s="27">
        <v>24</v>
      </c>
      <c r="X44" s="26">
        <v>0</v>
      </c>
      <c r="Y44" s="23">
        <f t="shared" si="9"/>
        <v>0</v>
      </c>
      <c r="Z44" s="29">
        <v>0</v>
      </c>
      <c r="AA44" s="26">
        <v>0</v>
      </c>
      <c r="AB44" s="23" t="e">
        <f t="shared" si="10"/>
        <v>#DIV/0!</v>
      </c>
      <c r="AC44" s="28">
        <v>0</v>
      </c>
      <c r="AD44" s="23">
        <v>0</v>
      </c>
      <c r="AE44" s="23"/>
      <c r="AF44" s="23">
        <v>0</v>
      </c>
      <c r="AG44" s="23">
        <v>26813.3</v>
      </c>
      <c r="AH44" s="23">
        <v>29754.3</v>
      </c>
      <c r="AI44" s="30"/>
      <c r="AJ44" s="30"/>
      <c r="AK44" s="31"/>
      <c r="AL44" s="23">
        <v>0</v>
      </c>
      <c r="AM44" s="23"/>
      <c r="AN44" s="23"/>
      <c r="AO44" s="23"/>
      <c r="AP44" s="23"/>
      <c r="AQ44" s="26">
        <f t="shared" si="21"/>
        <v>55</v>
      </c>
      <c r="AR44" s="26">
        <f t="shared" si="21"/>
        <v>0</v>
      </c>
      <c r="AS44" s="23">
        <f t="shared" si="12"/>
        <v>0</v>
      </c>
      <c r="AT44" s="27">
        <v>55</v>
      </c>
      <c r="AU44" s="26">
        <v>0</v>
      </c>
      <c r="AV44" s="23">
        <v>0</v>
      </c>
      <c r="AW44" s="26">
        <v>0</v>
      </c>
      <c r="AX44" s="23">
        <v>0</v>
      </c>
      <c r="AY44" s="23">
        <v>0</v>
      </c>
      <c r="AZ44" s="27">
        <v>0</v>
      </c>
      <c r="BA44" s="23">
        <v>0</v>
      </c>
      <c r="BB44" s="23"/>
      <c r="BC44" s="23"/>
      <c r="BD44" s="58">
        <v>0</v>
      </c>
      <c r="BE44" s="23">
        <v>0</v>
      </c>
      <c r="BF44" s="34">
        <v>0</v>
      </c>
      <c r="BG44" s="23">
        <v>0</v>
      </c>
      <c r="BH44" s="27">
        <v>400</v>
      </c>
      <c r="BI44" s="23">
        <v>0</v>
      </c>
      <c r="BJ44" s="23">
        <v>400</v>
      </c>
      <c r="BK44" s="23">
        <v>0</v>
      </c>
      <c r="BL44" s="27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6">
        <v>66.516000000000005</v>
      </c>
      <c r="BT44" s="26">
        <v>0</v>
      </c>
      <c r="BU44" s="26">
        <f t="shared" si="22"/>
        <v>29891.3</v>
      </c>
      <c r="BV44" s="26">
        <f t="shared" si="13"/>
        <v>32912.902000000002</v>
      </c>
      <c r="BW44" s="23"/>
      <c r="BX44" s="23">
        <v>0</v>
      </c>
      <c r="BY44" s="23">
        <v>0</v>
      </c>
      <c r="BZ44" s="23">
        <v>0</v>
      </c>
      <c r="CA44" s="23"/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6">
        <v>0</v>
      </c>
      <c r="CI44" s="26">
        <v>0</v>
      </c>
      <c r="CJ44" s="26">
        <f t="shared" si="14"/>
        <v>0</v>
      </c>
      <c r="CK44" s="26">
        <f t="shared" si="15"/>
        <v>0</v>
      </c>
      <c r="CL44" s="36"/>
      <c r="CM44" s="32"/>
      <c r="CN44" s="32"/>
      <c r="CO44" s="36"/>
      <c r="CP44" s="32"/>
      <c r="CQ44" s="32"/>
      <c r="CR44" s="36"/>
      <c r="CS44" s="32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21" customHeight="1">
      <c r="A45" s="22">
        <v>36</v>
      </c>
      <c r="B45" s="56" t="s">
        <v>90</v>
      </c>
      <c r="C45" s="23">
        <v>58092.7</v>
      </c>
      <c r="D45" s="34">
        <v>0</v>
      </c>
      <c r="E45" s="25">
        <f t="shared" si="19"/>
        <v>106380.2</v>
      </c>
      <c r="F45" s="26">
        <f t="shared" si="19"/>
        <v>112971.38099999999</v>
      </c>
      <c r="G45" s="26">
        <f t="shared" si="1"/>
        <v>106.19587197617602</v>
      </c>
      <c r="H45" s="26">
        <f t="shared" si="17"/>
        <v>27401.5</v>
      </c>
      <c r="I45" s="26">
        <f t="shared" si="18"/>
        <v>34064.754999999997</v>
      </c>
      <c r="J45" s="26">
        <f t="shared" si="3"/>
        <v>124.31711767603962</v>
      </c>
      <c r="K45" s="26">
        <f t="shared" si="20"/>
        <v>15031.5</v>
      </c>
      <c r="L45" s="26">
        <f t="shared" si="20"/>
        <v>19991.924999999996</v>
      </c>
      <c r="M45" s="23">
        <f t="shared" si="5"/>
        <v>133.00019958088012</v>
      </c>
      <c r="N45" s="27">
        <v>1415</v>
      </c>
      <c r="O45" s="26">
        <v>5149.0309999999972</v>
      </c>
      <c r="P45" s="23">
        <f t="shared" si="6"/>
        <v>363.88911660777364</v>
      </c>
      <c r="Q45" s="35">
        <v>8600</v>
      </c>
      <c r="R45" s="26">
        <v>4369.7070000000003</v>
      </c>
      <c r="S45" s="23">
        <f t="shared" si="7"/>
        <v>50.810546511627905</v>
      </c>
      <c r="T45" s="27">
        <v>13616.5</v>
      </c>
      <c r="U45" s="26">
        <v>14842.894</v>
      </c>
      <c r="V45" s="23">
        <f t="shared" si="8"/>
        <v>109.00667572430507</v>
      </c>
      <c r="W45" s="27">
        <v>290</v>
      </c>
      <c r="X45" s="26">
        <v>551.553</v>
      </c>
      <c r="Y45" s="23">
        <f t="shared" si="9"/>
        <v>190.19068965517241</v>
      </c>
      <c r="Z45" s="29">
        <v>0</v>
      </c>
      <c r="AA45" s="26">
        <v>0</v>
      </c>
      <c r="AB45" s="23" t="e">
        <f t="shared" si="10"/>
        <v>#DIV/0!</v>
      </c>
      <c r="AC45" s="28">
        <v>0</v>
      </c>
      <c r="AD45" s="23">
        <v>0</v>
      </c>
      <c r="AE45" s="23">
        <v>0</v>
      </c>
      <c r="AF45" s="23">
        <v>0</v>
      </c>
      <c r="AG45" s="23">
        <v>65576.5</v>
      </c>
      <c r="AH45" s="23">
        <v>65576.5</v>
      </c>
      <c r="AI45" s="28">
        <v>0</v>
      </c>
      <c r="AJ45" s="30">
        <v>0</v>
      </c>
      <c r="AK45" s="31"/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6">
        <f t="shared" si="21"/>
        <v>90</v>
      </c>
      <c r="AR45" s="26">
        <f t="shared" si="21"/>
        <v>128.84</v>
      </c>
      <c r="AS45" s="23">
        <f t="shared" si="12"/>
        <v>143.15555555555557</v>
      </c>
      <c r="AT45" s="27">
        <v>90</v>
      </c>
      <c r="AU45" s="26">
        <v>128.84</v>
      </c>
      <c r="AV45" s="23">
        <v>0</v>
      </c>
      <c r="AW45" s="26">
        <v>0</v>
      </c>
      <c r="AX45" s="23">
        <v>0</v>
      </c>
      <c r="AY45" s="23">
        <v>0</v>
      </c>
      <c r="AZ45" s="27">
        <v>0</v>
      </c>
      <c r="BA45" s="23">
        <v>0</v>
      </c>
      <c r="BB45" s="23">
        <v>0</v>
      </c>
      <c r="BC45" s="23">
        <v>0</v>
      </c>
      <c r="BD45" s="58">
        <v>0</v>
      </c>
      <c r="BE45" s="23">
        <v>0</v>
      </c>
      <c r="BF45" s="34">
        <v>0</v>
      </c>
      <c r="BG45" s="23">
        <v>0</v>
      </c>
      <c r="BH45" s="27">
        <v>3390</v>
      </c>
      <c r="BI45" s="23">
        <v>1624.0060000000001</v>
      </c>
      <c r="BJ45" s="23">
        <v>1790</v>
      </c>
      <c r="BK45" s="23">
        <v>114.006</v>
      </c>
      <c r="BL45" s="27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6">
        <v>7398.7240000000002</v>
      </c>
      <c r="BT45" s="26">
        <v>0</v>
      </c>
      <c r="BU45" s="26">
        <f t="shared" si="22"/>
        <v>92978</v>
      </c>
      <c r="BV45" s="26">
        <f t="shared" si="13"/>
        <v>99641.25499999999</v>
      </c>
      <c r="BW45" s="23">
        <v>0</v>
      </c>
      <c r="BX45" s="23">
        <v>0</v>
      </c>
      <c r="BY45" s="23">
        <v>13402.2</v>
      </c>
      <c r="BZ45" s="23">
        <v>13330.126</v>
      </c>
      <c r="CA45" s="23">
        <v>0</v>
      </c>
      <c r="CB45" s="23">
        <v>0</v>
      </c>
      <c r="CC45" s="57">
        <v>0</v>
      </c>
      <c r="CD45" s="23">
        <v>0</v>
      </c>
      <c r="CE45" s="23">
        <v>0</v>
      </c>
      <c r="CF45" s="23">
        <v>0</v>
      </c>
      <c r="CG45" s="23">
        <v>0</v>
      </c>
      <c r="CH45" s="26">
        <v>0</v>
      </c>
      <c r="CI45" s="26">
        <v>0</v>
      </c>
      <c r="CJ45" s="26">
        <f t="shared" si="14"/>
        <v>13402.2</v>
      </c>
      <c r="CK45" s="26">
        <f t="shared" si="15"/>
        <v>13330.126</v>
      </c>
      <c r="CL45" s="36"/>
      <c r="CM45" s="32"/>
      <c r="CN45" s="32"/>
      <c r="CO45" s="32"/>
      <c r="CP45" s="32"/>
      <c r="CQ45" s="32"/>
      <c r="CR45" s="36"/>
      <c r="CS45" s="32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21" customHeight="1">
      <c r="A46" s="22">
        <v>37</v>
      </c>
      <c r="B46" s="56" t="s">
        <v>91</v>
      </c>
      <c r="C46" s="23">
        <v>17818.900000000001</v>
      </c>
      <c r="D46" s="34">
        <v>0</v>
      </c>
      <c r="E46" s="25">
        <f t="shared" si="19"/>
        <v>51292</v>
      </c>
      <c r="F46" s="26">
        <f t="shared" si="19"/>
        <v>66899.634999999995</v>
      </c>
      <c r="G46" s="26">
        <f t="shared" si="1"/>
        <v>130.42898502690477</v>
      </c>
      <c r="H46" s="26">
        <f t="shared" si="17"/>
        <v>19270</v>
      </c>
      <c r="I46" s="26">
        <f t="shared" si="18"/>
        <v>27910.697</v>
      </c>
      <c r="J46" s="26">
        <f t="shared" si="3"/>
        <v>144.8401504929943</v>
      </c>
      <c r="K46" s="26">
        <f t="shared" si="20"/>
        <v>8300</v>
      </c>
      <c r="L46" s="26">
        <f t="shared" si="20"/>
        <v>18278.227999999999</v>
      </c>
      <c r="M46" s="23">
        <f t="shared" si="5"/>
        <v>220.21961445783131</v>
      </c>
      <c r="N46" s="27">
        <v>1800</v>
      </c>
      <c r="O46" s="26">
        <v>5794.8199999999988</v>
      </c>
      <c r="P46" s="23">
        <f t="shared" si="6"/>
        <v>321.93444444444441</v>
      </c>
      <c r="Q46" s="35">
        <v>5800</v>
      </c>
      <c r="R46" s="26">
        <v>1728.769</v>
      </c>
      <c r="S46" s="23">
        <f t="shared" si="7"/>
        <v>29.80636206896552</v>
      </c>
      <c r="T46" s="27">
        <v>6500</v>
      </c>
      <c r="U46" s="26">
        <v>12483.407999999999</v>
      </c>
      <c r="V46" s="23">
        <f t="shared" si="8"/>
        <v>192.05243076923074</v>
      </c>
      <c r="W46" s="27">
        <v>300</v>
      </c>
      <c r="X46" s="26">
        <v>617.20000000000005</v>
      </c>
      <c r="Y46" s="23">
        <f t="shared" si="9"/>
        <v>205.73333333333338</v>
      </c>
      <c r="Z46" s="29">
        <v>0</v>
      </c>
      <c r="AA46" s="26">
        <v>0</v>
      </c>
      <c r="AB46" s="23" t="e">
        <f t="shared" si="10"/>
        <v>#DIV/0!</v>
      </c>
      <c r="AC46" s="28">
        <v>0</v>
      </c>
      <c r="AD46" s="23">
        <v>0</v>
      </c>
      <c r="AE46" s="23">
        <v>0</v>
      </c>
      <c r="AF46" s="23">
        <v>0</v>
      </c>
      <c r="AG46" s="23">
        <v>32022</v>
      </c>
      <c r="AH46" s="23">
        <v>32022</v>
      </c>
      <c r="AI46" s="28">
        <v>0</v>
      </c>
      <c r="AJ46" s="30">
        <v>0</v>
      </c>
      <c r="AK46" s="31"/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6">
        <f t="shared" si="21"/>
        <v>370</v>
      </c>
      <c r="AR46" s="26">
        <f t="shared" si="21"/>
        <v>0</v>
      </c>
      <c r="AS46" s="23">
        <f t="shared" si="12"/>
        <v>0</v>
      </c>
      <c r="AT46" s="27">
        <v>370</v>
      </c>
      <c r="AU46" s="26">
        <v>0</v>
      </c>
      <c r="AV46" s="23">
        <v>0</v>
      </c>
      <c r="AW46" s="26">
        <v>0</v>
      </c>
      <c r="AX46" s="23">
        <v>0</v>
      </c>
      <c r="AY46" s="23">
        <v>0</v>
      </c>
      <c r="AZ46" s="27">
        <v>0</v>
      </c>
      <c r="BA46" s="23">
        <v>0</v>
      </c>
      <c r="BB46" s="23">
        <v>0</v>
      </c>
      <c r="BC46" s="23">
        <v>0</v>
      </c>
      <c r="BD46" s="58">
        <v>0</v>
      </c>
      <c r="BE46" s="23">
        <v>0</v>
      </c>
      <c r="BF46" s="34">
        <v>0</v>
      </c>
      <c r="BG46" s="23">
        <v>0</v>
      </c>
      <c r="BH46" s="27">
        <v>4500</v>
      </c>
      <c r="BI46" s="23">
        <v>4501.8</v>
      </c>
      <c r="BJ46" s="23">
        <v>900</v>
      </c>
      <c r="BK46" s="23">
        <v>1367.3</v>
      </c>
      <c r="BL46" s="27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6">
        <v>2784.7</v>
      </c>
      <c r="BT46" s="26">
        <v>0</v>
      </c>
      <c r="BU46" s="26">
        <f t="shared" si="22"/>
        <v>51292</v>
      </c>
      <c r="BV46" s="26">
        <f t="shared" si="13"/>
        <v>59932.697</v>
      </c>
      <c r="BW46" s="23">
        <v>0</v>
      </c>
      <c r="BX46" s="23">
        <v>0</v>
      </c>
      <c r="BY46" s="23">
        <v>0</v>
      </c>
      <c r="BZ46" s="23">
        <v>6966.9380000000001</v>
      </c>
      <c r="CA46" s="23">
        <v>0</v>
      </c>
      <c r="CB46" s="23">
        <v>0</v>
      </c>
      <c r="CC46" s="57">
        <v>0</v>
      </c>
      <c r="CD46" s="23">
        <v>0</v>
      </c>
      <c r="CE46" s="23">
        <v>0</v>
      </c>
      <c r="CF46" s="23">
        <v>0</v>
      </c>
      <c r="CG46" s="23">
        <v>0</v>
      </c>
      <c r="CH46" s="26">
        <v>0</v>
      </c>
      <c r="CI46" s="26">
        <v>0</v>
      </c>
      <c r="CJ46" s="26">
        <f t="shared" si="14"/>
        <v>0</v>
      </c>
      <c r="CK46" s="26">
        <f t="shared" si="15"/>
        <v>6966.9380000000001</v>
      </c>
      <c r="CL46" s="36"/>
      <c r="CM46" s="32"/>
      <c r="CN46" s="32"/>
      <c r="CO46" s="32"/>
      <c r="CP46" s="32"/>
      <c r="CQ46" s="32"/>
      <c r="CR46" s="36"/>
      <c r="CS46" s="32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s="37" customFormat="1" ht="21" customHeight="1">
      <c r="A47" s="22">
        <v>38</v>
      </c>
      <c r="B47" s="56" t="s">
        <v>92</v>
      </c>
      <c r="C47" s="23">
        <v>22543.7</v>
      </c>
      <c r="D47" s="34">
        <v>0</v>
      </c>
      <c r="E47" s="25">
        <f t="shared" si="19"/>
        <v>149885.29999999999</v>
      </c>
      <c r="F47" s="26">
        <f t="shared" si="19"/>
        <v>92826.042600000001</v>
      </c>
      <c r="G47" s="26">
        <f t="shared" si="1"/>
        <v>61.931385265933358</v>
      </c>
      <c r="H47" s="26">
        <f t="shared" si="17"/>
        <v>23383.1</v>
      </c>
      <c r="I47" s="26">
        <f t="shared" si="18"/>
        <v>22049.3436</v>
      </c>
      <c r="J47" s="26">
        <f t="shared" si="3"/>
        <v>94.296066817487855</v>
      </c>
      <c r="K47" s="26">
        <f t="shared" si="20"/>
        <v>11800</v>
      </c>
      <c r="L47" s="26">
        <f t="shared" si="20"/>
        <v>15872.623</v>
      </c>
      <c r="M47" s="23">
        <f t="shared" si="5"/>
        <v>134.51375423728814</v>
      </c>
      <c r="N47" s="27">
        <v>800</v>
      </c>
      <c r="O47" s="26">
        <v>2448.0200000000004</v>
      </c>
      <c r="P47" s="23">
        <f t="shared" si="6"/>
        <v>306.00250000000005</v>
      </c>
      <c r="Q47" s="35">
        <v>5605.1</v>
      </c>
      <c r="R47" s="26">
        <v>4039.4425999999999</v>
      </c>
      <c r="S47" s="23">
        <f t="shared" si="7"/>
        <v>72.067270878307241</v>
      </c>
      <c r="T47" s="27">
        <v>11000</v>
      </c>
      <c r="U47" s="26">
        <v>13424.602999999999</v>
      </c>
      <c r="V47" s="23">
        <f t="shared" si="8"/>
        <v>122.04184545454544</v>
      </c>
      <c r="W47" s="27">
        <v>100</v>
      </c>
      <c r="X47" s="26">
        <v>38.799999999999997</v>
      </c>
      <c r="Y47" s="23">
        <f t="shared" si="9"/>
        <v>38.799999999999997</v>
      </c>
      <c r="Z47" s="29">
        <v>0</v>
      </c>
      <c r="AA47" s="26">
        <v>0</v>
      </c>
      <c r="AB47" s="23" t="e">
        <f t="shared" si="10"/>
        <v>#DIV/0!</v>
      </c>
      <c r="AC47" s="28">
        <v>0</v>
      </c>
      <c r="AD47" s="23">
        <v>0</v>
      </c>
      <c r="AE47" s="23">
        <v>0</v>
      </c>
      <c r="AF47" s="23">
        <v>0</v>
      </c>
      <c r="AG47" s="23">
        <v>70998.7</v>
      </c>
      <c r="AH47" s="23">
        <v>70998.7</v>
      </c>
      <c r="AI47" s="28">
        <v>0</v>
      </c>
      <c r="AJ47" s="30">
        <v>0</v>
      </c>
      <c r="AK47" s="31"/>
      <c r="AL47" s="26">
        <v>0</v>
      </c>
      <c r="AM47" s="23">
        <v>0</v>
      </c>
      <c r="AN47" s="23">
        <v>0</v>
      </c>
      <c r="AO47" s="23">
        <v>0</v>
      </c>
      <c r="AP47" s="23">
        <v>0</v>
      </c>
      <c r="AQ47" s="26">
        <f t="shared" si="21"/>
        <v>954</v>
      </c>
      <c r="AR47" s="26">
        <f t="shared" si="21"/>
        <v>398.55200000000002</v>
      </c>
      <c r="AS47" s="23">
        <f t="shared" si="12"/>
        <v>41.776939203354303</v>
      </c>
      <c r="AT47" s="27">
        <v>954</v>
      </c>
      <c r="AU47" s="26">
        <v>398.55200000000002</v>
      </c>
      <c r="AV47" s="23">
        <v>0</v>
      </c>
      <c r="AW47" s="26">
        <v>0</v>
      </c>
      <c r="AX47" s="23">
        <v>0</v>
      </c>
      <c r="AY47" s="26">
        <v>0</v>
      </c>
      <c r="AZ47" s="27">
        <v>0</v>
      </c>
      <c r="BA47" s="26">
        <v>0</v>
      </c>
      <c r="BB47" s="23">
        <v>0</v>
      </c>
      <c r="BC47" s="23">
        <v>0</v>
      </c>
      <c r="BD47" s="58">
        <v>0</v>
      </c>
      <c r="BE47" s="26">
        <v>0</v>
      </c>
      <c r="BF47" s="34">
        <v>0</v>
      </c>
      <c r="BG47" s="26">
        <v>0</v>
      </c>
      <c r="BH47" s="27">
        <v>4924</v>
      </c>
      <c r="BI47" s="26">
        <v>1660.3</v>
      </c>
      <c r="BJ47" s="23">
        <v>2929</v>
      </c>
      <c r="BK47" s="26">
        <v>207.2</v>
      </c>
      <c r="BL47" s="27">
        <v>0</v>
      </c>
      <c r="BM47" s="26">
        <v>0</v>
      </c>
      <c r="BN47" s="23">
        <v>0</v>
      </c>
      <c r="BO47" s="26">
        <v>0</v>
      </c>
      <c r="BP47" s="23">
        <v>0</v>
      </c>
      <c r="BQ47" s="23">
        <v>0</v>
      </c>
      <c r="BR47" s="23">
        <v>0</v>
      </c>
      <c r="BS47" s="26">
        <v>39.625999999999998</v>
      </c>
      <c r="BT47" s="26">
        <v>0</v>
      </c>
      <c r="BU47" s="26">
        <f t="shared" si="22"/>
        <v>94381.799999999988</v>
      </c>
      <c r="BV47" s="26">
        <f t="shared" si="13"/>
        <v>93048.043600000005</v>
      </c>
      <c r="BW47" s="23">
        <v>0</v>
      </c>
      <c r="BX47" s="23">
        <v>0</v>
      </c>
      <c r="BY47" s="23">
        <v>55503.5</v>
      </c>
      <c r="BZ47" s="23">
        <v>-222.001</v>
      </c>
      <c r="CA47" s="23">
        <v>0</v>
      </c>
      <c r="CB47" s="23">
        <v>0</v>
      </c>
      <c r="CC47" s="57">
        <v>0</v>
      </c>
      <c r="CD47" s="23">
        <v>0</v>
      </c>
      <c r="CE47" s="23">
        <v>0</v>
      </c>
      <c r="CF47" s="23">
        <v>0</v>
      </c>
      <c r="CG47" s="23">
        <v>18800</v>
      </c>
      <c r="CH47" s="26">
        <v>0</v>
      </c>
      <c r="CI47" s="26">
        <v>0</v>
      </c>
      <c r="CJ47" s="26">
        <f t="shared" si="14"/>
        <v>74303.5</v>
      </c>
      <c r="CK47" s="26">
        <f t="shared" si="15"/>
        <v>-222.001</v>
      </c>
      <c r="CL47" s="36"/>
      <c r="CM47" s="36"/>
      <c r="CN47" s="32"/>
      <c r="CO47" s="32"/>
      <c r="CP47" s="32"/>
      <c r="CQ47" s="32"/>
      <c r="CR47" s="36"/>
      <c r="CS47" s="32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</row>
    <row r="48" spans="1:210" ht="21" customHeight="1">
      <c r="A48" s="22">
        <v>39</v>
      </c>
      <c r="B48" s="56" t="s">
        <v>93</v>
      </c>
      <c r="C48" s="23">
        <v>0</v>
      </c>
      <c r="D48" s="34">
        <v>0</v>
      </c>
      <c r="E48" s="25">
        <f t="shared" si="19"/>
        <v>101550</v>
      </c>
      <c r="F48" s="26">
        <f t="shared" si="19"/>
        <v>103188.02499999999</v>
      </c>
      <c r="G48" s="26">
        <f t="shared" si="1"/>
        <v>101.61302314130968</v>
      </c>
      <c r="H48" s="26">
        <f t="shared" si="17"/>
        <v>19938.2</v>
      </c>
      <c r="I48" s="26">
        <f t="shared" si="18"/>
        <v>21576.224999999999</v>
      </c>
      <c r="J48" s="26">
        <f t="shared" si="3"/>
        <v>108.21551092876989</v>
      </c>
      <c r="K48" s="26">
        <f t="shared" si="20"/>
        <v>7953.2</v>
      </c>
      <c r="L48" s="26">
        <f t="shared" si="20"/>
        <v>11847.290999999997</v>
      </c>
      <c r="M48" s="23">
        <f t="shared" si="5"/>
        <v>148.96256852587635</v>
      </c>
      <c r="N48" s="27">
        <v>1750</v>
      </c>
      <c r="O48" s="26">
        <v>5393.0179999999982</v>
      </c>
      <c r="P48" s="23">
        <f t="shared" si="6"/>
        <v>308.17245714285707</v>
      </c>
      <c r="Q48" s="35">
        <v>2335</v>
      </c>
      <c r="R48" s="26">
        <v>0</v>
      </c>
      <c r="S48" s="23">
        <f t="shared" si="7"/>
        <v>0</v>
      </c>
      <c r="T48" s="27">
        <v>6203.2</v>
      </c>
      <c r="U48" s="26">
        <v>6454.2730000000001</v>
      </c>
      <c r="V48" s="23">
        <f t="shared" si="8"/>
        <v>104.04747549651793</v>
      </c>
      <c r="W48" s="27">
        <v>210</v>
      </c>
      <c r="X48" s="26">
        <v>264.24</v>
      </c>
      <c r="Y48" s="23">
        <f t="shared" si="9"/>
        <v>125.82857142857142</v>
      </c>
      <c r="Z48" s="29">
        <v>0</v>
      </c>
      <c r="AA48" s="26">
        <v>0</v>
      </c>
      <c r="AB48" s="23" t="e">
        <f t="shared" si="10"/>
        <v>#DIV/0!</v>
      </c>
      <c r="AC48" s="28">
        <v>0</v>
      </c>
      <c r="AD48" s="23">
        <v>0</v>
      </c>
      <c r="AE48" s="23">
        <v>0</v>
      </c>
      <c r="AF48" s="23">
        <v>0</v>
      </c>
      <c r="AG48" s="23">
        <v>36911.800000000003</v>
      </c>
      <c r="AH48" s="23">
        <v>36911.800000000003</v>
      </c>
      <c r="AI48" s="28">
        <v>0</v>
      </c>
      <c r="AJ48" s="30">
        <v>0</v>
      </c>
      <c r="AK48" s="31"/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6">
        <f t="shared" si="21"/>
        <v>440</v>
      </c>
      <c r="AR48" s="26">
        <f t="shared" si="21"/>
        <v>271.62700000000001</v>
      </c>
      <c r="AS48" s="23">
        <f t="shared" si="12"/>
        <v>61.733409090909099</v>
      </c>
      <c r="AT48" s="27">
        <v>190</v>
      </c>
      <c r="AU48" s="26">
        <v>131.62700000000001</v>
      </c>
      <c r="AV48" s="23">
        <v>0</v>
      </c>
      <c r="AW48" s="26">
        <v>0</v>
      </c>
      <c r="AX48" s="23">
        <v>0</v>
      </c>
      <c r="AY48" s="23">
        <v>0</v>
      </c>
      <c r="AZ48" s="27">
        <v>250</v>
      </c>
      <c r="BA48" s="23">
        <v>140</v>
      </c>
      <c r="BB48" s="23">
        <v>0</v>
      </c>
      <c r="BC48" s="23">
        <v>0</v>
      </c>
      <c r="BD48" s="58">
        <v>0</v>
      </c>
      <c r="BE48" s="23">
        <v>0</v>
      </c>
      <c r="BF48" s="34">
        <v>0</v>
      </c>
      <c r="BG48" s="23">
        <v>0</v>
      </c>
      <c r="BH48" s="27">
        <v>9000</v>
      </c>
      <c r="BI48" s="23">
        <v>8927.5470000000005</v>
      </c>
      <c r="BJ48" s="23">
        <v>1200</v>
      </c>
      <c r="BK48" s="23">
        <v>519.29999999999995</v>
      </c>
      <c r="BL48" s="27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6">
        <v>265.52</v>
      </c>
      <c r="BT48" s="26">
        <v>0</v>
      </c>
      <c r="BU48" s="26">
        <f t="shared" si="22"/>
        <v>56850</v>
      </c>
      <c r="BV48" s="26">
        <f t="shared" si="13"/>
        <v>58488.024999999994</v>
      </c>
      <c r="BW48" s="23">
        <v>0</v>
      </c>
      <c r="BX48" s="23">
        <v>0</v>
      </c>
      <c r="BY48" s="23">
        <v>44700</v>
      </c>
      <c r="BZ48" s="23">
        <v>44700</v>
      </c>
      <c r="CA48" s="23">
        <v>0</v>
      </c>
      <c r="CB48" s="23">
        <v>0</v>
      </c>
      <c r="CC48" s="57">
        <v>0</v>
      </c>
      <c r="CD48" s="23">
        <v>0</v>
      </c>
      <c r="CE48" s="23">
        <v>0</v>
      </c>
      <c r="CF48" s="23">
        <v>0</v>
      </c>
      <c r="CG48" s="23">
        <v>5213.6000000000004</v>
      </c>
      <c r="CH48" s="26">
        <v>5213.6000000000004</v>
      </c>
      <c r="CI48" s="26">
        <v>0</v>
      </c>
      <c r="CJ48" s="26">
        <f t="shared" si="14"/>
        <v>49913.599999999999</v>
      </c>
      <c r="CK48" s="26">
        <f t="shared" si="15"/>
        <v>49913.599999999999</v>
      </c>
      <c r="CL48" s="36"/>
      <c r="CM48" s="32"/>
      <c r="CN48" s="32"/>
      <c r="CO48" s="32"/>
      <c r="CP48" s="32"/>
      <c r="CQ48" s="32"/>
      <c r="CR48" s="36"/>
      <c r="CS48" s="32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21" customHeight="1">
      <c r="A49" s="22">
        <v>40</v>
      </c>
      <c r="B49" s="56" t="s">
        <v>94</v>
      </c>
      <c r="C49" s="23">
        <v>25595.200000000001</v>
      </c>
      <c r="D49" s="34">
        <v>0</v>
      </c>
      <c r="E49" s="25">
        <f t="shared" si="19"/>
        <v>92245.099999999991</v>
      </c>
      <c r="F49" s="26">
        <f t="shared" si="19"/>
        <v>81743.140800000023</v>
      </c>
      <c r="G49" s="26">
        <f t="shared" si="1"/>
        <v>88.615157661490997</v>
      </c>
      <c r="H49" s="26">
        <f t="shared" si="17"/>
        <v>30729.4</v>
      </c>
      <c r="I49" s="26">
        <f t="shared" si="18"/>
        <v>28253.3328</v>
      </c>
      <c r="J49" s="26">
        <f t="shared" si="3"/>
        <v>91.942350973334968</v>
      </c>
      <c r="K49" s="26">
        <f t="shared" si="20"/>
        <v>11253</v>
      </c>
      <c r="L49" s="26">
        <f t="shared" si="20"/>
        <v>17061.024000000005</v>
      </c>
      <c r="M49" s="23">
        <f t="shared" si="5"/>
        <v>151.61311650226611</v>
      </c>
      <c r="N49" s="27">
        <v>338.3</v>
      </c>
      <c r="O49" s="26">
        <v>6103.8070000000034</v>
      </c>
      <c r="P49" s="23">
        <f t="shared" si="6"/>
        <v>1804.2586461720375</v>
      </c>
      <c r="Q49" s="35">
        <v>14990.5</v>
      </c>
      <c r="R49" s="26">
        <v>7207.8940000000002</v>
      </c>
      <c r="S49" s="23">
        <f t="shared" si="7"/>
        <v>48.083079283546247</v>
      </c>
      <c r="T49" s="27">
        <v>10914.7</v>
      </c>
      <c r="U49" s="26">
        <v>10957.217000000001</v>
      </c>
      <c r="V49" s="23">
        <f t="shared" si="8"/>
        <v>100.38953887875984</v>
      </c>
      <c r="W49" s="27">
        <v>508.5</v>
      </c>
      <c r="X49" s="26">
        <v>222.1</v>
      </c>
      <c r="Y49" s="23">
        <f t="shared" si="9"/>
        <v>43.677482792527037</v>
      </c>
      <c r="Z49" s="29">
        <v>0</v>
      </c>
      <c r="AA49" s="26">
        <v>0</v>
      </c>
      <c r="AB49" s="23" t="e">
        <f t="shared" si="10"/>
        <v>#DIV/0!</v>
      </c>
      <c r="AC49" s="28">
        <v>0</v>
      </c>
      <c r="AD49" s="23">
        <v>0</v>
      </c>
      <c r="AE49" s="23">
        <v>0</v>
      </c>
      <c r="AF49" s="23">
        <v>0</v>
      </c>
      <c r="AG49" s="23">
        <v>52451</v>
      </c>
      <c r="AH49" s="23">
        <v>52451</v>
      </c>
      <c r="AI49" s="28">
        <v>0</v>
      </c>
      <c r="AJ49" s="30">
        <v>0</v>
      </c>
      <c r="AK49" s="31"/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6">
        <f t="shared" si="21"/>
        <v>380</v>
      </c>
      <c r="AR49" s="26">
        <f t="shared" si="21"/>
        <v>366.96000000000004</v>
      </c>
      <c r="AS49" s="23">
        <f t="shared" si="12"/>
        <v>96.568421052631592</v>
      </c>
      <c r="AT49" s="27">
        <v>80</v>
      </c>
      <c r="AU49" s="26">
        <v>67.16</v>
      </c>
      <c r="AV49" s="23">
        <v>0</v>
      </c>
      <c r="AW49" s="26">
        <v>0</v>
      </c>
      <c r="AX49" s="23">
        <v>0</v>
      </c>
      <c r="AY49" s="23">
        <v>0</v>
      </c>
      <c r="AZ49" s="27">
        <v>300</v>
      </c>
      <c r="BA49" s="23">
        <v>299.8</v>
      </c>
      <c r="BB49" s="23">
        <v>0</v>
      </c>
      <c r="BC49" s="23">
        <v>0</v>
      </c>
      <c r="BD49" s="58">
        <v>0</v>
      </c>
      <c r="BE49" s="23">
        <v>0</v>
      </c>
      <c r="BF49" s="34">
        <v>0</v>
      </c>
      <c r="BG49" s="23">
        <v>0</v>
      </c>
      <c r="BH49" s="27">
        <v>2960</v>
      </c>
      <c r="BI49" s="23">
        <v>2474.4479999999999</v>
      </c>
      <c r="BJ49" s="23">
        <v>2000</v>
      </c>
      <c r="BK49" s="23">
        <v>830.74800000000005</v>
      </c>
      <c r="BL49" s="27">
        <v>132.5</v>
      </c>
      <c r="BM49" s="23">
        <v>416.06400000000002</v>
      </c>
      <c r="BN49" s="23">
        <v>0</v>
      </c>
      <c r="BO49" s="23">
        <v>0</v>
      </c>
      <c r="BP49" s="23">
        <v>0</v>
      </c>
      <c r="BQ49" s="23">
        <v>0</v>
      </c>
      <c r="BR49" s="23">
        <v>504.9</v>
      </c>
      <c r="BS49" s="26">
        <v>504.84280000000001</v>
      </c>
      <c r="BT49" s="26">
        <v>0</v>
      </c>
      <c r="BU49" s="26">
        <f t="shared" si="22"/>
        <v>83180.399999999994</v>
      </c>
      <c r="BV49" s="26">
        <f t="shared" si="13"/>
        <v>80704.332800000018</v>
      </c>
      <c r="BW49" s="23">
        <v>0</v>
      </c>
      <c r="BX49" s="23">
        <v>0</v>
      </c>
      <c r="BY49" s="23">
        <v>9064.7000000000007</v>
      </c>
      <c r="BZ49" s="23">
        <v>1038.808</v>
      </c>
      <c r="CA49" s="23">
        <v>0</v>
      </c>
      <c r="CB49" s="23">
        <v>0</v>
      </c>
      <c r="CC49" s="57">
        <v>0</v>
      </c>
      <c r="CD49" s="23">
        <v>0</v>
      </c>
      <c r="CE49" s="23">
        <v>0</v>
      </c>
      <c r="CF49" s="23">
        <v>0</v>
      </c>
      <c r="CG49" s="23">
        <v>9005</v>
      </c>
      <c r="CH49" s="26">
        <v>9005</v>
      </c>
      <c r="CI49" s="26">
        <v>0</v>
      </c>
      <c r="CJ49" s="26">
        <f t="shared" si="14"/>
        <v>18069.7</v>
      </c>
      <c r="CK49" s="26">
        <f t="shared" si="15"/>
        <v>10043.808000000001</v>
      </c>
      <c r="CL49" s="36"/>
      <c r="CM49" s="32"/>
      <c r="CN49" s="32"/>
      <c r="CO49" s="32"/>
      <c r="CP49" s="32"/>
      <c r="CQ49" s="32"/>
      <c r="CR49" s="36"/>
      <c r="CS49" s="32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s="37" customFormat="1" ht="21" customHeight="1">
      <c r="A50" s="22">
        <v>41</v>
      </c>
      <c r="B50" s="56" t="s">
        <v>95</v>
      </c>
      <c r="C50" s="23">
        <v>8763.1</v>
      </c>
      <c r="D50" s="34">
        <v>725</v>
      </c>
      <c r="E50" s="25">
        <f t="shared" si="19"/>
        <v>50465.3</v>
      </c>
      <c r="F50" s="26">
        <f t="shared" si="19"/>
        <v>53224.648000000008</v>
      </c>
      <c r="G50" s="26">
        <f t="shared" si="1"/>
        <v>105.46781253653501</v>
      </c>
      <c r="H50" s="26">
        <f t="shared" si="17"/>
        <v>12558.4</v>
      </c>
      <c r="I50" s="26">
        <f t="shared" si="18"/>
        <v>14910.772000000001</v>
      </c>
      <c r="J50" s="26">
        <f t="shared" si="3"/>
        <v>118.73146260670151</v>
      </c>
      <c r="K50" s="26">
        <f t="shared" si="20"/>
        <v>4675</v>
      </c>
      <c r="L50" s="26">
        <f t="shared" si="20"/>
        <v>13000.155999999999</v>
      </c>
      <c r="M50" s="23">
        <f t="shared" si="5"/>
        <v>278.07820320855615</v>
      </c>
      <c r="N50" s="27">
        <v>475</v>
      </c>
      <c r="O50" s="26">
        <v>3046.3</v>
      </c>
      <c r="P50" s="23">
        <f t="shared" si="6"/>
        <v>641.32631578947371</v>
      </c>
      <c r="Q50" s="27">
        <v>5000</v>
      </c>
      <c r="R50" s="26">
        <v>815.36599999999999</v>
      </c>
      <c r="S50" s="23">
        <f t="shared" si="7"/>
        <v>16.307320000000001</v>
      </c>
      <c r="T50" s="27">
        <v>4200</v>
      </c>
      <c r="U50" s="26">
        <v>9953.8559999999998</v>
      </c>
      <c r="V50" s="23">
        <f t="shared" si="8"/>
        <v>236.99657142857143</v>
      </c>
      <c r="W50" s="27">
        <v>320</v>
      </c>
      <c r="X50" s="26">
        <v>110</v>
      </c>
      <c r="Y50" s="23">
        <f t="shared" si="9"/>
        <v>34.375</v>
      </c>
      <c r="Z50" s="29">
        <v>0</v>
      </c>
      <c r="AA50" s="26">
        <v>0</v>
      </c>
      <c r="AB50" s="23" t="e">
        <f t="shared" si="10"/>
        <v>#DIV/0!</v>
      </c>
      <c r="AC50" s="29">
        <v>0</v>
      </c>
      <c r="AD50" s="23">
        <v>0</v>
      </c>
      <c r="AE50" s="23"/>
      <c r="AF50" s="23">
        <v>0</v>
      </c>
      <c r="AG50" s="23">
        <v>37906.9</v>
      </c>
      <c r="AH50" s="23">
        <v>48255.4</v>
      </c>
      <c r="AI50" s="30"/>
      <c r="AJ50" s="30"/>
      <c r="AK50" s="31"/>
      <c r="AL50" s="23">
        <v>0</v>
      </c>
      <c r="AM50" s="23"/>
      <c r="AN50" s="23"/>
      <c r="AO50" s="23"/>
      <c r="AP50" s="23"/>
      <c r="AQ50" s="26">
        <f t="shared" si="21"/>
        <v>200</v>
      </c>
      <c r="AR50" s="26">
        <f t="shared" si="21"/>
        <v>301.25</v>
      </c>
      <c r="AS50" s="23">
        <f t="shared" si="12"/>
        <v>150.625</v>
      </c>
      <c r="AT50" s="27">
        <v>200</v>
      </c>
      <c r="AU50" s="26">
        <v>301.25</v>
      </c>
      <c r="AV50" s="23">
        <v>0</v>
      </c>
      <c r="AW50" s="26">
        <v>0</v>
      </c>
      <c r="AX50" s="23">
        <v>0</v>
      </c>
      <c r="AY50" s="23">
        <v>0</v>
      </c>
      <c r="AZ50" s="27">
        <v>0</v>
      </c>
      <c r="BA50" s="23">
        <v>0</v>
      </c>
      <c r="BB50" s="23"/>
      <c r="BC50" s="23"/>
      <c r="BD50" s="58">
        <v>0</v>
      </c>
      <c r="BE50" s="23">
        <v>0</v>
      </c>
      <c r="BF50" s="34">
        <v>0</v>
      </c>
      <c r="BG50" s="23">
        <v>0</v>
      </c>
      <c r="BH50" s="27">
        <v>1300</v>
      </c>
      <c r="BI50" s="23">
        <v>375.5</v>
      </c>
      <c r="BJ50" s="23">
        <v>1300</v>
      </c>
      <c r="BK50" s="23">
        <v>375.5</v>
      </c>
      <c r="BL50" s="27">
        <v>863.4</v>
      </c>
      <c r="BM50" s="23">
        <v>308.5</v>
      </c>
      <c r="BN50" s="23">
        <v>200</v>
      </c>
      <c r="BO50" s="23">
        <v>0</v>
      </c>
      <c r="BP50" s="23"/>
      <c r="BQ50" s="23">
        <v>0</v>
      </c>
      <c r="BR50" s="23">
        <v>0</v>
      </c>
      <c r="BS50" s="26">
        <v>0</v>
      </c>
      <c r="BT50" s="26">
        <v>-9941.5239999999994</v>
      </c>
      <c r="BU50" s="26">
        <f t="shared" si="22"/>
        <v>50465.3</v>
      </c>
      <c r="BV50" s="26">
        <f t="shared" si="13"/>
        <v>53224.648000000008</v>
      </c>
      <c r="BW50" s="23"/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2970</v>
      </c>
      <c r="CH50" s="23">
        <v>1667</v>
      </c>
      <c r="CI50" s="23">
        <v>0</v>
      </c>
      <c r="CJ50" s="26">
        <f t="shared" si="14"/>
        <v>2970</v>
      </c>
      <c r="CK50" s="26">
        <f t="shared" si="15"/>
        <v>1667</v>
      </c>
      <c r="CM50" s="33"/>
      <c r="CN50" s="33"/>
      <c r="CP50" s="33"/>
      <c r="CQ50" s="33"/>
      <c r="CS50" s="33"/>
    </row>
    <row r="51" spans="1:210" ht="21" customHeight="1">
      <c r="A51" s="22">
        <v>42</v>
      </c>
      <c r="B51" s="56" t="s">
        <v>96</v>
      </c>
      <c r="C51" s="23">
        <v>111971.6</v>
      </c>
      <c r="D51" s="34">
        <v>0</v>
      </c>
      <c r="E51" s="25">
        <f t="shared" si="19"/>
        <v>389980.6</v>
      </c>
      <c r="F51" s="26">
        <f t="shared" si="19"/>
        <v>474206.8406</v>
      </c>
      <c r="G51" s="26">
        <f t="shared" si="1"/>
        <v>121.59754628819999</v>
      </c>
      <c r="H51" s="26">
        <f t="shared" si="17"/>
        <v>191613.9</v>
      </c>
      <c r="I51" s="26">
        <f t="shared" si="18"/>
        <v>223283.18359999999</v>
      </c>
      <c r="J51" s="26">
        <f t="shared" si="3"/>
        <v>116.52765462213337</v>
      </c>
      <c r="K51" s="26">
        <f t="shared" si="20"/>
        <v>93000</v>
      </c>
      <c r="L51" s="26">
        <f t="shared" si="20"/>
        <v>112626.37099999998</v>
      </c>
      <c r="M51" s="23">
        <f t="shared" si="5"/>
        <v>121.10362473118276</v>
      </c>
      <c r="N51" s="27">
        <v>51000</v>
      </c>
      <c r="O51" s="26">
        <v>38274.27499999998</v>
      </c>
      <c r="P51" s="23">
        <f t="shared" si="6"/>
        <v>75.047598039215643</v>
      </c>
      <c r="Q51" s="35">
        <v>13500</v>
      </c>
      <c r="R51" s="26">
        <v>8715.152</v>
      </c>
      <c r="S51" s="23">
        <f t="shared" si="7"/>
        <v>64.556681481481476</v>
      </c>
      <c r="T51" s="27">
        <v>42000</v>
      </c>
      <c r="U51" s="26">
        <v>74352.096000000005</v>
      </c>
      <c r="V51" s="23">
        <f t="shared" si="8"/>
        <v>177.02880000000002</v>
      </c>
      <c r="W51" s="27">
        <v>17000</v>
      </c>
      <c r="X51" s="26">
        <v>19080.72</v>
      </c>
      <c r="Y51" s="23">
        <f t="shared" si="9"/>
        <v>112.23952941176472</v>
      </c>
      <c r="Z51" s="29">
        <v>0</v>
      </c>
      <c r="AA51" s="26">
        <v>0</v>
      </c>
      <c r="AB51" s="23" t="e">
        <f t="shared" si="10"/>
        <v>#DIV/0!</v>
      </c>
      <c r="AC51" s="28">
        <v>0</v>
      </c>
      <c r="AD51" s="23">
        <v>0</v>
      </c>
      <c r="AE51" s="23">
        <v>0</v>
      </c>
      <c r="AF51" s="23">
        <v>0</v>
      </c>
      <c r="AG51" s="23">
        <v>123263.8</v>
      </c>
      <c r="AH51" s="23">
        <v>123263.8</v>
      </c>
      <c r="AI51" s="28">
        <v>0</v>
      </c>
      <c r="AJ51" s="30">
        <v>0</v>
      </c>
      <c r="AK51" s="31">
        <v>5122.3</v>
      </c>
      <c r="AL51" s="23">
        <v>5122.3</v>
      </c>
      <c r="AM51" s="23">
        <v>0</v>
      </c>
      <c r="AN51" s="23">
        <v>0</v>
      </c>
      <c r="AO51" s="23">
        <v>0</v>
      </c>
      <c r="AP51" s="23">
        <v>0</v>
      </c>
      <c r="AQ51" s="26">
        <f t="shared" si="21"/>
        <v>1200</v>
      </c>
      <c r="AR51" s="26">
        <f t="shared" si="21"/>
        <v>1841.422</v>
      </c>
      <c r="AS51" s="23">
        <f t="shared" si="12"/>
        <v>153.45183333333335</v>
      </c>
      <c r="AT51" s="27">
        <v>1200</v>
      </c>
      <c r="AU51" s="26">
        <v>1841.422</v>
      </c>
      <c r="AV51" s="23">
        <v>0</v>
      </c>
      <c r="AW51" s="26">
        <v>0</v>
      </c>
      <c r="AX51" s="23">
        <v>0</v>
      </c>
      <c r="AY51" s="23">
        <v>0</v>
      </c>
      <c r="AZ51" s="27">
        <v>0</v>
      </c>
      <c r="BA51" s="23">
        <v>0</v>
      </c>
      <c r="BB51" s="23">
        <v>0</v>
      </c>
      <c r="BC51" s="23">
        <v>0</v>
      </c>
      <c r="BD51" s="58">
        <v>0</v>
      </c>
      <c r="BE51" s="23">
        <v>0</v>
      </c>
      <c r="BF51" s="34">
        <v>0</v>
      </c>
      <c r="BG51" s="23">
        <v>0</v>
      </c>
      <c r="BH51" s="27">
        <v>35267.599999999999</v>
      </c>
      <c r="BI51" s="23">
        <v>26264.65</v>
      </c>
      <c r="BJ51" s="23">
        <v>12000</v>
      </c>
      <c r="BK51" s="23">
        <v>10313.6</v>
      </c>
      <c r="BL51" s="27">
        <v>29846.3</v>
      </c>
      <c r="BM51" s="23">
        <v>49398.368600000002</v>
      </c>
      <c r="BN51" s="23">
        <v>1200</v>
      </c>
      <c r="BO51" s="23">
        <v>4099.7</v>
      </c>
      <c r="BP51" s="23">
        <v>0</v>
      </c>
      <c r="BQ51" s="23">
        <v>0</v>
      </c>
      <c r="BR51" s="23">
        <v>600</v>
      </c>
      <c r="BS51" s="26">
        <v>1256.8</v>
      </c>
      <c r="BT51" s="26">
        <v>0</v>
      </c>
      <c r="BU51" s="26">
        <f t="shared" si="22"/>
        <v>319999.99999999994</v>
      </c>
      <c r="BV51" s="26">
        <f t="shared" si="13"/>
        <v>351669.28360000002</v>
      </c>
      <c r="BW51" s="23">
        <v>0</v>
      </c>
      <c r="BX51" s="23">
        <v>0</v>
      </c>
      <c r="BY51" s="23">
        <v>69980.600000000006</v>
      </c>
      <c r="BZ51" s="23">
        <v>122537.557</v>
      </c>
      <c r="CA51" s="23">
        <v>0</v>
      </c>
      <c r="CB51" s="23">
        <v>0</v>
      </c>
      <c r="CC51" s="57">
        <v>0</v>
      </c>
      <c r="CD51" s="23">
        <v>0</v>
      </c>
      <c r="CE51" s="23">
        <v>0</v>
      </c>
      <c r="CF51" s="23">
        <v>0</v>
      </c>
      <c r="CG51" s="23">
        <v>0</v>
      </c>
      <c r="CH51" s="26">
        <v>0</v>
      </c>
      <c r="CI51" s="26">
        <v>0</v>
      </c>
      <c r="CJ51" s="26">
        <f t="shared" si="14"/>
        <v>69980.600000000006</v>
      </c>
      <c r="CK51" s="26">
        <f t="shared" si="15"/>
        <v>122537.557</v>
      </c>
      <c r="CL51" s="36"/>
      <c r="CM51" s="32"/>
      <c r="CN51" s="32"/>
      <c r="CO51" s="32"/>
      <c r="CP51" s="32"/>
      <c r="CQ51" s="32"/>
      <c r="CR51" s="36"/>
      <c r="CS51" s="32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21" customHeight="1">
      <c r="A52" s="22">
        <v>43</v>
      </c>
      <c r="B52" s="56" t="s">
        <v>97</v>
      </c>
      <c r="C52" s="23">
        <v>1437.3</v>
      </c>
      <c r="D52" s="34">
        <v>0</v>
      </c>
      <c r="E52" s="25">
        <f t="shared" si="19"/>
        <v>11000.8</v>
      </c>
      <c r="F52" s="26">
        <f t="shared" si="19"/>
        <v>17321.978999999999</v>
      </c>
      <c r="G52" s="26">
        <f t="shared" si="1"/>
        <v>157.4610846483892</v>
      </c>
      <c r="H52" s="26">
        <f t="shared" si="17"/>
        <v>11014.5</v>
      </c>
      <c r="I52" s="26">
        <f t="shared" si="18"/>
        <v>10364.679</v>
      </c>
      <c r="J52" s="26">
        <f t="shared" si="3"/>
        <v>94.100313223478139</v>
      </c>
      <c r="K52" s="26">
        <f t="shared" si="20"/>
        <v>166</v>
      </c>
      <c r="L52" s="26">
        <f t="shared" si="20"/>
        <v>1327.9490000000001</v>
      </c>
      <c r="M52" s="23">
        <f t="shared" si="5"/>
        <v>799.96927710843386</v>
      </c>
      <c r="N52" s="27">
        <v>0</v>
      </c>
      <c r="O52" s="26">
        <v>1102.518</v>
      </c>
      <c r="P52" s="23" t="e">
        <f t="shared" si="6"/>
        <v>#DIV/0!</v>
      </c>
      <c r="Q52" s="35">
        <v>3277.5</v>
      </c>
      <c r="R52" s="26">
        <v>776.81</v>
      </c>
      <c r="S52" s="23">
        <f t="shared" si="7"/>
        <v>23.70129672006102</v>
      </c>
      <c r="T52" s="27">
        <v>166</v>
      </c>
      <c r="U52" s="26">
        <v>225.43100000000001</v>
      </c>
      <c r="V52" s="23">
        <f t="shared" si="8"/>
        <v>135.80180722891566</v>
      </c>
      <c r="W52" s="27">
        <v>0</v>
      </c>
      <c r="X52" s="26">
        <v>0</v>
      </c>
      <c r="Y52" s="23" t="e">
        <f t="shared" si="9"/>
        <v>#DIV/0!</v>
      </c>
      <c r="Z52" s="29">
        <v>0</v>
      </c>
      <c r="AA52" s="26">
        <v>0</v>
      </c>
      <c r="AB52" s="23" t="e">
        <f t="shared" si="10"/>
        <v>#DIV/0!</v>
      </c>
      <c r="AC52" s="28">
        <v>0</v>
      </c>
      <c r="AD52" s="23">
        <v>0</v>
      </c>
      <c r="AE52" s="23">
        <v>0</v>
      </c>
      <c r="AF52" s="23">
        <v>0</v>
      </c>
      <c r="AG52" s="23">
        <v>6957.3</v>
      </c>
      <c r="AH52" s="23">
        <v>6957.3</v>
      </c>
      <c r="AI52" s="28">
        <v>0</v>
      </c>
      <c r="AJ52" s="30">
        <v>0</v>
      </c>
      <c r="AK52" s="31"/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6">
        <f t="shared" si="21"/>
        <v>600</v>
      </c>
      <c r="AR52" s="26">
        <f t="shared" si="21"/>
        <v>459.92</v>
      </c>
      <c r="AS52" s="23">
        <f t="shared" si="12"/>
        <v>76.653333333333336</v>
      </c>
      <c r="AT52" s="27">
        <v>600</v>
      </c>
      <c r="AU52" s="26">
        <v>459.92</v>
      </c>
      <c r="AV52" s="23">
        <v>0</v>
      </c>
      <c r="AW52" s="26">
        <v>0</v>
      </c>
      <c r="AX52" s="23">
        <v>0</v>
      </c>
      <c r="AY52" s="23">
        <v>0</v>
      </c>
      <c r="AZ52" s="27">
        <v>0</v>
      </c>
      <c r="BA52" s="23">
        <v>0</v>
      </c>
      <c r="BB52" s="23">
        <v>0</v>
      </c>
      <c r="BC52" s="23">
        <v>0</v>
      </c>
      <c r="BD52" s="58">
        <v>0</v>
      </c>
      <c r="BE52" s="23">
        <v>0</v>
      </c>
      <c r="BF52" s="34">
        <v>0</v>
      </c>
      <c r="BG52" s="23">
        <v>0</v>
      </c>
      <c r="BH52" s="27">
        <v>0</v>
      </c>
      <c r="BI52" s="23">
        <v>0</v>
      </c>
      <c r="BJ52" s="23">
        <v>0</v>
      </c>
      <c r="BK52" s="23">
        <v>0</v>
      </c>
      <c r="BL52" s="27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6">
        <v>7800</v>
      </c>
      <c r="BT52" s="26">
        <v>0</v>
      </c>
      <c r="BU52" s="26">
        <f t="shared" ref="BU52:BU106" si="23">N52+Q52+T52+W52+Z52+AC52+AE52+AG52+AI52+AK52+AM52+AO52+AT52+AV52+AX52+AZ52+BB52+BD52+BF52+BH52+BL52+BN52+BP52+BR52</f>
        <v>11000.8</v>
      </c>
      <c r="BV52" s="26">
        <f t="shared" si="13"/>
        <v>17321.978999999999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57">
        <v>0</v>
      </c>
      <c r="CD52" s="23">
        <v>0</v>
      </c>
      <c r="CE52" s="23">
        <v>0</v>
      </c>
      <c r="CF52" s="23">
        <v>0</v>
      </c>
      <c r="CG52" s="23">
        <v>562.70000000000005</v>
      </c>
      <c r="CH52" s="26">
        <v>0</v>
      </c>
      <c r="CI52" s="26">
        <v>0</v>
      </c>
      <c r="CJ52" s="26">
        <f t="shared" si="14"/>
        <v>562.70000000000005</v>
      </c>
      <c r="CK52" s="26">
        <f t="shared" si="15"/>
        <v>0</v>
      </c>
      <c r="CL52" s="36"/>
      <c r="CM52" s="32"/>
      <c r="CN52" s="32"/>
      <c r="CO52" s="32"/>
      <c r="CP52" s="32"/>
      <c r="CQ52" s="32"/>
      <c r="CR52" s="36"/>
      <c r="CS52" s="32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21" customHeight="1">
      <c r="A53" s="22">
        <v>44</v>
      </c>
      <c r="B53" s="56" t="s">
        <v>98</v>
      </c>
      <c r="C53" s="23">
        <v>260680.3</v>
      </c>
      <c r="D53" s="35">
        <v>0</v>
      </c>
      <c r="E53" s="25">
        <f t="shared" si="19"/>
        <v>1246870.5000000002</v>
      </c>
      <c r="F53" s="26">
        <f t="shared" si="19"/>
        <v>1262580.1176</v>
      </c>
      <c r="G53" s="26">
        <f t="shared" si="1"/>
        <v>101.25992375310827</v>
      </c>
      <c r="H53" s="26">
        <f t="shared" ref="H53:I104" si="24">N53+Q53+T53+W53+Z53+AC53+AO53+AT53+AV53+AX53+AZ53+BB53+BF53+BH53+BL53+BN53+BR53</f>
        <v>511638.5</v>
      </c>
      <c r="I53" s="26">
        <f t="shared" si="18"/>
        <v>527823.99140000006</v>
      </c>
      <c r="J53" s="26">
        <f t="shared" si="3"/>
        <v>103.1634623664951</v>
      </c>
      <c r="K53" s="26">
        <f t="shared" si="20"/>
        <v>247374</v>
      </c>
      <c r="L53" s="26">
        <f t="shared" si="20"/>
        <v>254433.47840000008</v>
      </c>
      <c r="M53" s="23">
        <f t="shared" si="5"/>
        <v>102.85376733205595</v>
      </c>
      <c r="N53" s="27">
        <v>41220</v>
      </c>
      <c r="O53" s="26">
        <v>45982.036400000055</v>
      </c>
      <c r="P53" s="23">
        <f t="shared" si="6"/>
        <v>111.55273265405157</v>
      </c>
      <c r="Q53" s="27">
        <v>17493</v>
      </c>
      <c r="R53" s="26">
        <v>14747.97</v>
      </c>
      <c r="S53" s="23">
        <f t="shared" si="7"/>
        <v>84.307837420682546</v>
      </c>
      <c r="T53" s="27">
        <v>206154</v>
      </c>
      <c r="U53" s="26">
        <v>208451.44200000001</v>
      </c>
      <c r="V53" s="23">
        <f t="shared" si="8"/>
        <v>101.11442998923135</v>
      </c>
      <c r="W53" s="29">
        <v>28134.5</v>
      </c>
      <c r="X53" s="26">
        <v>29855.56</v>
      </c>
      <c r="Y53" s="23">
        <f t="shared" si="9"/>
        <v>106.11725817057349</v>
      </c>
      <c r="Z53" s="29">
        <v>29410</v>
      </c>
      <c r="AA53" s="26">
        <v>34766.605000000003</v>
      </c>
      <c r="AB53" s="23">
        <f t="shared" si="10"/>
        <v>118.21354981298879</v>
      </c>
      <c r="AC53" s="28">
        <v>0</v>
      </c>
      <c r="AD53" s="23">
        <v>0</v>
      </c>
      <c r="AE53" s="23">
        <v>0</v>
      </c>
      <c r="AF53" s="23">
        <v>0</v>
      </c>
      <c r="AG53" s="23">
        <v>612543.30000000005</v>
      </c>
      <c r="AH53" s="23">
        <v>612543.30000000005</v>
      </c>
      <c r="AI53" s="28">
        <v>0</v>
      </c>
      <c r="AJ53" s="30">
        <v>0</v>
      </c>
      <c r="AK53" s="30">
        <v>1852.6</v>
      </c>
      <c r="AL53" s="23">
        <v>1852.6</v>
      </c>
      <c r="AM53" s="23">
        <v>0</v>
      </c>
      <c r="AN53" s="23">
        <v>0</v>
      </c>
      <c r="AO53" s="23">
        <v>0</v>
      </c>
      <c r="AP53" s="23">
        <v>0</v>
      </c>
      <c r="AQ53" s="26">
        <f t="shared" si="21"/>
        <v>33522.400000000001</v>
      </c>
      <c r="AR53" s="26">
        <f t="shared" si="21"/>
        <v>33074.972000000002</v>
      </c>
      <c r="AS53" s="23">
        <f t="shared" si="12"/>
        <v>98.665286495000359</v>
      </c>
      <c r="AT53" s="27">
        <v>30365.4</v>
      </c>
      <c r="AU53" s="26">
        <v>30128.572</v>
      </c>
      <c r="AV53" s="23">
        <v>0</v>
      </c>
      <c r="AW53" s="26">
        <v>0</v>
      </c>
      <c r="AX53" s="23">
        <v>0</v>
      </c>
      <c r="AY53" s="23">
        <v>0</v>
      </c>
      <c r="AZ53" s="27">
        <v>3157</v>
      </c>
      <c r="BA53" s="23">
        <v>2946.4</v>
      </c>
      <c r="BB53" s="23">
        <v>0</v>
      </c>
      <c r="BC53" s="23">
        <v>0</v>
      </c>
      <c r="BD53" s="23">
        <v>7227.3</v>
      </c>
      <c r="BE53" s="23">
        <v>7101.6</v>
      </c>
      <c r="BF53" s="34">
        <v>6971</v>
      </c>
      <c r="BG53" s="23">
        <v>5998.7870000000003</v>
      </c>
      <c r="BH53" s="27">
        <v>131523.6</v>
      </c>
      <c r="BI53" s="23">
        <v>135706.51300000001</v>
      </c>
      <c r="BJ53" s="23">
        <v>45894.6</v>
      </c>
      <c r="BK53" s="23">
        <v>47698.826000000001</v>
      </c>
      <c r="BL53" s="27">
        <v>10000</v>
      </c>
      <c r="BM53" s="23">
        <v>11340.106</v>
      </c>
      <c r="BN53" s="23">
        <v>5300</v>
      </c>
      <c r="BO53" s="23">
        <v>6100</v>
      </c>
      <c r="BP53" s="23">
        <v>0</v>
      </c>
      <c r="BQ53" s="23">
        <v>0</v>
      </c>
      <c r="BR53" s="23">
        <v>1910</v>
      </c>
      <c r="BS53" s="26">
        <v>1800</v>
      </c>
      <c r="BT53" s="26">
        <v>0</v>
      </c>
      <c r="BU53" s="26">
        <f t="shared" si="23"/>
        <v>1133261.7000000002</v>
      </c>
      <c r="BV53" s="26">
        <f t="shared" si="13"/>
        <v>1149321.4913999999</v>
      </c>
      <c r="BW53" s="23">
        <v>12002.5</v>
      </c>
      <c r="BX53" s="23">
        <v>12002.54</v>
      </c>
      <c r="BY53" s="23">
        <v>94322.3</v>
      </c>
      <c r="BZ53" s="23">
        <v>93972.078999999998</v>
      </c>
      <c r="CA53" s="23">
        <v>0</v>
      </c>
      <c r="CB53" s="23">
        <v>0</v>
      </c>
      <c r="CC53" s="57">
        <v>7284</v>
      </c>
      <c r="CD53" s="23">
        <v>7284.0072</v>
      </c>
      <c r="CE53" s="23">
        <v>0</v>
      </c>
      <c r="CF53" s="23">
        <v>0</v>
      </c>
      <c r="CG53" s="23">
        <v>0</v>
      </c>
      <c r="CH53" s="26">
        <v>0</v>
      </c>
      <c r="CI53" s="26">
        <v>0</v>
      </c>
      <c r="CJ53" s="26">
        <f t="shared" si="14"/>
        <v>113608.8</v>
      </c>
      <c r="CK53" s="26">
        <f t="shared" si="15"/>
        <v>113258.6262</v>
      </c>
      <c r="CL53" s="36"/>
      <c r="CM53" s="32"/>
      <c r="CN53" s="32"/>
      <c r="CO53" s="32"/>
      <c r="CP53" s="32"/>
      <c r="CQ53" s="32"/>
      <c r="CR53" s="36"/>
      <c r="CS53" s="32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21" customHeight="1">
      <c r="A54" s="22">
        <v>45</v>
      </c>
      <c r="B54" s="56" t="s">
        <v>99</v>
      </c>
      <c r="C54" s="23">
        <v>59470.9</v>
      </c>
      <c r="D54" s="35">
        <v>7272.5</v>
      </c>
      <c r="E54" s="25">
        <f t="shared" si="19"/>
        <v>392252.1</v>
      </c>
      <c r="F54" s="26">
        <f t="shared" si="19"/>
        <v>406719.37800000003</v>
      </c>
      <c r="G54" s="26">
        <f t="shared" si="1"/>
        <v>103.68826017757459</v>
      </c>
      <c r="H54" s="26">
        <f t="shared" si="24"/>
        <v>114059.4</v>
      </c>
      <c r="I54" s="26">
        <f t="shared" si="18"/>
        <v>129362.14200000001</v>
      </c>
      <c r="J54" s="26">
        <f t="shared" si="3"/>
        <v>113.41646720919101</v>
      </c>
      <c r="K54" s="26">
        <f t="shared" si="20"/>
        <v>46159.7</v>
      </c>
      <c r="L54" s="26">
        <f t="shared" si="20"/>
        <v>73616.419600000008</v>
      </c>
      <c r="M54" s="23">
        <f t="shared" si="5"/>
        <v>159.48201483111893</v>
      </c>
      <c r="N54" s="27">
        <v>6659.7</v>
      </c>
      <c r="O54" s="26">
        <v>14216.978600000004</v>
      </c>
      <c r="P54" s="23">
        <f t="shared" si="6"/>
        <v>213.47776326260947</v>
      </c>
      <c r="Q54" s="35">
        <v>1605.9</v>
      </c>
      <c r="R54" s="26">
        <v>762.42359999999996</v>
      </c>
      <c r="S54" s="23">
        <f t="shared" si="7"/>
        <v>47.47640575378292</v>
      </c>
      <c r="T54" s="27">
        <v>39500</v>
      </c>
      <c r="U54" s="26">
        <v>59399.440999999999</v>
      </c>
      <c r="V54" s="23">
        <f t="shared" si="8"/>
        <v>150.37833164556963</v>
      </c>
      <c r="W54" s="27">
        <v>6596.4</v>
      </c>
      <c r="X54" s="26">
        <v>5045.05</v>
      </c>
      <c r="Y54" s="23">
        <f t="shared" si="9"/>
        <v>76.481868898186903</v>
      </c>
      <c r="Z54" s="29">
        <v>0</v>
      </c>
      <c r="AA54" s="26">
        <v>0</v>
      </c>
      <c r="AB54" s="23" t="e">
        <f t="shared" si="10"/>
        <v>#DIV/0!</v>
      </c>
      <c r="AC54" s="28">
        <v>0</v>
      </c>
      <c r="AD54" s="23">
        <v>0</v>
      </c>
      <c r="AE54" s="23">
        <v>0</v>
      </c>
      <c r="AF54" s="23">
        <v>0</v>
      </c>
      <c r="AG54" s="23">
        <v>256080.6</v>
      </c>
      <c r="AH54" s="23">
        <v>256080.6</v>
      </c>
      <c r="AI54" s="28">
        <v>0</v>
      </c>
      <c r="AJ54" s="30">
        <v>0</v>
      </c>
      <c r="AK54" s="31">
        <v>1416.8</v>
      </c>
      <c r="AL54" s="23">
        <v>1416.8</v>
      </c>
      <c r="AM54" s="23">
        <v>0</v>
      </c>
      <c r="AN54" s="23">
        <v>0</v>
      </c>
      <c r="AO54" s="23">
        <v>0</v>
      </c>
      <c r="AP54" s="23">
        <v>0</v>
      </c>
      <c r="AQ54" s="26">
        <f t="shared" si="21"/>
        <v>9677.4</v>
      </c>
      <c r="AR54" s="26">
        <f t="shared" si="21"/>
        <v>9531.9228000000003</v>
      </c>
      <c r="AS54" s="23">
        <f t="shared" si="12"/>
        <v>98.496732593465197</v>
      </c>
      <c r="AT54" s="27">
        <v>1477</v>
      </c>
      <c r="AU54" s="26">
        <v>2003.9228000000001</v>
      </c>
      <c r="AV54" s="23">
        <v>0</v>
      </c>
      <c r="AW54" s="26">
        <v>0</v>
      </c>
      <c r="AX54" s="23">
        <v>0</v>
      </c>
      <c r="AY54" s="23">
        <v>0</v>
      </c>
      <c r="AZ54" s="27">
        <v>8200.4</v>
      </c>
      <c r="BA54" s="23">
        <v>7528</v>
      </c>
      <c r="BB54" s="23">
        <v>0</v>
      </c>
      <c r="BC54" s="23">
        <v>0</v>
      </c>
      <c r="BD54" s="23">
        <v>0</v>
      </c>
      <c r="BE54" s="23">
        <v>0</v>
      </c>
      <c r="BF54" s="34">
        <v>2100</v>
      </c>
      <c r="BG54" s="23">
        <v>1347</v>
      </c>
      <c r="BH54" s="27">
        <v>45100</v>
      </c>
      <c r="BI54" s="23">
        <v>35276.180999999997</v>
      </c>
      <c r="BJ54" s="23">
        <v>23000</v>
      </c>
      <c r="BK54" s="23">
        <v>18869.510999999999</v>
      </c>
      <c r="BL54" s="27">
        <v>2000</v>
      </c>
      <c r="BM54" s="23">
        <v>3063.145</v>
      </c>
      <c r="BN54" s="23">
        <v>100</v>
      </c>
      <c r="BO54" s="23">
        <v>0</v>
      </c>
      <c r="BP54" s="23">
        <v>0</v>
      </c>
      <c r="BQ54" s="23">
        <v>0</v>
      </c>
      <c r="BR54" s="23">
        <v>720</v>
      </c>
      <c r="BS54" s="26">
        <v>720</v>
      </c>
      <c r="BT54" s="26">
        <v>0</v>
      </c>
      <c r="BU54" s="26">
        <f t="shared" si="23"/>
        <v>371556.8</v>
      </c>
      <c r="BV54" s="26">
        <f t="shared" si="13"/>
        <v>386859.54200000002</v>
      </c>
      <c r="BW54" s="23">
        <v>10751.6</v>
      </c>
      <c r="BX54" s="23">
        <v>10662.241</v>
      </c>
      <c r="BY54" s="23">
        <v>9943.7000000000007</v>
      </c>
      <c r="BZ54" s="23">
        <v>9197.5949999999993</v>
      </c>
      <c r="CA54" s="23">
        <v>0</v>
      </c>
      <c r="CB54" s="23">
        <v>0</v>
      </c>
      <c r="CC54" s="57">
        <v>0</v>
      </c>
      <c r="CD54" s="23">
        <v>0</v>
      </c>
      <c r="CE54" s="23">
        <v>0</v>
      </c>
      <c r="CF54" s="23">
        <v>0</v>
      </c>
      <c r="CG54" s="23">
        <v>0</v>
      </c>
      <c r="CH54" s="26">
        <v>0</v>
      </c>
      <c r="CI54" s="26">
        <v>0</v>
      </c>
      <c r="CJ54" s="26">
        <f t="shared" si="14"/>
        <v>20695.300000000003</v>
      </c>
      <c r="CK54" s="26">
        <f t="shared" si="15"/>
        <v>19859.835999999999</v>
      </c>
      <c r="CL54" s="36"/>
      <c r="CM54" s="32"/>
      <c r="CN54" s="32"/>
      <c r="CO54" s="32"/>
      <c r="CP54" s="32"/>
      <c r="CQ54" s="32"/>
      <c r="CR54" s="36"/>
      <c r="CS54" s="32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21" customHeight="1">
      <c r="A55" s="22">
        <v>46</v>
      </c>
      <c r="B55" s="56" t="s">
        <v>100</v>
      </c>
      <c r="C55" s="23">
        <v>995.9</v>
      </c>
      <c r="D55" s="35">
        <v>639</v>
      </c>
      <c r="E55" s="25">
        <f t="shared" si="19"/>
        <v>35284.5</v>
      </c>
      <c r="F55" s="26">
        <f t="shared" si="19"/>
        <v>26596.68</v>
      </c>
      <c r="G55" s="26">
        <f t="shared" si="1"/>
        <v>75.3778004506228</v>
      </c>
      <c r="H55" s="26">
        <f t="shared" si="24"/>
        <v>17559.599999999999</v>
      </c>
      <c r="I55" s="26">
        <f t="shared" si="18"/>
        <v>8871.7799999999988</v>
      </c>
      <c r="J55" s="26">
        <f t="shared" si="3"/>
        <v>50.523816032255851</v>
      </c>
      <c r="K55" s="26">
        <f t="shared" si="20"/>
        <v>6467.1</v>
      </c>
      <c r="L55" s="26">
        <f t="shared" si="20"/>
        <v>6794.9180000000006</v>
      </c>
      <c r="M55" s="23">
        <f t="shared" si="5"/>
        <v>105.06901083947983</v>
      </c>
      <c r="N55" s="27">
        <v>80</v>
      </c>
      <c r="O55" s="26">
        <v>1359.2010000000009</v>
      </c>
      <c r="P55" s="23">
        <f t="shared" si="6"/>
        <v>1699.0012500000014</v>
      </c>
      <c r="Q55" s="35">
        <v>8551.5</v>
      </c>
      <c r="R55" s="26">
        <v>1965.2619999999999</v>
      </c>
      <c r="S55" s="23">
        <f t="shared" si="7"/>
        <v>22.981488627726129</v>
      </c>
      <c r="T55" s="27">
        <v>6387.1</v>
      </c>
      <c r="U55" s="26">
        <v>5435.7169999999996</v>
      </c>
      <c r="V55" s="23">
        <f t="shared" si="8"/>
        <v>85.104617118880228</v>
      </c>
      <c r="W55" s="27">
        <v>35</v>
      </c>
      <c r="X55" s="26">
        <v>17.8</v>
      </c>
      <c r="Y55" s="23">
        <f t="shared" si="9"/>
        <v>50.857142857142854</v>
      </c>
      <c r="Z55" s="29">
        <v>0</v>
      </c>
      <c r="AA55" s="26">
        <v>0</v>
      </c>
      <c r="AB55" s="23" t="e">
        <f t="shared" si="10"/>
        <v>#DIV/0!</v>
      </c>
      <c r="AC55" s="28">
        <v>0</v>
      </c>
      <c r="AD55" s="23">
        <v>0</v>
      </c>
      <c r="AE55" s="23">
        <v>0</v>
      </c>
      <c r="AF55" s="23">
        <v>0</v>
      </c>
      <c r="AG55" s="23">
        <v>17724.900000000001</v>
      </c>
      <c r="AH55" s="23">
        <v>17724.900000000001</v>
      </c>
      <c r="AI55" s="28">
        <v>0</v>
      </c>
      <c r="AJ55" s="30">
        <v>0</v>
      </c>
      <c r="AK55" s="31"/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6">
        <f t="shared" si="21"/>
        <v>126</v>
      </c>
      <c r="AR55" s="26">
        <f t="shared" si="21"/>
        <v>93.8</v>
      </c>
      <c r="AS55" s="23">
        <f t="shared" si="12"/>
        <v>74.444444444444443</v>
      </c>
      <c r="AT55" s="27">
        <v>126</v>
      </c>
      <c r="AU55" s="26">
        <v>93.8</v>
      </c>
      <c r="AV55" s="23">
        <v>0</v>
      </c>
      <c r="AW55" s="26">
        <v>0</v>
      </c>
      <c r="AX55" s="23">
        <v>0</v>
      </c>
      <c r="AY55" s="23">
        <v>0</v>
      </c>
      <c r="AZ55" s="27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34">
        <v>2380</v>
      </c>
      <c r="BG55" s="23">
        <v>0</v>
      </c>
      <c r="BH55" s="27">
        <v>0</v>
      </c>
      <c r="BI55" s="23">
        <v>0</v>
      </c>
      <c r="BJ55" s="23">
        <v>0</v>
      </c>
      <c r="BK55" s="23">
        <v>0</v>
      </c>
      <c r="BL55" s="27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6">
        <v>0</v>
      </c>
      <c r="BT55" s="26">
        <v>0</v>
      </c>
      <c r="BU55" s="26">
        <f t="shared" si="23"/>
        <v>35284.5</v>
      </c>
      <c r="BV55" s="26">
        <f t="shared" si="13"/>
        <v>26596.68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57">
        <v>0</v>
      </c>
      <c r="CD55" s="23">
        <v>0</v>
      </c>
      <c r="CE55" s="23">
        <v>0</v>
      </c>
      <c r="CF55" s="23">
        <v>0</v>
      </c>
      <c r="CG55" s="23">
        <v>0</v>
      </c>
      <c r="CH55" s="26">
        <v>0</v>
      </c>
      <c r="CI55" s="26">
        <v>0</v>
      </c>
      <c r="CJ55" s="26">
        <f t="shared" si="14"/>
        <v>0</v>
      </c>
      <c r="CK55" s="26">
        <f t="shared" si="15"/>
        <v>0</v>
      </c>
      <c r="CL55" s="36"/>
      <c r="CM55" s="32"/>
      <c r="CN55" s="32"/>
      <c r="CO55" s="32"/>
      <c r="CP55" s="32"/>
      <c r="CQ55" s="32"/>
      <c r="CR55" s="36"/>
      <c r="CS55" s="32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21" customHeight="1">
      <c r="A56" s="22">
        <v>47</v>
      </c>
      <c r="B56" s="56" t="s">
        <v>101</v>
      </c>
      <c r="C56" s="23">
        <v>6919.4</v>
      </c>
      <c r="D56" s="35">
        <v>357</v>
      </c>
      <c r="E56" s="25">
        <f t="shared" si="19"/>
        <v>59490.5</v>
      </c>
      <c r="F56" s="26">
        <f t="shared" si="19"/>
        <v>58835.898999999998</v>
      </c>
      <c r="G56" s="26">
        <f t="shared" si="1"/>
        <v>98.899654566695517</v>
      </c>
      <c r="H56" s="26">
        <f t="shared" si="24"/>
        <v>20884.099999999999</v>
      </c>
      <c r="I56" s="26">
        <f t="shared" si="18"/>
        <v>17015.825000000001</v>
      </c>
      <c r="J56" s="26">
        <f t="shared" si="3"/>
        <v>81.477415833097922</v>
      </c>
      <c r="K56" s="26">
        <f t="shared" si="20"/>
        <v>8611.6</v>
      </c>
      <c r="L56" s="26">
        <f t="shared" si="20"/>
        <v>12429.111000000003</v>
      </c>
      <c r="M56" s="23">
        <f t="shared" si="5"/>
        <v>144.32986901388827</v>
      </c>
      <c r="N56" s="27">
        <v>42.7</v>
      </c>
      <c r="O56" s="26">
        <v>2513.4200000000019</v>
      </c>
      <c r="P56" s="23">
        <f t="shared" si="6"/>
        <v>5886.229508196725</v>
      </c>
      <c r="Q56" s="35">
        <v>8210.5</v>
      </c>
      <c r="R56" s="26">
        <v>2049.0039999999999</v>
      </c>
      <c r="S56" s="23">
        <f t="shared" si="7"/>
        <v>24.955897935570306</v>
      </c>
      <c r="T56" s="27">
        <v>8568.9</v>
      </c>
      <c r="U56" s="26">
        <v>9915.6910000000007</v>
      </c>
      <c r="V56" s="23">
        <f t="shared" si="8"/>
        <v>115.71719824014752</v>
      </c>
      <c r="W56" s="27">
        <v>260</v>
      </c>
      <c r="X56" s="26">
        <v>77</v>
      </c>
      <c r="Y56" s="23">
        <f t="shared" si="9"/>
        <v>29.615384615384617</v>
      </c>
      <c r="Z56" s="29">
        <v>0</v>
      </c>
      <c r="AA56" s="26">
        <v>0</v>
      </c>
      <c r="AB56" s="23" t="e">
        <f t="shared" si="10"/>
        <v>#DIV/0!</v>
      </c>
      <c r="AC56" s="28">
        <v>0</v>
      </c>
      <c r="AD56" s="23">
        <v>0</v>
      </c>
      <c r="AE56" s="23">
        <v>0</v>
      </c>
      <c r="AF56" s="23">
        <v>0</v>
      </c>
      <c r="AG56" s="23">
        <v>38606.400000000001</v>
      </c>
      <c r="AH56" s="23">
        <v>38606.400000000001</v>
      </c>
      <c r="AI56" s="28">
        <v>0</v>
      </c>
      <c r="AJ56" s="30">
        <v>0</v>
      </c>
      <c r="AK56" s="31"/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6">
        <f t="shared" si="21"/>
        <v>752</v>
      </c>
      <c r="AR56" s="26">
        <f t="shared" si="21"/>
        <v>752</v>
      </c>
      <c r="AS56" s="23">
        <f t="shared" si="12"/>
        <v>100</v>
      </c>
      <c r="AT56" s="27">
        <v>392</v>
      </c>
      <c r="AU56" s="26">
        <v>392</v>
      </c>
      <c r="AV56" s="23">
        <v>0</v>
      </c>
      <c r="AW56" s="26">
        <v>0</v>
      </c>
      <c r="AX56" s="23">
        <v>0</v>
      </c>
      <c r="AY56" s="23">
        <v>0</v>
      </c>
      <c r="AZ56" s="27">
        <v>360</v>
      </c>
      <c r="BA56" s="26">
        <v>360</v>
      </c>
      <c r="BB56" s="23">
        <v>0</v>
      </c>
      <c r="BC56" s="23">
        <v>0</v>
      </c>
      <c r="BD56" s="23">
        <v>0</v>
      </c>
      <c r="BE56" s="23">
        <v>0</v>
      </c>
      <c r="BF56" s="34">
        <v>0</v>
      </c>
      <c r="BG56" s="23">
        <v>0</v>
      </c>
      <c r="BH56" s="27">
        <v>3000</v>
      </c>
      <c r="BI56" s="23">
        <v>1686</v>
      </c>
      <c r="BJ56" s="23">
        <v>500</v>
      </c>
      <c r="BK56" s="23">
        <v>32</v>
      </c>
      <c r="BL56" s="27">
        <v>0</v>
      </c>
      <c r="BM56" s="23">
        <v>0</v>
      </c>
      <c r="BN56" s="23">
        <v>50</v>
      </c>
      <c r="BO56" s="23">
        <v>0</v>
      </c>
      <c r="BP56" s="23">
        <v>0</v>
      </c>
      <c r="BQ56" s="23">
        <v>0</v>
      </c>
      <c r="BR56" s="23">
        <v>0</v>
      </c>
      <c r="BS56" s="26">
        <v>22.71</v>
      </c>
      <c r="BT56" s="26">
        <v>0</v>
      </c>
      <c r="BU56" s="26">
        <f t="shared" si="23"/>
        <v>59490.5</v>
      </c>
      <c r="BV56" s="26">
        <f t="shared" si="13"/>
        <v>55622.224999999999</v>
      </c>
      <c r="BW56" s="23">
        <v>0</v>
      </c>
      <c r="BX56" s="23">
        <v>0</v>
      </c>
      <c r="BY56" s="23">
        <v>0</v>
      </c>
      <c r="BZ56" s="23">
        <v>3213.674</v>
      </c>
      <c r="CA56" s="23">
        <v>0</v>
      </c>
      <c r="CB56" s="23">
        <v>0</v>
      </c>
      <c r="CC56" s="57">
        <v>0</v>
      </c>
      <c r="CD56" s="23">
        <v>0</v>
      </c>
      <c r="CE56" s="23">
        <v>0</v>
      </c>
      <c r="CF56" s="23">
        <v>0</v>
      </c>
      <c r="CG56" s="23">
        <v>0</v>
      </c>
      <c r="CH56" s="26">
        <v>0</v>
      </c>
      <c r="CI56" s="26">
        <v>0</v>
      </c>
      <c r="CJ56" s="26">
        <f t="shared" si="14"/>
        <v>0</v>
      </c>
      <c r="CK56" s="26">
        <f t="shared" si="15"/>
        <v>3213.674</v>
      </c>
      <c r="CL56" s="36"/>
      <c r="CM56" s="32"/>
      <c r="CN56" s="32"/>
      <c r="CO56" s="32"/>
      <c r="CP56" s="32"/>
      <c r="CQ56" s="32"/>
      <c r="CR56" s="36"/>
      <c r="CS56" s="32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21" customHeight="1">
      <c r="A57" s="22">
        <v>48</v>
      </c>
      <c r="B57" s="56" t="s">
        <v>102</v>
      </c>
      <c r="C57" s="23">
        <v>26618.400000000001</v>
      </c>
      <c r="D57" s="35">
        <v>0</v>
      </c>
      <c r="E57" s="25">
        <f t="shared" si="19"/>
        <v>71416.7</v>
      </c>
      <c r="F57" s="26">
        <f t="shared" si="19"/>
        <v>67940.665099999984</v>
      </c>
      <c r="G57" s="26">
        <f t="shared" si="1"/>
        <v>95.132742201753913</v>
      </c>
      <c r="H57" s="26">
        <f t="shared" si="24"/>
        <v>15705.3</v>
      </c>
      <c r="I57" s="26">
        <f t="shared" si="18"/>
        <v>12229.2801</v>
      </c>
      <c r="J57" s="26">
        <f t="shared" si="3"/>
        <v>77.867217436152131</v>
      </c>
      <c r="K57" s="26">
        <f t="shared" si="20"/>
        <v>5426.8</v>
      </c>
      <c r="L57" s="26">
        <f t="shared" si="20"/>
        <v>7826.0342999999993</v>
      </c>
      <c r="M57" s="23">
        <f t="shared" si="5"/>
        <v>144.2108480135623</v>
      </c>
      <c r="N57" s="27">
        <v>136.6</v>
      </c>
      <c r="O57" s="26">
        <v>3456.7082999999993</v>
      </c>
      <c r="P57" s="23">
        <f t="shared" si="6"/>
        <v>2530.5331625183012</v>
      </c>
      <c r="Q57" s="35">
        <v>6700</v>
      </c>
      <c r="R57" s="26">
        <v>954.08780000000002</v>
      </c>
      <c r="S57" s="23">
        <f t="shared" si="7"/>
        <v>14.240116417910448</v>
      </c>
      <c r="T57" s="27">
        <v>5290.2</v>
      </c>
      <c r="U57" s="26">
        <v>4369.326</v>
      </c>
      <c r="V57" s="23">
        <f t="shared" si="8"/>
        <v>82.592832029034824</v>
      </c>
      <c r="W57" s="27">
        <v>326</v>
      </c>
      <c r="X57" s="26">
        <v>254.46600000000001</v>
      </c>
      <c r="Y57" s="23">
        <f t="shared" si="9"/>
        <v>78.057055214723931</v>
      </c>
      <c r="Z57" s="29">
        <v>0</v>
      </c>
      <c r="AA57" s="26">
        <v>0</v>
      </c>
      <c r="AB57" s="23">
        <f>AA57/AG57*100</f>
        <v>0</v>
      </c>
      <c r="AC57" s="28">
        <v>0</v>
      </c>
      <c r="AD57" s="23">
        <v>0</v>
      </c>
      <c r="AE57" s="23">
        <v>0</v>
      </c>
      <c r="AF57" s="23">
        <v>0</v>
      </c>
      <c r="AG57" s="23">
        <v>35037.699999999997</v>
      </c>
      <c r="AH57" s="23">
        <v>35037.699999999997</v>
      </c>
      <c r="AI57" s="28">
        <v>0</v>
      </c>
      <c r="AJ57" s="30">
        <v>0</v>
      </c>
      <c r="AK57" s="31"/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6">
        <f t="shared" si="21"/>
        <v>477.5</v>
      </c>
      <c r="AR57" s="26">
        <f t="shared" si="21"/>
        <v>477.18099999999998</v>
      </c>
      <c r="AS57" s="23">
        <f t="shared" si="12"/>
        <v>99.933193717277476</v>
      </c>
      <c r="AT57" s="27">
        <v>477.5</v>
      </c>
      <c r="AU57" s="26">
        <v>477.18099999999998</v>
      </c>
      <c r="AV57" s="23">
        <v>0</v>
      </c>
      <c r="AW57" s="26">
        <v>0</v>
      </c>
      <c r="AX57" s="23">
        <v>0</v>
      </c>
      <c r="AY57" s="23">
        <v>0</v>
      </c>
      <c r="AZ57" s="27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34">
        <v>0</v>
      </c>
      <c r="BG57" s="23">
        <v>0</v>
      </c>
      <c r="BH57" s="27">
        <v>2775</v>
      </c>
      <c r="BI57" s="23">
        <v>2430.2460000000001</v>
      </c>
      <c r="BJ57" s="23">
        <v>975</v>
      </c>
      <c r="BK57" s="23">
        <v>0</v>
      </c>
      <c r="BL57" s="27">
        <v>0</v>
      </c>
      <c r="BM57" s="23">
        <v>287.26499999999999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6">
        <v>0</v>
      </c>
      <c r="BT57" s="26">
        <v>0</v>
      </c>
      <c r="BU57" s="26">
        <f t="shared" si="23"/>
        <v>50743</v>
      </c>
      <c r="BV57" s="26">
        <f t="shared" si="13"/>
        <v>47266.980099999993</v>
      </c>
      <c r="BW57" s="23">
        <v>0</v>
      </c>
      <c r="BX57" s="23">
        <v>0</v>
      </c>
      <c r="BY57" s="23">
        <v>20673.7</v>
      </c>
      <c r="BZ57" s="23">
        <v>20673.685000000001</v>
      </c>
      <c r="CA57" s="23">
        <v>0</v>
      </c>
      <c r="CB57" s="23">
        <v>0</v>
      </c>
      <c r="CC57" s="57">
        <v>0</v>
      </c>
      <c r="CD57" s="23">
        <v>0</v>
      </c>
      <c r="CE57" s="23">
        <v>0</v>
      </c>
      <c r="CF57" s="23">
        <v>0</v>
      </c>
      <c r="CG57" s="23">
        <v>4120</v>
      </c>
      <c r="CH57" s="26">
        <v>4116.6000000000004</v>
      </c>
      <c r="CI57" s="26">
        <v>0</v>
      </c>
      <c r="CJ57" s="26">
        <f t="shared" si="14"/>
        <v>24793.7</v>
      </c>
      <c r="CK57" s="26">
        <f t="shared" si="15"/>
        <v>24790.285000000003</v>
      </c>
      <c r="CL57" s="36"/>
      <c r="CM57" s="32"/>
      <c r="CN57" s="32"/>
      <c r="CO57" s="32"/>
      <c r="CP57" s="32"/>
      <c r="CQ57" s="32"/>
      <c r="CR57" s="36"/>
      <c r="CS57" s="32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21" customHeight="1">
      <c r="A58" s="22">
        <v>49</v>
      </c>
      <c r="B58" s="56" t="s">
        <v>103</v>
      </c>
      <c r="C58" s="23">
        <v>0</v>
      </c>
      <c r="D58" s="35">
        <v>293.8</v>
      </c>
      <c r="E58" s="25">
        <f t="shared" si="19"/>
        <v>58920</v>
      </c>
      <c r="F58" s="26">
        <f t="shared" si="19"/>
        <v>56615.122000000003</v>
      </c>
      <c r="G58" s="26">
        <f t="shared" si="1"/>
        <v>96.088122878479297</v>
      </c>
      <c r="H58" s="26">
        <f t="shared" si="24"/>
        <v>19334.5</v>
      </c>
      <c r="I58" s="26">
        <f t="shared" si="18"/>
        <v>17029.621999999999</v>
      </c>
      <c r="J58" s="26">
        <f t="shared" si="3"/>
        <v>88.078936615893866</v>
      </c>
      <c r="K58" s="26">
        <f t="shared" si="20"/>
        <v>6700</v>
      </c>
      <c r="L58" s="26">
        <f t="shared" si="20"/>
        <v>11267.238000000001</v>
      </c>
      <c r="M58" s="23">
        <f t="shared" si="5"/>
        <v>168.16773134328361</v>
      </c>
      <c r="N58" s="27">
        <v>300</v>
      </c>
      <c r="O58" s="26">
        <v>5019.9320000000016</v>
      </c>
      <c r="P58" s="23">
        <f t="shared" si="6"/>
        <v>1673.3106666666672</v>
      </c>
      <c r="Q58" s="35">
        <v>9814.5</v>
      </c>
      <c r="R58" s="26">
        <v>3251.0709999999999</v>
      </c>
      <c r="S58" s="23">
        <f t="shared" si="7"/>
        <v>33.125182128483367</v>
      </c>
      <c r="T58" s="27">
        <v>6400</v>
      </c>
      <c r="U58" s="26">
        <v>6247.3059999999996</v>
      </c>
      <c r="V58" s="23">
        <f t="shared" si="8"/>
        <v>97.614156249999994</v>
      </c>
      <c r="W58" s="27">
        <v>100</v>
      </c>
      <c r="X58" s="26">
        <v>28.3</v>
      </c>
      <c r="Y58" s="23">
        <f t="shared" si="9"/>
        <v>28.300000000000004</v>
      </c>
      <c r="Z58" s="29">
        <v>0</v>
      </c>
      <c r="AA58" s="26">
        <v>0</v>
      </c>
      <c r="AB58" s="23" t="e">
        <f t="shared" ref="AB58:AB107" si="25">AA58/Z58*100</f>
        <v>#DIV/0!</v>
      </c>
      <c r="AC58" s="28">
        <v>0</v>
      </c>
      <c r="AD58" s="23">
        <v>0</v>
      </c>
      <c r="AE58" s="23">
        <v>0</v>
      </c>
      <c r="AF58" s="23">
        <v>0</v>
      </c>
      <c r="AG58" s="23">
        <v>34785.5</v>
      </c>
      <c r="AH58" s="23">
        <v>34785.5</v>
      </c>
      <c r="AI58" s="28">
        <v>0</v>
      </c>
      <c r="AJ58" s="30">
        <v>0</v>
      </c>
      <c r="AK58" s="31"/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6">
        <f t="shared" si="21"/>
        <v>300</v>
      </c>
      <c r="AR58" s="26">
        <f t="shared" si="21"/>
        <v>301.89999999999998</v>
      </c>
      <c r="AS58" s="23">
        <f t="shared" si="12"/>
        <v>100.63333333333333</v>
      </c>
      <c r="AT58" s="27">
        <v>300</v>
      </c>
      <c r="AU58" s="26">
        <v>301.89999999999998</v>
      </c>
      <c r="AV58" s="23">
        <v>0</v>
      </c>
      <c r="AW58" s="26">
        <v>0</v>
      </c>
      <c r="AX58" s="23">
        <v>0</v>
      </c>
      <c r="AY58" s="23">
        <v>0</v>
      </c>
      <c r="AZ58" s="27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34">
        <v>300</v>
      </c>
      <c r="BG58" s="23">
        <v>274.8</v>
      </c>
      <c r="BH58" s="27">
        <v>1200</v>
      </c>
      <c r="BI58" s="23">
        <v>0</v>
      </c>
      <c r="BJ58" s="23">
        <v>1200</v>
      </c>
      <c r="BK58" s="23">
        <v>0</v>
      </c>
      <c r="BL58" s="27">
        <v>920</v>
      </c>
      <c r="BM58" s="23">
        <v>1906.3130000000001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6">
        <v>0</v>
      </c>
      <c r="BT58" s="26">
        <v>0</v>
      </c>
      <c r="BU58" s="26">
        <f t="shared" si="23"/>
        <v>54120</v>
      </c>
      <c r="BV58" s="26">
        <f t="shared" si="13"/>
        <v>51815.122000000003</v>
      </c>
      <c r="BW58" s="23">
        <v>0</v>
      </c>
      <c r="BX58" s="23">
        <v>0</v>
      </c>
      <c r="BY58" s="23">
        <v>4800</v>
      </c>
      <c r="BZ58" s="23">
        <v>4800</v>
      </c>
      <c r="CA58" s="23">
        <v>0</v>
      </c>
      <c r="CB58" s="23">
        <v>0</v>
      </c>
      <c r="CC58" s="57">
        <v>0</v>
      </c>
      <c r="CD58" s="23">
        <v>0</v>
      </c>
      <c r="CE58" s="23">
        <v>0</v>
      </c>
      <c r="CF58" s="23">
        <v>0</v>
      </c>
      <c r="CG58" s="23">
        <v>6040</v>
      </c>
      <c r="CH58" s="26">
        <v>6033.3180000000002</v>
      </c>
      <c r="CI58" s="26">
        <v>0</v>
      </c>
      <c r="CJ58" s="26">
        <f t="shared" si="14"/>
        <v>10840</v>
      </c>
      <c r="CK58" s="26">
        <f t="shared" si="15"/>
        <v>10833.317999999999</v>
      </c>
      <c r="CL58" s="36"/>
      <c r="CM58" s="32"/>
      <c r="CN58" s="32"/>
      <c r="CO58" s="32"/>
      <c r="CP58" s="32"/>
      <c r="CQ58" s="32"/>
      <c r="CR58" s="36"/>
      <c r="CS58" s="32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21" customHeight="1">
      <c r="A59" s="22">
        <v>50</v>
      </c>
      <c r="B59" s="56" t="s">
        <v>104</v>
      </c>
      <c r="C59" s="23">
        <v>18993.900000000001</v>
      </c>
      <c r="D59" s="35">
        <v>1008</v>
      </c>
      <c r="E59" s="25">
        <f t="shared" si="19"/>
        <v>87246.9</v>
      </c>
      <c r="F59" s="26">
        <f t="shared" si="19"/>
        <v>75809.369000000006</v>
      </c>
      <c r="G59" s="26">
        <f t="shared" si="1"/>
        <v>86.890616170889757</v>
      </c>
      <c r="H59" s="26">
        <f t="shared" si="24"/>
        <v>23874</v>
      </c>
      <c r="I59" s="26">
        <f t="shared" si="18"/>
        <v>21708.824000000001</v>
      </c>
      <c r="J59" s="26">
        <f t="shared" si="3"/>
        <v>90.930820139063414</v>
      </c>
      <c r="K59" s="26">
        <f t="shared" si="20"/>
        <v>7700</v>
      </c>
      <c r="L59" s="26">
        <f t="shared" si="20"/>
        <v>14934.047999999999</v>
      </c>
      <c r="M59" s="23">
        <f t="shared" si="5"/>
        <v>193.94867532467529</v>
      </c>
      <c r="N59" s="27">
        <v>700</v>
      </c>
      <c r="O59" s="26">
        <v>5054.6129999999985</v>
      </c>
      <c r="P59" s="23">
        <f t="shared" si="6"/>
        <v>722.08757142857121</v>
      </c>
      <c r="Q59" s="35">
        <v>8000</v>
      </c>
      <c r="R59" s="26">
        <v>189.23</v>
      </c>
      <c r="S59" s="23">
        <f t="shared" si="7"/>
        <v>2.3653749999999998</v>
      </c>
      <c r="T59" s="27">
        <v>7000</v>
      </c>
      <c r="U59" s="26">
        <v>9879.4349999999995</v>
      </c>
      <c r="V59" s="23">
        <f t="shared" si="8"/>
        <v>141.1347857142857</v>
      </c>
      <c r="W59" s="27">
        <v>174</v>
      </c>
      <c r="X59" s="26">
        <v>686.84100000000001</v>
      </c>
      <c r="Y59" s="23">
        <f t="shared" si="9"/>
        <v>394.73620689655172</v>
      </c>
      <c r="Z59" s="29">
        <v>0</v>
      </c>
      <c r="AA59" s="26">
        <v>0</v>
      </c>
      <c r="AB59" s="23" t="e">
        <f t="shared" si="25"/>
        <v>#DIV/0!</v>
      </c>
      <c r="AC59" s="28">
        <v>0</v>
      </c>
      <c r="AD59" s="23">
        <v>0</v>
      </c>
      <c r="AE59" s="23">
        <v>0</v>
      </c>
      <c r="AF59" s="23">
        <v>0</v>
      </c>
      <c r="AG59" s="23">
        <v>47972.9</v>
      </c>
      <c r="AH59" s="23">
        <v>47972.9</v>
      </c>
      <c r="AI59" s="28">
        <v>0</v>
      </c>
      <c r="AJ59" s="30">
        <v>0</v>
      </c>
      <c r="AK59" s="31"/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6">
        <f t="shared" si="21"/>
        <v>3500</v>
      </c>
      <c r="AR59" s="26">
        <f t="shared" si="21"/>
        <v>3136.9549999999999</v>
      </c>
      <c r="AS59" s="23">
        <f t="shared" si="12"/>
        <v>89.627285714285705</v>
      </c>
      <c r="AT59" s="27">
        <v>3000</v>
      </c>
      <c r="AU59" s="26">
        <v>2567.7550000000001</v>
      </c>
      <c r="AV59" s="23">
        <v>0</v>
      </c>
      <c r="AW59" s="26">
        <v>0</v>
      </c>
      <c r="AX59" s="23">
        <v>0</v>
      </c>
      <c r="AY59" s="23">
        <v>0</v>
      </c>
      <c r="AZ59" s="27">
        <v>500</v>
      </c>
      <c r="BA59" s="23">
        <v>569.20000000000005</v>
      </c>
      <c r="BB59" s="23">
        <v>0</v>
      </c>
      <c r="BC59" s="23">
        <v>0</v>
      </c>
      <c r="BD59" s="23">
        <v>0</v>
      </c>
      <c r="BE59" s="23">
        <v>0</v>
      </c>
      <c r="BF59" s="34">
        <v>700</v>
      </c>
      <c r="BG59" s="23">
        <v>702.25</v>
      </c>
      <c r="BH59" s="27">
        <v>3800</v>
      </c>
      <c r="BI59" s="23">
        <v>2059.5</v>
      </c>
      <c r="BJ59" s="23">
        <v>700</v>
      </c>
      <c r="BK59" s="23">
        <v>277.7</v>
      </c>
      <c r="BL59" s="27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6">
        <v>0</v>
      </c>
      <c r="BT59" s="26">
        <v>0</v>
      </c>
      <c r="BU59" s="26">
        <f t="shared" si="23"/>
        <v>71846.899999999994</v>
      </c>
      <c r="BV59" s="26">
        <f t="shared" si="13"/>
        <v>69681.724000000002</v>
      </c>
      <c r="BW59" s="23">
        <v>0</v>
      </c>
      <c r="BX59" s="23">
        <v>0</v>
      </c>
      <c r="BY59" s="23">
        <v>15400</v>
      </c>
      <c r="BZ59" s="23">
        <v>6127.6450000000004</v>
      </c>
      <c r="CA59" s="23">
        <v>0</v>
      </c>
      <c r="CB59" s="23">
        <v>0</v>
      </c>
      <c r="CC59" s="57">
        <v>0</v>
      </c>
      <c r="CD59" s="23">
        <v>0</v>
      </c>
      <c r="CE59" s="23">
        <v>0</v>
      </c>
      <c r="CF59" s="23">
        <v>0</v>
      </c>
      <c r="CG59" s="23">
        <v>0</v>
      </c>
      <c r="CH59" s="26">
        <v>0</v>
      </c>
      <c r="CI59" s="26">
        <v>0</v>
      </c>
      <c r="CJ59" s="26">
        <f t="shared" si="14"/>
        <v>15400</v>
      </c>
      <c r="CK59" s="26">
        <f t="shared" si="15"/>
        <v>6127.6450000000004</v>
      </c>
      <c r="CL59" s="36"/>
      <c r="CM59" s="32"/>
      <c r="CN59" s="32"/>
      <c r="CO59" s="32"/>
      <c r="CP59" s="32"/>
      <c r="CQ59" s="32"/>
      <c r="CR59" s="36"/>
      <c r="CS59" s="32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21" customHeight="1">
      <c r="A60" s="22">
        <v>51</v>
      </c>
      <c r="B60" s="56" t="s">
        <v>105</v>
      </c>
      <c r="C60" s="23">
        <v>10225.699999999999</v>
      </c>
      <c r="D60" s="35">
        <v>0</v>
      </c>
      <c r="E60" s="25">
        <f t="shared" si="19"/>
        <v>102354.6</v>
      </c>
      <c r="F60" s="26">
        <f t="shared" si="19"/>
        <v>95570.024000000019</v>
      </c>
      <c r="G60" s="26">
        <f t="shared" si="1"/>
        <v>93.371498691802827</v>
      </c>
      <c r="H60" s="26">
        <f t="shared" si="24"/>
        <v>23944.799999999999</v>
      </c>
      <c r="I60" s="26">
        <f t="shared" si="18"/>
        <v>21823.423999999999</v>
      </c>
      <c r="J60" s="26">
        <f t="shared" si="3"/>
        <v>91.14055661354449</v>
      </c>
      <c r="K60" s="26">
        <f t="shared" si="20"/>
        <v>10520</v>
      </c>
      <c r="L60" s="26">
        <f t="shared" si="20"/>
        <v>15520.06</v>
      </c>
      <c r="M60" s="23">
        <f t="shared" si="5"/>
        <v>147.52908745247149</v>
      </c>
      <c r="N60" s="27">
        <v>1020</v>
      </c>
      <c r="O60" s="26">
        <v>3036.4579999999983</v>
      </c>
      <c r="P60" s="23">
        <f t="shared" si="6"/>
        <v>297.69196078431355</v>
      </c>
      <c r="Q60" s="35">
        <v>7280</v>
      </c>
      <c r="R60" s="26">
        <v>2.1000000000000001E-2</v>
      </c>
      <c r="S60" s="23">
        <f t="shared" si="7"/>
        <v>2.8846153846153849E-4</v>
      </c>
      <c r="T60" s="27">
        <v>9500</v>
      </c>
      <c r="U60" s="26">
        <v>12483.602000000001</v>
      </c>
      <c r="V60" s="23">
        <f t="shared" si="8"/>
        <v>131.40633684210528</v>
      </c>
      <c r="W60" s="27">
        <v>120</v>
      </c>
      <c r="X60" s="26">
        <v>54.2</v>
      </c>
      <c r="Y60" s="23">
        <f t="shared" si="9"/>
        <v>45.166666666666671</v>
      </c>
      <c r="Z60" s="29">
        <v>0</v>
      </c>
      <c r="AA60" s="26">
        <v>0</v>
      </c>
      <c r="AB60" s="23" t="e">
        <f t="shared" si="25"/>
        <v>#DIV/0!</v>
      </c>
      <c r="AC60" s="28">
        <v>0</v>
      </c>
      <c r="AD60" s="23">
        <v>0</v>
      </c>
      <c r="AE60" s="23">
        <v>0</v>
      </c>
      <c r="AF60" s="23">
        <v>0</v>
      </c>
      <c r="AG60" s="23">
        <v>71893.8</v>
      </c>
      <c r="AH60" s="23">
        <v>71893.8</v>
      </c>
      <c r="AI60" s="28">
        <v>0</v>
      </c>
      <c r="AJ60" s="30">
        <v>0</v>
      </c>
      <c r="AK60" s="30">
        <v>3966</v>
      </c>
      <c r="AL60" s="23">
        <v>1852.8</v>
      </c>
      <c r="AM60" s="23">
        <v>0</v>
      </c>
      <c r="AN60" s="23">
        <v>0</v>
      </c>
      <c r="AO60" s="23">
        <v>0</v>
      </c>
      <c r="AP60" s="23">
        <v>0</v>
      </c>
      <c r="AQ60" s="26">
        <f t="shared" si="21"/>
        <v>2040</v>
      </c>
      <c r="AR60" s="26">
        <f t="shared" si="21"/>
        <v>1386</v>
      </c>
      <c r="AS60" s="23">
        <f t="shared" si="12"/>
        <v>67.941176470588232</v>
      </c>
      <c r="AT60" s="27">
        <v>1380</v>
      </c>
      <c r="AU60" s="26">
        <v>726</v>
      </c>
      <c r="AV60" s="23">
        <v>0</v>
      </c>
      <c r="AW60" s="26">
        <v>0</v>
      </c>
      <c r="AX60" s="23">
        <v>0</v>
      </c>
      <c r="AY60" s="23">
        <v>0</v>
      </c>
      <c r="AZ60" s="27">
        <v>660</v>
      </c>
      <c r="BA60" s="23">
        <v>660</v>
      </c>
      <c r="BB60" s="23">
        <v>0</v>
      </c>
      <c r="BC60" s="23">
        <v>0</v>
      </c>
      <c r="BD60" s="23">
        <v>0</v>
      </c>
      <c r="BE60" s="23">
        <v>0</v>
      </c>
      <c r="BF60" s="34">
        <v>0</v>
      </c>
      <c r="BG60" s="23">
        <v>0</v>
      </c>
      <c r="BH60" s="27">
        <v>3240</v>
      </c>
      <c r="BI60" s="23">
        <v>4047.346</v>
      </c>
      <c r="BJ60" s="23">
        <v>240</v>
      </c>
      <c r="BK60" s="23">
        <v>0</v>
      </c>
      <c r="BL60" s="27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744.8</v>
      </c>
      <c r="BS60" s="26">
        <v>815.79700000000003</v>
      </c>
      <c r="BT60" s="26">
        <v>0</v>
      </c>
      <c r="BU60" s="26">
        <f t="shared" si="23"/>
        <v>99804.6</v>
      </c>
      <c r="BV60" s="26">
        <f t="shared" si="13"/>
        <v>95570.024000000019</v>
      </c>
      <c r="BW60" s="23">
        <v>0</v>
      </c>
      <c r="BX60" s="23">
        <v>0</v>
      </c>
      <c r="BY60" s="23">
        <v>2550</v>
      </c>
      <c r="BZ60" s="23">
        <v>0</v>
      </c>
      <c r="CA60" s="23">
        <v>0</v>
      </c>
      <c r="CB60" s="23">
        <v>0</v>
      </c>
      <c r="CC60" s="57">
        <v>0</v>
      </c>
      <c r="CD60" s="23">
        <v>0</v>
      </c>
      <c r="CE60" s="23">
        <v>0</v>
      </c>
      <c r="CF60" s="23">
        <v>0</v>
      </c>
      <c r="CG60" s="23">
        <v>0</v>
      </c>
      <c r="CH60" s="26">
        <v>0</v>
      </c>
      <c r="CI60" s="26">
        <v>0</v>
      </c>
      <c r="CJ60" s="26">
        <f t="shared" si="14"/>
        <v>2550</v>
      </c>
      <c r="CK60" s="26">
        <f t="shared" si="15"/>
        <v>0</v>
      </c>
      <c r="CL60" s="36"/>
      <c r="CM60" s="32"/>
      <c r="CN60" s="32"/>
      <c r="CO60" s="32"/>
      <c r="CP60" s="32"/>
      <c r="CQ60" s="32"/>
      <c r="CR60" s="36"/>
      <c r="CS60" s="32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21" customHeight="1">
      <c r="A61" s="22">
        <v>52</v>
      </c>
      <c r="B61" s="56" t="s">
        <v>106</v>
      </c>
      <c r="C61" s="23">
        <v>16055.599999999999</v>
      </c>
      <c r="D61" s="35">
        <v>0</v>
      </c>
      <c r="E61" s="25">
        <f t="shared" si="19"/>
        <v>39177.1</v>
      </c>
      <c r="F61" s="26">
        <f t="shared" si="19"/>
        <v>38289.667999999998</v>
      </c>
      <c r="G61" s="26">
        <f t="shared" si="1"/>
        <v>97.734819575721531</v>
      </c>
      <c r="H61" s="26">
        <f t="shared" si="24"/>
        <v>7737.5</v>
      </c>
      <c r="I61" s="26">
        <f t="shared" si="18"/>
        <v>6850.0680000000011</v>
      </c>
      <c r="J61" s="26">
        <f t="shared" si="3"/>
        <v>88.530765751211646</v>
      </c>
      <c r="K61" s="26">
        <f t="shared" si="20"/>
        <v>2294.5</v>
      </c>
      <c r="L61" s="26">
        <f t="shared" si="20"/>
        <v>5265.0680000000011</v>
      </c>
      <c r="M61" s="23">
        <f t="shared" si="5"/>
        <v>229.46471998256706</v>
      </c>
      <c r="N61" s="27">
        <v>50</v>
      </c>
      <c r="O61" s="26">
        <v>1890.6150000000007</v>
      </c>
      <c r="P61" s="23">
        <f t="shared" si="6"/>
        <v>3781.2300000000014</v>
      </c>
      <c r="Q61" s="35">
        <v>3463</v>
      </c>
      <c r="R61" s="26">
        <v>153</v>
      </c>
      <c r="S61" s="23">
        <f t="shared" si="7"/>
        <v>4.4181345654057171</v>
      </c>
      <c r="T61" s="27">
        <v>2244.5</v>
      </c>
      <c r="U61" s="26">
        <v>3374.453</v>
      </c>
      <c r="V61" s="23">
        <f t="shared" si="8"/>
        <v>150.34319447538428</v>
      </c>
      <c r="W61" s="27">
        <v>125</v>
      </c>
      <c r="X61" s="26">
        <v>80</v>
      </c>
      <c r="Y61" s="23">
        <f t="shared" si="9"/>
        <v>64</v>
      </c>
      <c r="Z61" s="29">
        <v>0</v>
      </c>
      <c r="AA61" s="26">
        <v>0</v>
      </c>
      <c r="AB61" s="23" t="e">
        <f t="shared" si="25"/>
        <v>#DIV/0!</v>
      </c>
      <c r="AC61" s="28">
        <v>0</v>
      </c>
      <c r="AD61" s="23">
        <v>0</v>
      </c>
      <c r="AE61" s="23">
        <v>0</v>
      </c>
      <c r="AF61" s="23">
        <v>0</v>
      </c>
      <c r="AG61" s="23">
        <v>31439.599999999999</v>
      </c>
      <c r="AH61" s="23">
        <v>31439.599999999999</v>
      </c>
      <c r="AI61" s="28">
        <v>0</v>
      </c>
      <c r="AJ61" s="30">
        <v>0</v>
      </c>
      <c r="AK61" s="31"/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6">
        <f t="shared" si="21"/>
        <v>800</v>
      </c>
      <c r="AR61" s="26">
        <f t="shared" si="21"/>
        <v>478.1</v>
      </c>
      <c r="AS61" s="23">
        <f t="shared" si="12"/>
        <v>59.76250000000001</v>
      </c>
      <c r="AT61" s="27">
        <v>800</v>
      </c>
      <c r="AU61" s="26">
        <v>478.1</v>
      </c>
      <c r="AV61" s="23">
        <v>0</v>
      </c>
      <c r="AW61" s="26">
        <v>0</v>
      </c>
      <c r="AX61" s="23">
        <v>0</v>
      </c>
      <c r="AY61" s="23">
        <v>0</v>
      </c>
      <c r="AZ61" s="27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34">
        <v>550</v>
      </c>
      <c r="BG61" s="23">
        <v>580</v>
      </c>
      <c r="BH61" s="27">
        <v>500</v>
      </c>
      <c r="BI61" s="23">
        <v>4.4000000000000004</v>
      </c>
      <c r="BJ61" s="23">
        <v>500</v>
      </c>
      <c r="BK61" s="23">
        <v>4.4000000000000004</v>
      </c>
      <c r="BL61" s="27">
        <v>0</v>
      </c>
      <c r="BM61" s="23">
        <v>0</v>
      </c>
      <c r="BN61" s="23">
        <v>5</v>
      </c>
      <c r="BO61" s="23">
        <v>0</v>
      </c>
      <c r="BP61" s="23">
        <v>0</v>
      </c>
      <c r="BQ61" s="23">
        <v>0</v>
      </c>
      <c r="BR61" s="23">
        <v>0</v>
      </c>
      <c r="BS61" s="26">
        <v>289.5</v>
      </c>
      <c r="BT61" s="26">
        <v>0</v>
      </c>
      <c r="BU61" s="26">
        <f t="shared" si="23"/>
        <v>39177.1</v>
      </c>
      <c r="BV61" s="26">
        <f t="shared" si="13"/>
        <v>38289.667999999998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57">
        <v>0</v>
      </c>
      <c r="CD61" s="23">
        <v>0</v>
      </c>
      <c r="CE61" s="23">
        <v>0</v>
      </c>
      <c r="CF61" s="23">
        <v>0</v>
      </c>
      <c r="CG61" s="23">
        <v>4138.1000000000004</v>
      </c>
      <c r="CH61" s="26">
        <v>0</v>
      </c>
      <c r="CI61" s="26">
        <v>0</v>
      </c>
      <c r="CJ61" s="26">
        <f t="shared" si="14"/>
        <v>4138.1000000000004</v>
      </c>
      <c r="CK61" s="26">
        <f t="shared" si="15"/>
        <v>0</v>
      </c>
      <c r="CL61" s="36"/>
      <c r="CM61" s="32"/>
      <c r="CN61" s="32"/>
      <c r="CO61" s="32"/>
      <c r="CP61" s="32"/>
      <c r="CQ61" s="32"/>
      <c r="CR61" s="36"/>
      <c r="CS61" s="32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21" customHeight="1">
      <c r="A62" s="22">
        <v>53</v>
      </c>
      <c r="B62" s="56" t="s">
        <v>107</v>
      </c>
      <c r="C62" s="23">
        <v>8633</v>
      </c>
      <c r="D62" s="35">
        <v>0</v>
      </c>
      <c r="E62" s="25">
        <f t="shared" si="19"/>
        <v>80380.099999999991</v>
      </c>
      <c r="F62" s="26">
        <f t="shared" si="19"/>
        <v>84378.084800000011</v>
      </c>
      <c r="G62" s="26">
        <f t="shared" si="1"/>
        <v>104.97384899993907</v>
      </c>
      <c r="H62" s="26">
        <f t="shared" si="24"/>
        <v>15240.800000000001</v>
      </c>
      <c r="I62" s="26">
        <f t="shared" si="18"/>
        <v>19494.984799999998</v>
      </c>
      <c r="J62" s="26">
        <f t="shared" si="3"/>
        <v>127.9131331688625</v>
      </c>
      <c r="K62" s="26">
        <f t="shared" si="20"/>
        <v>7980</v>
      </c>
      <c r="L62" s="26">
        <f t="shared" si="20"/>
        <v>12392.18</v>
      </c>
      <c r="M62" s="23">
        <f t="shared" si="5"/>
        <v>155.2904761904762</v>
      </c>
      <c r="N62" s="27">
        <v>180</v>
      </c>
      <c r="O62" s="26">
        <v>1610.9199999999996</v>
      </c>
      <c r="P62" s="23">
        <f t="shared" si="6"/>
        <v>894.95555555555541</v>
      </c>
      <c r="Q62" s="35">
        <v>4300</v>
      </c>
      <c r="R62" s="26">
        <v>2634.4748</v>
      </c>
      <c r="S62" s="23">
        <f t="shared" si="7"/>
        <v>61.266855813953491</v>
      </c>
      <c r="T62" s="27">
        <v>7800</v>
      </c>
      <c r="U62" s="26">
        <v>10781.26</v>
      </c>
      <c r="V62" s="23">
        <f t="shared" si="8"/>
        <v>138.22128205128206</v>
      </c>
      <c r="W62" s="27">
        <v>220</v>
      </c>
      <c r="X62" s="26">
        <v>101</v>
      </c>
      <c r="Y62" s="23">
        <f t="shared" si="9"/>
        <v>45.909090909090914</v>
      </c>
      <c r="Z62" s="29">
        <v>0</v>
      </c>
      <c r="AA62" s="26">
        <v>0</v>
      </c>
      <c r="AB62" s="23" t="e">
        <f t="shared" si="25"/>
        <v>#DIV/0!</v>
      </c>
      <c r="AC62" s="28">
        <v>0</v>
      </c>
      <c r="AD62" s="23">
        <v>0</v>
      </c>
      <c r="AE62" s="23">
        <v>0</v>
      </c>
      <c r="AF62" s="23">
        <v>0</v>
      </c>
      <c r="AG62" s="23">
        <v>59570.2</v>
      </c>
      <c r="AH62" s="23">
        <v>59570.2</v>
      </c>
      <c r="AI62" s="28">
        <v>0</v>
      </c>
      <c r="AJ62" s="30">
        <v>0</v>
      </c>
      <c r="AK62" s="31">
        <v>762.9</v>
      </c>
      <c r="AL62" s="23">
        <v>762.9</v>
      </c>
      <c r="AM62" s="23">
        <v>0</v>
      </c>
      <c r="AN62" s="23">
        <v>0</v>
      </c>
      <c r="AO62" s="23">
        <v>0</v>
      </c>
      <c r="AP62" s="23">
        <v>0</v>
      </c>
      <c r="AQ62" s="26">
        <f t="shared" si="21"/>
        <v>1190.8</v>
      </c>
      <c r="AR62" s="26">
        <f t="shared" si="21"/>
        <v>1639.57</v>
      </c>
      <c r="AS62" s="23">
        <f t="shared" si="12"/>
        <v>137.68642929123277</v>
      </c>
      <c r="AT62" s="27">
        <v>69.2</v>
      </c>
      <c r="AU62" s="26">
        <v>141</v>
      </c>
      <c r="AV62" s="23">
        <v>0</v>
      </c>
      <c r="AW62" s="26">
        <v>0</v>
      </c>
      <c r="AX62" s="23">
        <v>1121.5999999999999</v>
      </c>
      <c r="AY62" s="23">
        <v>1498.57</v>
      </c>
      <c r="AZ62" s="27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34">
        <v>620</v>
      </c>
      <c r="BG62" s="23">
        <v>722.1</v>
      </c>
      <c r="BH62" s="27">
        <v>930</v>
      </c>
      <c r="BI62" s="23">
        <v>1770.2</v>
      </c>
      <c r="BJ62" s="23">
        <v>300</v>
      </c>
      <c r="BK62" s="23">
        <v>0</v>
      </c>
      <c r="BL62" s="27">
        <v>0</v>
      </c>
      <c r="BM62" s="23">
        <v>0</v>
      </c>
      <c r="BN62" s="23">
        <v>0</v>
      </c>
      <c r="BO62" s="23">
        <v>235.46</v>
      </c>
      <c r="BP62" s="23">
        <v>0</v>
      </c>
      <c r="BQ62" s="23">
        <v>0</v>
      </c>
      <c r="BR62" s="23">
        <v>0</v>
      </c>
      <c r="BS62" s="26">
        <v>0</v>
      </c>
      <c r="BT62" s="26">
        <v>0</v>
      </c>
      <c r="BU62" s="26">
        <f t="shared" si="23"/>
        <v>75573.899999999994</v>
      </c>
      <c r="BV62" s="26">
        <f t="shared" si="13"/>
        <v>79828.084800000011</v>
      </c>
      <c r="BW62" s="23">
        <v>0</v>
      </c>
      <c r="BX62" s="23">
        <v>0</v>
      </c>
      <c r="BY62" s="23">
        <v>4806.2</v>
      </c>
      <c r="BZ62" s="23">
        <v>4550</v>
      </c>
      <c r="CA62" s="23">
        <v>0</v>
      </c>
      <c r="CB62" s="23">
        <v>0</v>
      </c>
      <c r="CC62" s="57">
        <v>0</v>
      </c>
      <c r="CD62" s="23">
        <v>0</v>
      </c>
      <c r="CE62" s="23">
        <v>0</v>
      </c>
      <c r="CF62" s="23">
        <v>0</v>
      </c>
      <c r="CG62" s="23">
        <v>6291</v>
      </c>
      <c r="CH62" s="26">
        <v>3376.9</v>
      </c>
      <c r="CI62" s="26">
        <v>0</v>
      </c>
      <c r="CJ62" s="26">
        <f t="shared" si="14"/>
        <v>11097.2</v>
      </c>
      <c r="CK62" s="26">
        <f t="shared" si="15"/>
        <v>7926.9</v>
      </c>
      <c r="CL62" s="36"/>
      <c r="CM62" s="32"/>
      <c r="CN62" s="32"/>
      <c r="CO62" s="32"/>
      <c r="CP62" s="32"/>
      <c r="CQ62" s="32"/>
      <c r="CR62" s="36"/>
      <c r="CS62" s="32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21" customHeight="1">
      <c r="A63" s="22">
        <v>54</v>
      </c>
      <c r="B63" s="56" t="s">
        <v>108</v>
      </c>
      <c r="C63" s="23">
        <v>622.6</v>
      </c>
      <c r="D63" s="35">
        <v>0</v>
      </c>
      <c r="E63" s="25">
        <f t="shared" si="19"/>
        <v>113330</v>
      </c>
      <c r="F63" s="26">
        <f t="shared" si="19"/>
        <v>103070.9706</v>
      </c>
      <c r="G63" s="26">
        <f t="shared" si="1"/>
        <v>90.947648989676168</v>
      </c>
      <c r="H63" s="26">
        <f t="shared" si="24"/>
        <v>37033.1</v>
      </c>
      <c r="I63" s="26">
        <f t="shared" si="18"/>
        <v>27454.070599999999</v>
      </c>
      <c r="J63" s="26">
        <f t="shared" si="3"/>
        <v>74.133871050492672</v>
      </c>
      <c r="K63" s="26">
        <f t="shared" si="20"/>
        <v>18106.2</v>
      </c>
      <c r="L63" s="26">
        <f t="shared" si="20"/>
        <v>19813.4058</v>
      </c>
      <c r="M63" s="23">
        <f t="shared" si="5"/>
        <v>109.42884647247904</v>
      </c>
      <c r="N63" s="27">
        <v>1224.4000000000001</v>
      </c>
      <c r="O63" s="26">
        <v>3244.5527999999995</v>
      </c>
      <c r="P63" s="23">
        <f t="shared" si="6"/>
        <v>264.9912446912773</v>
      </c>
      <c r="Q63" s="35">
        <v>15363.9</v>
      </c>
      <c r="R63" s="26">
        <v>6680.3188</v>
      </c>
      <c r="S63" s="23">
        <f t="shared" si="7"/>
        <v>43.480618853285954</v>
      </c>
      <c r="T63" s="27">
        <v>16881.8</v>
      </c>
      <c r="U63" s="26">
        <v>16568.852999999999</v>
      </c>
      <c r="V63" s="23">
        <f t="shared" si="8"/>
        <v>98.14624625336161</v>
      </c>
      <c r="W63" s="27">
        <v>320</v>
      </c>
      <c r="X63" s="26">
        <v>27.5</v>
      </c>
      <c r="Y63" s="23">
        <f t="shared" si="9"/>
        <v>8.59375</v>
      </c>
      <c r="Z63" s="29">
        <v>0</v>
      </c>
      <c r="AA63" s="26">
        <v>0</v>
      </c>
      <c r="AB63" s="23" t="e">
        <f t="shared" si="25"/>
        <v>#DIV/0!</v>
      </c>
      <c r="AC63" s="28">
        <v>0</v>
      </c>
      <c r="AD63" s="23">
        <v>0</v>
      </c>
      <c r="AE63" s="23">
        <v>0</v>
      </c>
      <c r="AF63" s="23">
        <v>0</v>
      </c>
      <c r="AG63" s="23">
        <v>74136.899999999994</v>
      </c>
      <c r="AH63" s="23">
        <v>74136.899999999994</v>
      </c>
      <c r="AI63" s="28">
        <v>0</v>
      </c>
      <c r="AJ63" s="30">
        <v>0</v>
      </c>
      <c r="AK63" s="31"/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6">
        <f t="shared" si="21"/>
        <v>793</v>
      </c>
      <c r="AR63" s="26">
        <f t="shared" si="21"/>
        <v>425.846</v>
      </c>
      <c r="AS63" s="23">
        <f t="shared" si="12"/>
        <v>53.70063051702396</v>
      </c>
      <c r="AT63" s="27">
        <v>793</v>
      </c>
      <c r="AU63" s="26">
        <v>425.846</v>
      </c>
      <c r="AV63" s="23">
        <v>0</v>
      </c>
      <c r="AW63" s="26">
        <v>0</v>
      </c>
      <c r="AX63" s="23">
        <v>0</v>
      </c>
      <c r="AY63" s="23">
        <v>0</v>
      </c>
      <c r="AZ63" s="27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34">
        <v>600</v>
      </c>
      <c r="BG63" s="23">
        <v>0</v>
      </c>
      <c r="BH63" s="27">
        <v>1850</v>
      </c>
      <c r="BI63" s="23">
        <v>507</v>
      </c>
      <c r="BJ63" s="23">
        <v>600</v>
      </c>
      <c r="BK63" s="23">
        <v>12</v>
      </c>
      <c r="BL63" s="27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6">
        <v>0</v>
      </c>
      <c r="BT63" s="26">
        <v>0</v>
      </c>
      <c r="BU63" s="26">
        <f t="shared" si="23"/>
        <v>111170</v>
      </c>
      <c r="BV63" s="26">
        <f t="shared" si="13"/>
        <v>101590.9706</v>
      </c>
      <c r="BW63" s="23">
        <v>0</v>
      </c>
      <c r="BX63" s="23">
        <v>0</v>
      </c>
      <c r="BY63" s="23">
        <v>2160</v>
      </c>
      <c r="BZ63" s="23">
        <v>1480</v>
      </c>
      <c r="CA63" s="23">
        <v>0</v>
      </c>
      <c r="CB63" s="23">
        <v>0</v>
      </c>
      <c r="CC63" s="57">
        <v>0</v>
      </c>
      <c r="CD63" s="23">
        <v>0</v>
      </c>
      <c r="CE63" s="23">
        <v>0</v>
      </c>
      <c r="CF63" s="23">
        <v>0</v>
      </c>
      <c r="CG63" s="23">
        <v>18000</v>
      </c>
      <c r="CH63" s="26">
        <v>15526.510899999999</v>
      </c>
      <c r="CI63" s="26">
        <v>0</v>
      </c>
      <c r="CJ63" s="26">
        <f t="shared" si="14"/>
        <v>20160</v>
      </c>
      <c r="CK63" s="26">
        <f t="shared" si="15"/>
        <v>17006.510900000001</v>
      </c>
      <c r="CL63" s="36"/>
      <c r="CM63" s="32"/>
      <c r="CN63" s="32"/>
      <c r="CO63" s="32"/>
      <c r="CP63" s="32"/>
      <c r="CQ63" s="32"/>
      <c r="CR63" s="36"/>
      <c r="CS63" s="32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21" customHeight="1">
      <c r="A64" s="22">
        <v>55</v>
      </c>
      <c r="B64" s="56" t="s">
        <v>109</v>
      </c>
      <c r="C64" s="23">
        <v>420.1</v>
      </c>
      <c r="D64" s="35">
        <v>1644.2</v>
      </c>
      <c r="E64" s="25">
        <f t="shared" si="19"/>
        <v>20785.699999999997</v>
      </c>
      <c r="F64" s="26">
        <f t="shared" si="19"/>
        <v>18066.101000000002</v>
      </c>
      <c r="G64" s="26">
        <f t="shared" si="1"/>
        <v>86.916009564267753</v>
      </c>
      <c r="H64" s="26">
        <f t="shared" si="24"/>
        <v>12448.099999999999</v>
      </c>
      <c r="I64" s="26">
        <f t="shared" si="18"/>
        <v>5728.5010000000002</v>
      </c>
      <c r="J64" s="26">
        <f t="shared" si="3"/>
        <v>46.019079216908608</v>
      </c>
      <c r="K64" s="26">
        <f t="shared" si="20"/>
        <v>2869.4</v>
      </c>
      <c r="L64" s="26">
        <f t="shared" si="20"/>
        <v>4382.942</v>
      </c>
      <c r="M64" s="23">
        <f t="shared" si="5"/>
        <v>152.74768244232243</v>
      </c>
      <c r="N64" s="27">
        <v>19.399999999999999</v>
      </c>
      <c r="O64" s="26">
        <v>1605.3789999999999</v>
      </c>
      <c r="P64" s="23">
        <f t="shared" si="6"/>
        <v>8275.149484536083</v>
      </c>
      <c r="Q64" s="35">
        <v>8128.7</v>
      </c>
      <c r="R64" s="26">
        <v>438.92</v>
      </c>
      <c r="S64" s="23">
        <f t="shared" si="7"/>
        <v>5.3996333977142719</v>
      </c>
      <c r="T64" s="27">
        <v>2850</v>
      </c>
      <c r="U64" s="26">
        <v>2777.5630000000001</v>
      </c>
      <c r="V64" s="23">
        <f t="shared" si="8"/>
        <v>97.458350877192984</v>
      </c>
      <c r="W64" s="27">
        <v>0</v>
      </c>
      <c r="X64" s="26">
        <v>5</v>
      </c>
      <c r="Y64" s="23" t="e">
        <f t="shared" si="9"/>
        <v>#DIV/0!</v>
      </c>
      <c r="Z64" s="29">
        <v>0</v>
      </c>
      <c r="AA64" s="26">
        <v>0</v>
      </c>
      <c r="AB64" s="23" t="e">
        <f t="shared" si="25"/>
        <v>#DIV/0!</v>
      </c>
      <c r="AC64" s="28">
        <v>0</v>
      </c>
      <c r="AD64" s="23">
        <v>0</v>
      </c>
      <c r="AE64" s="23">
        <v>0</v>
      </c>
      <c r="AF64" s="23">
        <v>0</v>
      </c>
      <c r="AG64" s="23">
        <v>7837.6</v>
      </c>
      <c r="AH64" s="23">
        <v>7837.6</v>
      </c>
      <c r="AI64" s="28">
        <v>0</v>
      </c>
      <c r="AJ64" s="30">
        <v>0</v>
      </c>
      <c r="AK64" s="31"/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6">
        <f t="shared" si="21"/>
        <v>350</v>
      </c>
      <c r="AR64" s="26">
        <f t="shared" si="21"/>
        <v>122.92400000000001</v>
      </c>
      <c r="AS64" s="23">
        <f t="shared" si="12"/>
        <v>35.121142857142857</v>
      </c>
      <c r="AT64" s="27">
        <v>350</v>
      </c>
      <c r="AU64" s="26">
        <v>122.92400000000001</v>
      </c>
      <c r="AV64" s="23">
        <v>0</v>
      </c>
      <c r="AW64" s="26">
        <v>0</v>
      </c>
      <c r="AX64" s="23">
        <v>0</v>
      </c>
      <c r="AY64" s="23">
        <v>0</v>
      </c>
      <c r="AZ64" s="27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34">
        <v>1100</v>
      </c>
      <c r="BG64" s="23">
        <v>0</v>
      </c>
      <c r="BH64" s="27">
        <v>0</v>
      </c>
      <c r="BI64" s="23">
        <v>778.71500000000003</v>
      </c>
      <c r="BJ64" s="23">
        <v>0</v>
      </c>
      <c r="BK64" s="23">
        <v>0</v>
      </c>
      <c r="BL64" s="27">
        <v>0</v>
      </c>
      <c r="BM64" s="23">
        <v>0</v>
      </c>
      <c r="BN64" s="23">
        <v>0</v>
      </c>
      <c r="BO64" s="23">
        <v>0</v>
      </c>
      <c r="BP64" s="23">
        <v>500</v>
      </c>
      <c r="BQ64" s="23">
        <v>4500</v>
      </c>
      <c r="BR64" s="23">
        <v>0</v>
      </c>
      <c r="BS64" s="26">
        <v>0</v>
      </c>
      <c r="BT64" s="26">
        <v>0</v>
      </c>
      <c r="BU64" s="26">
        <f t="shared" si="23"/>
        <v>20785.699999999997</v>
      </c>
      <c r="BV64" s="26">
        <f t="shared" si="13"/>
        <v>18066.101000000002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57">
        <v>0</v>
      </c>
      <c r="CD64" s="23">
        <v>0</v>
      </c>
      <c r="CE64" s="23">
        <v>0</v>
      </c>
      <c r="CF64" s="23">
        <v>0</v>
      </c>
      <c r="CG64" s="23">
        <v>0</v>
      </c>
      <c r="CH64" s="26">
        <v>0</v>
      </c>
      <c r="CI64" s="26">
        <v>0</v>
      </c>
      <c r="CJ64" s="26">
        <f t="shared" si="14"/>
        <v>0</v>
      </c>
      <c r="CK64" s="26">
        <f t="shared" si="15"/>
        <v>0</v>
      </c>
      <c r="CL64" s="36"/>
      <c r="CM64" s="32"/>
      <c r="CN64" s="32"/>
      <c r="CO64" s="32"/>
      <c r="CP64" s="32"/>
      <c r="CQ64" s="32"/>
      <c r="CR64" s="36"/>
      <c r="CS64" s="32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21" customHeight="1">
      <c r="A65" s="22">
        <v>56</v>
      </c>
      <c r="B65" s="56" t="s">
        <v>110</v>
      </c>
      <c r="C65" s="23">
        <v>11625.1</v>
      </c>
      <c r="D65" s="35">
        <v>1279.4000000000001</v>
      </c>
      <c r="E65" s="25">
        <f t="shared" si="19"/>
        <v>80591.300000000017</v>
      </c>
      <c r="F65" s="26">
        <f t="shared" si="19"/>
        <v>63272.288</v>
      </c>
      <c r="G65" s="26">
        <f t="shared" si="1"/>
        <v>78.510072427172645</v>
      </c>
      <c r="H65" s="26">
        <f t="shared" si="24"/>
        <v>31292.6</v>
      </c>
      <c r="I65" s="26">
        <f t="shared" si="18"/>
        <v>23313.187999999998</v>
      </c>
      <c r="J65" s="26">
        <f t="shared" si="3"/>
        <v>74.500642324383406</v>
      </c>
      <c r="K65" s="26">
        <f t="shared" si="20"/>
        <v>10722.800000000001</v>
      </c>
      <c r="L65" s="26">
        <f t="shared" si="20"/>
        <v>13974.725999999995</v>
      </c>
      <c r="M65" s="23">
        <f t="shared" si="5"/>
        <v>130.32720931100079</v>
      </c>
      <c r="N65" s="27">
        <v>151.19999999999999</v>
      </c>
      <c r="O65" s="26">
        <v>2587.6749999999965</v>
      </c>
      <c r="P65" s="23">
        <f t="shared" si="6"/>
        <v>1711.4252645502625</v>
      </c>
      <c r="Q65" s="35">
        <v>14962.4</v>
      </c>
      <c r="R65" s="26">
        <v>6654.85</v>
      </c>
      <c r="S65" s="23">
        <f t="shared" si="7"/>
        <v>44.477156071218523</v>
      </c>
      <c r="T65" s="27">
        <v>10571.6</v>
      </c>
      <c r="U65" s="26">
        <v>11387.050999999999</v>
      </c>
      <c r="V65" s="23">
        <f t="shared" si="8"/>
        <v>107.7136005902607</v>
      </c>
      <c r="W65" s="27">
        <v>148.80000000000001</v>
      </c>
      <c r="X65" s="26">
        <v>71.7</v>
      </c>
      <c r="Y65" s="23">
        <f t="shared" si="9"/>
        <v>48.185483870967737</v>
      </c>
      <c r="Z65" s="29">
        <v>0</v>
      </c>
      <c r="AA65" s="26">
        <v>0</v>
      </c>
      <c r="AB65" s="23" t="e">
        <f t="shared" si="25"/>
        <v>#DIV/0!</v>
      </c>
      <c r="AC65" s="28">
        <v>0</v>
      </c>
      <c r="AD65" s="23">
        <v>0</v>
      </c>
      <c r="AE65" s="23">
        <v>0</v>
      </c>
      <c r="AF65" s="23">
        <v>0</v>
      </c>
      <c r="AG65" s="23">
        <v>39959.1</v>
      </c>
      <c r="AH65" s="23">
        <v>39959.1</v>
      </c>
      <c r="AI65" s="28">
        <v>0</v>
      </c>
      <c r="AJ65" s="30">
        <v>0</v>
      </c>
      <c r="AK65" s="31"/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6">
        <f t="shared" si="21"/>
        <v>3398.6</v>
      </c>
      <c r="AR65" s="26">
        <f t="shared" si="21"/>
        <v>2459.6120000000001</v>
      </c>
      <c r="AS65" s="23">
        <f t="shared" si="12"/>
        <v>72.371329370917437</v>
      </c>
      <c r="AT65" s="27">
        <v>2489</v>
      </c>
      <c r="AU65" s="26">
        <v>2459.6120000000001</v>
      </c>
      <c r="AV65" s="23">
        <v>0</v>
      </c>
      <c r="AW65" s="26">
        <v>0</v>
      </c>
      <c r="AX65" s="23">
        <v>0</v>
      </c>
      <c r="AY65" s="23">
        <v>0</v>
      </c>
      <c r="AZ65" s="27">
        <v>909.6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34">
        <v>500</v>
      </c>
      <c r="BG65" s="23">
        <v>44.2</v>
      </c>
      <c r="BH65" s="27">
        <v>1560</v>
      </c>
      <c r="BI65" s="23">
        <v>108.1</v>
      </c>
      <c r="BJ65" s="23">
        <v>1560</v>
      </c>
      <c r="BK65" s="23">
        <v>0</v>
      </c>
      <c r="BL65" s="27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6">
        <v>0</v>
      </c>
      <c r="BT65" s="26">
        <v>0</v>
      </c>
      <c r="BU65" s="26">
        <f t="shared" si="23"/>
        <v>71251.700000000012</v>
      </c>
      <c r="BV65" s="26">
        <f t="shared" si="13"/>
        <v>63272.287999999993</v>
      </c>
      <c r="BW65" s="23">
        <v>0</v>
      </c>
      <c r="BX65" s="23">
        <v>0</v>
      </c>
      <c r="BY65" s="23">
        <v>9339.6</v>
      </c>
      <c r="BZ65" s="23">
        <v>0</v>
      </c>
      <c r="CA65" s="23">
        <v>0</v>
      </c>
      <c r="CB65" s="23">
        <v>0</v>
      </c>
      <c r="CC65" s="57">
        <v>0</v>
      </c>
      <c r="CD65" s="23">
        <v>0</v>
      </c>
      <c r="CE65" s="23">
        <v>0</v>
      </c>
      <c r="CF65" s="23">
        <v>0</v>
      </c>
      <c r="CG65" s="23">
        <v>2900</v>
      </c>
      <c r="CH65" s="26">
        <v>2900</v>
      </c>
      <c r="CI65" s="26">
        <v>0</v>
      </c>
      <c r="CJ65" s="26">
        <f t="shared" si="14"/>
        <v>12239.6</v>
      </c>
      <c r="CK65" s="26">
        <f t="shared" si="15"/>
        <v>2900</v>
      </c>
      <c r="CL65" s="36"/>
      <c r="CM65" s="32"/>
      <c r="CN65" s="32"/>
      <c r="CO65" s="32"/>
      <c r="CP65" s="32"/>
      <c r="CQ65" s="32"/>
      <c r="CR65" s="36"/>
      <c r="CS65" s="32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21" customHeight="1">
      <c r="A66" s="22">
        <v>57</v>
      </c>
      <c r="B66" s="56" t="s">
        <v>111</v>
      </c>
      <c r="C66" s="23">
        <v>0</v>
      </c>
      <c r="D66" s="34">
        <v>0</v>
      </c>
      <c r="E66" s="25">
        <f t="shared" si="19"/>
        <v>53576</v>
      </c>
      <c r="F66" s="26">
        <f t="shared" si="19"/>
        <v>73978.073000000004</v>
      </c>
      <c r="G66" s="26">
        <f t="shared" si="1"/>
        <v>138.08062005375541</v>
      </c>
      <c r="H66" s="26">
        <f t="shared" si="24"/>
        <v>15800</v>
      </c>
      <c r="I66" s="26">
        <f t="shared" si="18"/>
        <v>17508.672999999999</v>
      </c>
      <c r="J66" s="26">
        <f t="shared" si="3"/>
        <v>110.81438607594936</v>
      </c>
      <c r="K66" s="26">
        <f t="shared" si="20"/>
        <v>3600</v>
      </c>
      <c r="L66" s="26">
        <f t="shared" si="20"/>
        <v>7704.7100000000009</v>
      </c>
      <c r="M66" s="23">
        <f t="shared" si="5"/>
        <v>214.01972222222224</v>
      </c>
      <c r="N66" s="28">
        <v>600</v>
      </c>
      <c r="O66" s="26">
        <v>1700.8900000000008</v>
      </c>
      <c r="P66" s="23">
        <f t="shared" si="6"/>
        <v>283.4816666666668</v>
      </c>
      <c r="Q66" s="35">
        <v>5400</v>
      </c>
      <c r="R66" s="26">
        <v>3610.4450000000002</v>
      </c>
      <c r="S66" s="23">
        <f t="shared" si="7"/>
        <v>66.860092592592594</v>
      </c>
      <c r="T66" s="27">
        <v>3000</v>
      </c>
      <c r="U66" s="26">
        <v>6003.82</v>
      </c>
      <c r="V66" s="23">
        <f t="shared" si="8"/>
        <v>200.12733333333333</v>
      </c>
      <c r="W66" s="27">
        <v>100</v>
      </c>
      <c r="X66" s="26">
        <v>5</v>
      </c>
      <c r="Y66" s="23">
        <f t="shared" si="9"/>
        <v>5</v>
      </c>
      <c r="Z66" s="29">
        <v>0</v>
      </c>
      <c r="AA66" s="26">
        <v>0</v>
      </c>
      <c r="AB66" s="23" t="e">
        <f t="shared" si="25"/>
        <v>#DIV/0!</v>
      </c>
      <c r="AC66" s="28">
        <v>0</v>
      </c>
      <c r="AD66" s="23">
        <v>0</v>
      </c>
      <c r="AE66" s="23"/>
      <c r="AF66" s="23">
        <v>0</v>
      </c>
      <c r="AG66" s="23">
        <v>37776</v>
      </c>
      <c r="AH66" s="23">
        <v>43839.9</v>
      </c>
      <c r="AI66" s="30"/>
      <c r="AJ66" s="30"/>
      <c r="AK66" s="31"/>
      <c r="AL66" s="23">
        <v>0</v>
      </c>
      <c r="AM66" s="23"/>
      <c r="AN66" s="23"/>
      <c r="AO66" s="23"/>
      <c r="AP66" s="23"/>
      <c r="AQ66" s="26">
        <f t="shared" si="21"/>
        <v>2400</v>
      </c>
      <c r="AR66" s="26">
        <f t="shared" si="21"/>
        <v>1961.2550000000001</v>
      </c>
      <c r="AS66" s="23">
        <f t="shared" si="12"/>
        <v>81.718958333333333</v>
      </c>
      <c r="AT66" s="27">
        <v>2400</v>
      </c>
      <c r="AU66" s="26">
        <v>1961.2550000000001</v>
      </c>
      <c r="AV66" s="23">
        <v>0</v>
      </c>
      <c r="AW66" s="26">
        <v>0</v>
      </c>
      <c r="AX66" s="23">
        <v>0</v>
      </c>
      <c r="AY66" s="23">
        <v>0</v>
      </c>
      <c r="AZ66" s="27">
        <v>0</v>
      </c>
      <c r="BA66" s="23">
        <v>0</v>
      </c>
      <c r="BB66" s="23"/>
      <c r="BC66" s="23"/>
      <c r="BD66" s="23">
        <v>0</v>
      </c>
      <c r="BE66" s="23">
        <v>0</v>
      </c>
      <c r="BF66" s="34">
        <v>0</v>
      </c>
      <c r="BG66" s="23">
        <v>0</v>
      </c>
      <c r="BH66" s="27">
        <v>1300</v>
      </c>
      <c r="BI66" s="23">
        <v>579</v>
      </c>
      <c r="BJ66" s="23">
        <v>300</v>
      </c>
      <c r="BK66" s="23">
        <v>0</v>
      </c>
      <c r="BL66" s="27">
        <v>0</v>
      </c>
      <c r="BM66" s="23">
        <v>0</v>
      </c>
      <c r="BN66" s="23">
        <v>0</v>
      </c>
      <c r="BO66" s="23">
        <v>0</v>
      </c>
      <c r="BP66" s="23"/>
      <c r="BQ66" s="23">
        <v>0</v>
      </c>
      <c r="BR66" s="23">
        <v>3000</v>
      </c>
      <c r="BS66" s="26">
        <v>3648.2629999999999</v>
      </c>
      <c r="BT66" s="26">
        <v>0</v>
      </c>
      <c r="BU66" s="26">
        <f t="shared" si="23"/>
        <v>53576</v>
      </c>
      <c r="BV66" s="26">
        <f t="shared" si="13"/>
        <v>61348.572999999997</v>
      </c>
      <c r="BW66" s="23"/>
      <c r="BX66" s="23">
        <v>0</v>
      </c>
      <c r="BY66" s="23"/>
      <c r="BZ66" s="23">
        <v>12629.5</v>
      </c>
      <c r="CA66" s="23"/>
      <c r="CB66" s="23"/>
      <c r="CC66" s="23"/>
      <c r="CD66" s="23">
        <v>0</v>
      </c>
      <c r="CE66" s="23"/>
      <c r="CF66" s="23"/>
      <c r="CG66" s="23">
        <v>0</v>
      </c>
      <c r="CH66" s="26">
        <v>0</v>
      </c>
      <c r="CI66" s="26"/>
      <c r="CJ66" s="26">
        <f t="shared" si="14"/>
        <v>0</v>
      </c>
      <c r="CK66" s="26">
        <f t="shared" si="15"/>
        <v>12629.5</v>
      </c>
      <c r="CL66" s="36"/>
      <c r="CM66" s="32"/>
      <c r="CN66" s="32"/>
      <c r="CO66" s="36"/>
      <c r="CP66" s="32"/>
      <c r="CQ66" s="32"/>
      <c r="CR66" s="36"/>
      <c r="CS66" s="32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21" customHeight="1">
      <c r="A67" s="22">
        <v>58</v>
      </c>
      <c r="B67" s="56" t="s">
        <v>112</v>
      </c>
      <c r="C67" s="23">
        <v>35975.4</v>
      </c>
      <c r="D67" s="35">
        <v>0</v>
      </c>
      <c r="E67" s="25">
        <f t="shared" si="19"/>
        <v>54907.7</v>
      </c>
      <c r="F67" s="26">
        <f t="shared" si="19"/>
        <v>53939.438999999991</v>
      </c>
      <c r="G67" s="26">
        <f t="shared" si="1"/>
        <v>98.236566091823178</v>
      </c>
      <c r="H67" s="26">
        <f t="shared" si="24"/>
        <v>13162</v>
      </c>
      <c r="I67" s="26">
        <f t="shared" si="18"/>
        <v>12193.738999999998</v>
      </c>
      <c r="J67" s="26">
        <f t="shared" si="3"/>
        <v>92.643511624373176</v>
      </c>
      <c r="K67" s="26">
        <f t="shared" si="20"/>
        <v>3140</v>
      </c>
      <c r="L67" s="26">
        <f t="shared" si="20"/>
        <v>7503.8979999999974</v>
      </c>
      <c r="M67" s="23">
        <f t="shared" si="5"/>
        <v>238.9776433121018</v>
      </c>
      <c r="N67" s="27">
        <v>140</v>
      </c>
      <c r="O67" s="26">
        <v>1346.8719999999978</v>
      </c>
      <c r="P67" s="23">
        <f t="shared" si="6"/>
        <v>962.05142857142698</v>
      </c>
      <c r="Q67" s="35">
        <v>7490</v>
      </c>
      <c r="R67" s="26">
        <v>2861.6410000000001</v>
      </c>
      <c r="S67" s="23">
        <f t="shared" si="7"/>
        <v>38.206154873164223</v>
      </c>
      <c r="T67" s="27">
        <v>3000</v>
      </c>
      <c r="U67" s="26">
        <v>6157.0259999999998</v>
      </c>
      <c r="V67" s="23">
        <f t="shared" si="8"/>
        <v>205.23419999999999</v>
      </c>
      <c r="W67" s="27">
        <v>235</v>
      </c>
      <c r="X67" s="26">
        <v>713.5</v>
      </c>
      <c r="Y67" s="23">
        <f t="shared" si="9"/>
        <v>303.61702127659578</v>
      </c>
      <c r="Z67" s="29">
        <v>0</v>
      </c>
      <c r="AA67" s="26">
        <v>0</v>
      </c>
      <c r="AB67" s="23" t="e">
        <f t="shared" si="25"/>
        <v>#DIV/0!</v>
      </c>
      <c r="AC67" s="28">
        <v>0</v>
      </c>
      <c r="AD67" s="23">
        <v>0</v>
      </c>
      <c r="AE67" s="23">
        <v>0</v>
      </c>
      <c r="AF67" s="23">
        <v>0</v>
      </c>
      <c r="AG67" s="23">
        <v>41745.699999999997</v>
      </c>
      <c r="AH67" s="23">
        <v>41745.699999999997</v>
      </c>
      <c r="AI67" s="28">
        <v>0</v>
      </c>
      <c r="AJ67" s="30">
        <v>0</v>
      </c>
      <c r="AK67" s="31"/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6">
        <f t="shared" si="21"/>
        <v>150</v>
      </c>
      <c r="AR67" s="26">
        <f t="shared" si="21"/>
        <v>0</v>
      </c>
      <c r="AS67" s="23">
        <f t="shared" si="12"/>
        <v>0</v>
      </c>
      <c r="AT67" s="27">
        <v>150</v>
      </c>
      <c r="AU67" s="26">
        <v>0</v>
      </c>
      <c r="AV67" s="23">
        <v>0</v>
      </c>
      <c r="AW67" s="26">
        <v>0</v>
      </c>
      <c r="AX67" s="23">
        <v>0</v>
      </c>
      <c r="AY67" s="23">
        <v>0</v>
      </c>
      <c r="AZ67" s="27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34">
        <v>2050</v>
      </c>
      <c r="BG67" s="23">
        <v>1114.7</v>
      </c>
      <c r="BH67" s="27">
        <v>97</v>
      </c>
      <c r="BI67" s="23">
        <v>0</v>
      </c>
      <c r="BJ67" s="27">
        <v>97</v>
      </c>
      <c r="BK67" s="23">
        <v>0</v>
      </c>
      <c r="BL67" s="27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6">
        <v>0</v>
      </c>
      <c r="BT67" s="26">
        <v>0</v>
      </c>
      <c r="BU67" s="26">
        <f t="shared" si="23"/>
        <v>54907.7</v>
      </c>
      <c r="BV67" s="26">
        <f t="shared" si="13"/>
        <v>53939.438999999991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57">
        <v>0</v>
      </c>
      <c r="CD67" s="23">
        <v>0</v>
      </c>
      <c r="CE67" s="23">
        <v>0</v>
      </c>
      <c r="CF67" s="23">
        <v>0</v>
      </c>
      <c r="CG67" s="23">
        <v>0</v>
      </c>
      <c r="CH67" s="26">
        <v>0</v>
      </c>
      <c r="CI67" s="26">
        <v>0</v>
      </c>
      <c r="CJ67" s="26">
        <f t="shared" si="14"/>
        <v>0</v>
      </c>
      <c r="CK67" s="26">
        <f t="shared" si="15"/>
        <v>0</v>
      </c>
      <c r="CL67" s="36"/>
      <c r="CM67" s="32"/>
      <c r="CN67" s="32"/>
      <c r="CO67" s="32"/>
      <c r="CP67" s="32"/>
      <c r="CQ67" s="32"/>
      <c r="CR67" s="36"/>
      <c r="CS67" s="32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21" customHeight="1">
      <c r="A68" s="22">
        <v>59</v>
      </c>
      <c r="B68" s="56" t="s">
        <v>113</v>
      </c>
      <c r="C68" s="23">
        <v>2917.2</v>
      </c>
      <c r="D68" s="35">
        <v>0</v>
      </c>
      <c r="E68" s="25">
        <f t="shared" si="19"/>
        <v>37336.199999999997</v>
      </c>
      <c r="F68" s="26">
        <f t="shared" si="19"/>
        <v>35198.212</v>
      </c>
      <c r="G68" s="26">
        <f t="shared" si="1"/>
        <v>94.273686127672335</v>
      </c>
      <c r="H68" s="26">
        <f t="shared" si="24"/>
        <v>9054</v>
      </c>
      <c r="I68" s="26">
        <f t="shared" si="18"/>
        <v>7416.0119999999997</v>
      </c>
      <c r="J68" s="26">
        <f t="shared" si="3"/>
        <v>81.90868124585819</v>
      </c>
      <c r="K68" s="26">
        <f t="shared" si="20"/>
        <v>2000</v>
      </c>
      <c r="L68" s="26">
        <f t="shared" si="20"/>
        <v>4698.6980000000003</v>
      </c>
      <c r="M68" s="23">
        <f t="shared" si="5"/>
        <v>234.93490000000003</v>
      </c>
      <c r="N68" s="27">
        <v>200</v>
      </c>
      <c r="O68" s="26">
        <v>1815.1299999999999</v>
      </c>
      <c r="P68" s="23">
        <f t="shared" si="6"/>
        <v>907.56499999999994</v>
      </c>
      <c r="Q68" s="35">
        <v>5300</v>
      </c>
      <c r="R68" s="26">
        <v>1499.9</v>
      </c>
      <c r="S68" s="23">
        <f t="shared" si="7"/>
        <v>28.300000000000004</v>
      </c>
      <c r="T68" s="27">
        <v>1800</v>
      </c>
      <c r="U68" s="26">
        <v>2883.5680000000002</v>
      </c>
      <c r="V68" s="23">
        <f t="shared" si="8"/>
        <v>160.19822222222223</v>
      </c>
      <c r="W68" s="27">
        <v>224</v>
      </c>
      <c r="X68" s="26">
        <v>215.5</v>
      </c>
      <c r="Y68" s="23">
        <f t="shared" si="9"/>
        <v>96.205357142857139</v>
      </c>
      <c r="Z68" s="29">
        <v>0</v>
      </c>
      <c r="AA68" s="26">
        <v>0</v>
      </c>
      <c r="AB68" s="23" t="e">
        <f t="shared" si="25"/>
        <v>#DIV/0!</v>
      </c>
      <c r="AC68" s="28">
        <v>0</v>
      </c>
      <c r="AD68" s="23">
        <v>0</v>
      </c>
      <c r="AE68" s="23">
        <v>0</v>
      </c>
      <c r="AF68" s="23">
        <v>0</v>
      </c>
      <c r="AG68" s="23">
        <v>24282.2</v>
      </c>
      <c r="AH68" s="23">
        <v>24282.2</v>
      </c>
      <c r="AI68" s="28">
        <v>0</v>
      </c>
      <c r="AJ68" s="30">
        <v>0</v>
      </c>
      <c r="AK68" s="31"/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6">
        <f t="shared" si="21"/>
        <v>1030</v>
      </c>
      <c r="AR68" s="26">
        <f t="shared" si="21"/>
        <v>728.76400000000001</v>
      </c>
      <c r="AS68" s="23">
        <f t="shared" si="12"/>
        <v>70.753786407766995</v>
      </c>
      <c r="AT68" s="27">
        <v>1000</v>
      </c>
      <c r="AU68" s="26">
        <v>668.76400000000001</v>
      </c>
      <c r="AV68" s="23">
        <v>0</v>
      </c>
      <c r="AW68" s="26">
        <v>0</v>
      </c>
      <c r="AX68" s="23">
        <v>0</v>
      </c>
      <c r="AY68" s="23">
        <v>0</v>
      </c>
      <c r="AZ68" s="27">
        <v>30</v>
      </c>
      <c r="BA68" s="23">
        <v>60</v>
      </c>
      <c r="BB68" s="23">
        <v>0</v>
      </c>
      <c r="BC68" s="23">
        <v>0</v>
      </c>
      <c r="BD68" s="23">
        <v>0</v>
      </c>
      <c r="BE68" s="23">
        <v>0</v>
      </c>
      <c r="BF68" s="34">
        <v>300</v>
      </c>
      <c r="BG68" s="23">
        <v>0</v>
      </c>
      <c r="BH68" s="27">
        <v>200</v>
      </c>
      <c r="BI68" s="23">
        <v>213.5</v>
      </c>
      <c r="BJ68" s="23">
        <v>200</v>
      </c>
      <c r="BK68" s="23">
        <v>82</v>
      </c>
      <c r="BL68" s="27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6">
        <v>59.65</v>
      </c>
      <c r="BT68" s="26">
        <v>0</v>
      </c>
      <c r="BU68" s="26">
        <f t="shared" si="23"/>
        <v>33336.199999999997</v>
      </c>
      <c r="BV68" s="26">
        <f t="shared" si="13"/>
        <v>31698.212000000003</v>
      </c>
      <c r="BW68" s="23">
        <v>0</v>
      </c>
      <c r="BX68" s="23">
        <v>0</v>
      </c>
      <c r="BY68" s="23">
        <v>4000</v>
      </c>
      <c r="BZ68" s="23">
        <v>3500</v>
      </c>
      <c r="CA68" s="23">
        <v>0</v>
      </c>
      <c r="CB68" s="23">
        <v>0</v>
      </c>
      <c r="CC68" s="57">
        <v>0</v>
      </c>
      <c r="CD68" s="23">
        <v>0</v>
      </c>
      <c r="CE68" s="23">
        <v>0</v>
      </c>
      <c r="CF68" s="23">
        <v>0</v>
      </c>
      <c r="CG68" s="23">
        <v>0</v>
      </c>
      <c r="CH68" s="26">
        <v>0</v>
      </c>
      <c r="CI68" s="26">
        <v>0</v>
      </c>
      <c r="CJ68" s="26">
        <f t="shared" si="14"/>
        <v>4000</v>
      </c>
      <c r="CK68" s="26">
        <f t="shared" si="15"/>
        <v>3500</v>
      </c>
      <c r="CL68" s="36"/>
      <c r="CM68" s="32"/>
      <c r="CN68" s="32"/>
      <c r="CO68" s="32"/>
      <c r="CP68" s="32"/>
      <c r="CQ68" s="32"/>
      <c r="CR68" s="36"/>
      <c r="CS68" s="32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21" customHeight="1">
      <c r="A69" s="22">
        <v>60</v>
      </c>
      <c r="B69" s="56" t="s">
        <v>114</v>
      </c>
      <c r="C69" s="23">
        <v>28812.7</v>
      </c>
      <c r="D69" s="35">
        <v>0</v>
      </c>
      <c r="E69" s="25">
        <f t="shared" si="19"/>
        <v>68700</v>
      </c>
      <c r="F69" s="26">
        <f t="shared" si="19"/>
        <v>67979.941999999995</v>
      </c>
      <c r="G69" s="26">
        <f t="shared" si="1"/>
        <v>98.951880640465788</v>
      </c>
      <c r="H69" s="26">
        <f t="shared" si="24"/>
        <v>10088.4</v>
      </c>
      <c r="I69" s="26">
        <f t="shared" si="18"/>
        <v>9368.3420000000006</v>
      </c>
      <c r="J69" s="26">
        <f t="shared" si="3"/>
        <v>92.862515364180652</v>
      </c>
      <c r="K69" s="26">
        <f t="shared" si="20"/>
        <v>2990</v>
      </c>
      <c r="L69" s="26">
        <f t="shared" si="20"/>
        <v>6657.1250000000009</v>
      </c>
      <c r="M69" s="23">
        <f t="shared" si="5"/>
        <v>222.64632107023417</v>
      </c>
      <c r="N69" s="27">
        <v>90</v>
      </c>
      <c r="O69" s="26">
        <v>1609.0040000000008</v>
      </c>
      <c r="P69" s="23">
        <f t="shared" si="6"/>
        <v>1787.7822222222233</v>
      </c>
      <c r="Q69" s="35">
        <v>4510</v>
      </c>
      <c r="R69" s="26">
        <v>1787.96</v>
      </c>
      <c r="S69" s="23">
        <f t="shared" si="7"/>
        <v>39.644345898004438</v>
      </c>
      <c r="T69" s="27">
        <v>2900</v>
      </c>
      <c r="U69" s="26">
        <v>5048.1210000000001</v>
      </c>
      <c r="V69" s="23">
        <f t="shared" si="8"/>
        <v>174.07313793103449</v>
      </c>
      <c r="W69" s="27">
        <v>180</v>
      </c>
      <c r="X69" s="26">
        <v>37.5</v>
      </c>
      <c r="Y69" s="23">
        <f t="shared" si="9"/>
        <v>20.833333333333336</v>
      </c>
      <c r="Z69" s="29">
        <v>0</v>
      </c>
      <c r="AA69" s="26">
        <v>0</v>
      </c>
      <c r="AB69" s="23" t="e">
        <f t="shared" si="25"/>
        <v>#DIV/0!</v>
      </c>
      <c r="AC69" s="28">
        <v>0</v>
      </c>
      <c r="AD69" s="23">
        <v>0</v>
      </c>
      <c r="AE69" s="23">
        <v>0</v>
      </c>
      <c r="AF69" s="23">
        <v>0</v>
      </c>
      <c r="AG69" s="23">
        <v>58611.6</v>
      </c>
      <c r="AH69" s="23">
        <v>58611.6</v>
      </c>
      <c r="AI69" s="28">
        <v>0</v>
      </c>
      <c r="AJ69" s="30">
        <v>0</v>
      </c>
      <c r="AK69" s="31"/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6">
        <f t="shared" si="21"/>
        <v>1100</v>
      </c>
      <c r="AR69" s="26">
        <f t="shared" si="21"/>
        <v>729.75699999999995</v>
      </c>
      <c r="AS69" s="23">
        <f t="shared" si="12"/>
        <v>66.341545454545454</v>
      </c>
      <c r="AT69" s="27">
        <v>1100</v>
      </c>
      <c r="AU69" s="26">
        <v>729.75699999999995</v>
      </c>
      <c r="AV69" s="23">
        <v>0</v>
      </c>
      <c r="AW69" s="26">
        <v>0</v>
      </c>
      <c r="AX69" s="23">
        <v>0</v>
      </c>
      <c r="AY69" s="23">
        <v>0</v>
      </c>
      <c r="AZ69" s="27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34">
        <v>0</v>
      </c>
      <c r="BG69" s="23">
        <v>0</v>
      </c>
      <c r="BH69" s="27">
        <v>1308.4000000000001</v>
      </c>
      <c r="BI69" s="23">
        <v>141.4</v>
      </c>
      <c r="BJ69" s="23">
        <v>400</v>
      </c>
      <c r="BK69" s="23">
        <v>0</v>
      </c>
      <c r="BL69" s="27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6">
        <v>14.6</v>
      </c>
      <c r="BT69" s="26">
        <v>0</v>
      </c>
      <c r="BU69" s="26">
        <f t="shared" si="23"/>
        <v>68700</v>
      </c>
      <c r="BV69" s="26">
        <f t="shared" si="13"/>
        <v>67979.941999999995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57">
        <v>0</v>
      </c>
      <c r="CD69" s="23">
        <v>0</v>
      </c>
      <c r="CE69" s="23">
        <v>0</v>
      </c>
      <c r="CF69" s="23">
        <v>0</v>
      </c>
      <c r="CG69" s="23">
        <v>0</v>
      </c>
      <c r="CH69" s="26">
        <v>0</v>
      </c>
      <c r="CI69" s="26">
        <v>0</v>
      </c>
      <c r="CJ69" s="26">
        <f t="shared" si="14"/>
        <v>0</v>
      </c>
      <c r="CK69" s="26">
        <f t="shared" si="15"/>
        <v>0</v>
      </c>
      <c r="CL69" s="36"/>
      <c r="CM69" s="32"/>
      <c r="CN69" s="32"/>
      <c r="CO69" s="32"/>
      <c r="CP69" s="32"/>
      <c r="CQ69" s="32"/>
      <c r="CR69" s="36"/>
      <c r="CS69" s="32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21" customHeight="1">
      <c r="A70" s="22">
        <v>61</v>
      </c>
      <c r="B70" s="56" t="s">
        <v>115</v>
      </c>
      <c r="C70" s="23">
        <v>1911.5</v>
      </c>
      <c r="D70" s="35">
        <v>0</v>
      </c>
      <c r="E70" s="25">
        <f t="shared" si="19"/>
        <v>56300</v>
      </c>
      <c r="F70" s="26">
        <f t="shared" si="19"/>
        <v>42679.443800000001</v>
      </c>
      <c r="G70" s="26">
        <f t="shared" si="1"/>
        <v>75.807182593250445</v>
      </c>
      <c r="H70" s="26">
        <f t="shared" si="24"/>
        <v>23791.1</v>
      </c>
      <c r="I70" s="26">
        <f t="shared" si="18"/>
        <v>17270.543799999996</v>
      </c>
      <c r="J70" s="26">
        <f t="shared" si="3"/>
        <v>72.592456002454682</v>
      </c>
      <c r="K70" s="26">
        <f t="shared" si="20"/>
        <v>6420</v>
      </c>
      <c r="L70" s="26">
        <f t="shared" si="20"/>
        <v>10716.689999999999</v>
      </c>
      <c r="M70" s="23">
        <f t="shared" si="5"/>
        <v>166.92663551401867</v>
      </c>
      <c r="N70" s="27">
        <v>520</v>
      </c>
      <c r="O70" s="26">
        <v>3309.6819999999989</v>
      </c>
      <c r="P70" s="23">
        <f t="shared" si="6"/>
        <v>636.47730769230748</v>
      </c>
      <c r="Q70" s="35">
        <v>11721.1</v>
      </c>
      <c r="R70" s="26">
        <v>3073.2898</v>
      </c>
      <c r="S70" s="23">
        <f t="shared" si="7"/>
        <v>26.220148279598334</v>
      </c>
      <c r="T70" s="27">
        <v>5900</v>
      </c>
      <c r="U70" s="26">
        <v>7407.0079999999998</v>
      </c>
      <c r="V70" s="23">
        <f t="shared" si="8"/>
        <v>125.54250847457627</v>
      </c>
      <c r="W70" s="27">
        <v>100</v>
      </c>
      <c r="X70" s="26">
        <v>65</v>
      </c>
      <c r="Y70" s="23">
        <f t="shared" si="9"/>
        <v>65</v>
      </c>
      <c r="Z70" s="29">
        <v>0</v>
      </c>
      <c r="AA70" s="26">
        <v>0</v>
      </c>
      <c r="AB70" s="23" t="e">
        <f t="shared" si="25"/>
        <v>#DIV/0!</v>
      </c>
      <c r="AC70" s="28">
        <v>0</v>
      </c>
      <c r="AD70" s="23">
        <v>0</v>
      </c>
      <c r="AE70" s="23">
        <v>0</v>
      </c>
      <c r="AF70" s="23">
        <v>0</v>
      </c>
      <c r="AG70" s="23">
        <v>25408.9</v>
      </c>
      <c r="AH70" s="23">
        <v>25408.9</v>
      </c>
      <c r="AI70" s="28">
        <v>0</v>
      </c>
      <c r="AJ70" s="30">
        <v>0</v>
      </c>
      <c r="AK70" s="31"/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6">
        <f t="shared" si="21"/>
        <v>2700</v>
      </c>
      <c r="AR70" s="26">
        <f t="shared" si="21"/>
        <v>1952.24</v>
      </c>
      <c r="AS70" s="23">
        <f t="shared" si="12"/>
        <v>72.305185185185181</v>
      </c>
      <c r="AT70" s="27">
        <v>2700</v>
      </c>
      <c r="AU70" s="26">
        <v>1952.24</v>
      </c>
      <c r="AV70" s="23">
        <v>0</v>
      </c>
      <c r="AW70" s="26">
        <v>0</v>
      </c>
      <c r="AX70" s="23">
        <v>0</v>
      </c>
      <c r="AY70" s="23">
        <v>0</v>
      </c>
      <c r="AZ70" s="27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34">
        <v>0</v>
      </c>
      <c r="BG70" s="23">
        <v>0</v>
      </c>
      <c r="BH70" s="27">
        <v>2500</v>
      </c>
      <c r="BI70" s="23">
        <v>1323.1</v>
      </c>
      <c r="BJ70" s="23">
        <v>1000</v>
      </c>
      <c r="BK70" s="23">
        <v>476.9</v>
      </c>
      <c r="BL70" s="27">
        <v>350</v>
      </c>
      <c r="BM70" s="23">
        <v>140.22399999999999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6">
        <v>0</v>
      </c>
      <c r="BT70" s="26">
        <v>0</v>
      </c>
      <c r="BU70" s="26">
        <f t="shared" si="23"/>
        <v>49200</v>
      </c>
      <c r="BV70" s="26">
        <f t="shared" si="13"/>
        <v>42679.443800000001</v>
      </c>
      <c r="BW70" s="23">
        <v>0</v>
      </c>
      <c r="BX70" s="23">
        <v>0</v>
      </c>
      <c r="BY70" s="23">
        <v>7100</v>
      </c>
      <c r="BZ70" s="23">
        <v>0</v>
      </c>
      <c r="CA70" s="23">
        <v>0</v>
      </c>
      <c r="CB70" s="23">
        <v>0</v>
      </c>
      <c r="CC70" s="57">
        <v>0</v>
      </c>
      <c r="CD70" s="23">
        <v>0</v>
      </c>
      <c r="CE70" s="23">
        <v>0</v>
      </c>
      <c r="CF70" s="23">
        <v>0</v>
      </c>
      <c r="CG70" s="23">
        <v>0</v>
      </c>
      <c r="CH70" s="26">
        <v>0</v>
      </c>
      <c r="CI70" s="26">
        <v>0</v>
      </c>
      <c r="CJ70" s="26">
        <f t="shared" si="14"/>
        <v>7100</v>
      </c>
      <c r="CK70" s="26">
        <f t="shared" si="15"/>
        <v>0</v>
      </c>
      <c r="CL70" s="36"/>
      <c r="CM70" s="32"/>
      <c r="CN70" s="32"/>
      <c r="CO70" s="32"/>
      <c r="CP70" s="32"/>
      <c r="CQ70" s="32"/>
      <c r="CR70" s="36"/>
      <c r="CS70" s="32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21" customHeight="1">
      <c r="A71" s="22">
        <v>62</v>
      </c>
      <c r="B71" s="56" t="s">
        <v>116</v>
      </c>
      <c r="C71" s="23">
        <v>4575.2</v>
      </c>
      <c r="D71" s="35">
        <v>0</v>
      </c>
      <c r="E71" s="25">
        <f t="shared" si="19"/>
        <v>70427.100000000006</v>
      </c>
      <c r="F71" s="26">
        <f t="shared" si="19"/>
        <v>71510.063599999994</v>
      </c>
      <c r="G71" s="26">
        <f t="shared" si="1"/>
        <v>101.53770863772608</v>
      </c>
      <c r="H71" s="26">
        <f t="shared" si="24"/>
        <v>23173</v>
      </c>
      <c r="I71" s="26">
        <f t="shared" si="18"/>
        <v>24255.963600000003</v>
      </c>
      <c r="J71" s="26">
        <f t="shared" si="3"/>
        <v>104.67338540542875</v>
      </c>
      <c r="K71" s="26">
        <f t="shared" si="20"/>
        <v>8030</v>
      </c>
      <c r="L71" s="26">
        <f t="shared" si="20"/>
        <v>19275.862999999998</v>
      </c>
      <c r="M71" s="23">
        <f t="shared" si="5"/>
        <v>240.04810709838105</v>
      </c>
      <c r="N71" s="27">
        <v>30</v>
      </c>
      <c r="O71" s="26">
        <v>7343.4569999999958</v>
      </c>
      <c r="P71" s="23">
        <f t="shared" si="6"/>
        <v>24478.189999999988</v>
      </c>
      <c r="Q71" s="35">
        <v>14000</v>
      </c>
      <c r="R71" s="26">
        <v>2283.2966000000001</v>
      </c>
      <c r="S71" s="23">
        <f t="shared" si="7"/>
        <v>16.309261428571428</v>
      </c>
      <c r="T71" s="27">
        <v>8000</v>
      </c>
      <c r="U71" s="26">
        <v>11932.406000000001</v>
      </c>
      <c r="V71" s="23">
        <f t="shared" si="8"/>
        <v>149.15507500000001</v>
      </c>
      <c r="W71" s="27">
        <v>250</v>
      </c>
      <c r="X71" s="26">
        <v>211.68700000000001</v>
      </c>
      <c r="Y71" s="23">
        <f t="shared" si="9"/>
        <v>84.674800000000005</v>
      </c>
      <c r="Z71" s="29">
        <v>0</v>
      </c>
      <c r="AA71" s="26">
        <v>0</v>
      </c>
      <c r="AB71" s="23" t="e">
        <f t="shared" si="25"/>
        <v>#DIV/0!</v>
      </c>
      <c r="AC71" s="28">
        <v>0</v>
      </c>
      <c r="AD71" s="23">
        <v>0</v>
      </c>
      <c r="AE71" s="23">
        <v>0</v>
      </c>
      <c r="AF71" s="23">
        <v>0</v>
      </c>
      <c r="AG71" s="23">
        <v>42654.1</v>
      </c>
      <c r="AH71" s="23">
        <v>42654.1</v>
      </c>
      <c r="AI71" s="28">
        <v>0</v>
      </c>
      <c r="AJ71" s="30">
        <v>0</v>
      </c>
      <c r="AK71" s="31"/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6">
        <f t="shared" si="21"/>
        <v>593</v>
      </c>
      <c r="AR71" s="26">
        <f t="shared" si="21"/>
        <v>808.83799999999997</v>
      </c>
      <c r="AS71" s="23">
        <f t="shared" si="12"/>
        <v>136.39763912310286</v>
      </c>
      <c r="AT71" s="27">
        <v>593</v>
      </c>
      <c r="AU71" s="26">
        <v>808.83799999999997</v>
      </c>
      <c r="AV71" s="23">
        <v>0</v>
      </c>
      <c r="AW71" s="26">
        <v>0</v>
      </c>
      <c r="AX71" s="23">
        <v>0</v>
      </c>
      <c r="AY71" s="23">
        <v>0</v>
      </c>
      <c r="AZ71" s="27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34">
        <v>0</v>
      </c>
      <c r="BG71" s="23">
        <v>0</v>
      </c>
      <c r="BH71" s="27">
        <v>300</v>
      </c>
      <c r="BI71" s="23">
        <v>1272.2</v>
      </c>
      <c r="BJ71" s="23">
        <v>300</v>
      </c>
      <c r="BK71" s="23">
        <v>0</v>
      </c>
      <c r="BL71" s="27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6">
        <v>404.07900000000001</v>
      </c>
      <c r="BT71" s="26">
        <v>0</v>
      </c>
      <c r="BU71" s="26">
        <f t="shared" si="23"/>
        <v>65827.100000000006</v>
      </c>
      <c r="BV71" s="26">
        <f t="shared" si="13"/>
        <v>66910.063599999994</v>
      </c>
      <c r="BW71" s="23">
        <v>0</v>
      </c>
      <c r="BX71" s="23">
        <v>0</v>
      </c>
      <c r="BY71" s="23">
        <v>4600</v>
      </c>
      <c r="BZ71" s="23">
        <v>4600</v>
      </c>
      <c r="CA71" s="23">
        <v>0</v>
      </c>
      <c r="CB71" s="23">
        <v>0</v>
      </c>
      <c r="CC71" s="57">
        <v>0</v>
      </c>
      <c r="CD71" s="23">
        <v>0</v>
      </c>
      <c r="CE71" s="23">
        <v>0</v>
      </c>
      <c r="CF71" s="23">
        <v>0</v>
      </c>
      <c r="CG71" s="23">
        <v>11847.1</v>
      </c>
      <c r="CH71" s="26">
        <v>10676.62</v>
      </c>
      <c r="CI71" s="26">
        <v>0</v>
      </c>
      <c r="CJ71" s="26">
        <f t="shared" si="14"/>
        <v>16447.099999999999</v>
      </c>
      <c r="CK71" s="26">
        <f t="shared" si="15"/>
        <v>15276.62</v>
      </c>
      <c r="CL71" s="36"/>
      <c r="CM71" s="32"/>
      <c r="CN71" s="32"/>
      <c r="CO71" s="32"/>
      <c r="CP71" s="32"/>
      <c r="CQ71" s="32"/>
      <c r="CR71" s="36"/>
      <c r="CS71" s="32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21" customHeight="1">
      <c r="A72" s="22">
        <v>63</v>
      </c>
      <c r="B72" s="56" t="s">
        <v>117</v>
      </c>
      <c r="C72" s="23">
        <v>0</v>
      </c>
      <c r="D72" s="35">
        <v>0</v>
      </c>
      <c r="E72" s="25">
        <f t="shared" si="19"/>
        <v>56109</v>
      </c>
      <c r="F72" s="26">
        <f t="shared" si="19"/>
        <v>56175.910999999993</v>
      </c>
      <c r="G72" s="26">
        <f t="shared" si="1"/>
        <v>100.11925181343454</v>
      </c>
      <c r="H72" s="26">
        <f t="shared" si="24"/>
        <v>17096</v>
      </c>
      <c r="I72" s="26">
        <f t="shared" si="18"/>
        <v>17242.011999999999</v>
      </c>
      <c r="J72" s="26">
        <f t="shared" si="3"/>
        <v>100.85407112774918</v>
      </c>
      <c r="K72" s="26">
        <f t="shared" si="20"/>
        <v>6166</v>
      </c>
      <c r="L72" s="26">
        <f t="shared" si="20"/>
        <v>12818.356</v>
      </c>
      <c r="M72" s="23">
        <f t="shared" si="5"/>
        <v>207.88770677911126</v>
      </c>
      <c r="N72" s="27">
        <v>720</v>
      </c>
      <c r="O72" s="26">
        <v>4464.0560000000005</v>
      </c>
      <c r="P72" s="23">
        <f t="shared" si="6"/>
        <v>620.00777777777785</v>
      </c>
      <c r="Q72" s="35">
        <v>9517.9</v>
      </c>
      <c r="R72" s="26">
        <v>3828.06</v>
      </c>
      <c r="S72" s="23">
        <f t="shared" si="7"/>
        <v>40.219586253270158</v>
      </c>
      <c r="T72" s="27">
        <v>5446</v>
      </c>
      <c r="U72" s="26">
        <v>8354.2999999999993</v>
      </c>
      <c r="V72" s="23">
        <f t="shared" si="8"/>
        <v>153.40249724568488</v>
      </c>
      <c r="W72" s="27">
        <v>64</v>
      </c>
      <c r="X72" s="26">
        <v>26</v>
      </c>
      <c r="Y72" s="23">
        <f t="shared" si="9"/>
        <v>40.625</v>
      </c>
      <c r="Z72" s="29">
        <v>0</v>
      </c>
      <c r="AA72" s="26">
        <v>0</v>
      </c>
      <c r="AB72" s="23" t="e">
        <f t="shared" si="25"/>
        <v>#DIV/0!</v>
      </c>
      <c r="AC72" s="28">
        <v>0</v>
      </c>
      <c r="AD72" s="23">
        <v>0</v>
      </c>
      <c r="AE72" s="23">
        <v>0</v>
      </c>
      <c r="AF72" s="23">
        <v>0</v>
      </c>
      <c r="AG72" s="23">
        <v>34470.6</v>
      </c>
      <c r="AH72" s="23">
        <v>34470.6</v>
      </c>
      <c r="AI72" s="28">
        <v>0</v>
      </c>
      <c r="AJ72" s="30">
        <v>0</v>
      </c>
      <c r="AK72" s="31"/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6">
        <f t="shared" si="21"/>
        <v>1048.0999999999999</v>
      </c>
      <c r="AR72" s="26">
        <f t="shared" si="21"/>
        <v>558.596</v>
      </c>
      <c r="AS72" s="23">
        <f t="shared" si="12"/>
        <v>53.296059536303794</v>
      </c>
      <c r="AT72" s="27">
        <v>1048.0999999999999</v>
      </c>
      <c r="AU72" s="26">
        <v>558.596</v>
      </c>
      <c r="AV72" s="23">
        <v>0</v>
      </c>
      <c r="AW72" s="26">
        <v>0</v>
      </c>
      <c r="AX72" s="23">
        <v>0</v>
      </c>
      <c r="AY72" s="23">
        <v>0</v>
      </c>
      <c r="AZ72" s="27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34">
        <v>0</v>
      </c>
      <c r="BG72" s="23">
        <v>0</v>
      </c>
      <c r="BH72" s="27">
        <v>300</v>
      </c>
      <c r="BI72" s="23">
        <v>0</v>
      </c>
      <c r="BJ72" s="27">
        <v>300</v>
      </c>
      <c r="BK72" s="23">
        <v>0</v>
      </c>
      <c r="BL72" s="27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6">
        <v>11</v>
      </c>
      <c r="BT72" s="26">
        <v>0</v>
      </c>
      <c r="BU72" s="26">
        <f t="shared" si="23"/>
        <v>51566.6</v>
      </c>
      <c r="BV72" s="26">
        <f t="shared" si="13"/>
        <v>51712.611999999994</v>
      </c>
      <c r="BW72" s="23">
        <v>0</v>
      </c>
      <c r="BX72" s="23">
        <v>0</v>
      </c>
      <c r="BY72" s="23">
        <v>4542.3999999999996</v>
      </c>
      <c r="BZ72" s="23">
        <v>4463.299</v>
      </c>
      <c r="CA72" s="23">
        <v>0</v>
      </c>
      <c r="CB72" s="23">
        <v>0</v>
      </c>
      <c r="CC72" s="57">
        <v>0</v>
      </c>
      <c r="CD72" s="23">
        <v>0</v>
      </c>
      <c r="CE72" s="23">
        <v>0</v>
      </c>
      <c r="CF72" s="23">
        <v>0</v>
      </c>
      <c r="CG72" s="23">
        <v>7600.8</v>
      </c>
      <c r="CH72" s="26">
        <v>2559.9949999999999</v>
      </c>
      <c r="CI72" s="26">
        <v>0</v>
      </c>
      <c r="CJ72" s="26">
        <f t="shared" si="14"/>
        <v>12143.2</v>
      </c>
      <c r="CK72" s="26">
        <f t="shared" si="15"/>
        <v>7023.2939999999999</v>
      </c>
      <c r="CL72" s="36"/>
      <c r="CM72" s="32"/>
      <c r="CN72" s="32"/>
      <c r="CO72" s="32"/>
      <c r="CP72" s="32"/>
      <c r="CQ72" s="32"/>
      <c r="CR72" s="36"/>
      <c r="CS72" s="32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21" customHeight="1">
      <c r="A73" s="22">
        <v>64</v>
      </c>
      <c r="B73" s="56" t="s">
        <v>118</v>
      </c>
      <c r="C73" s="23">
        <v>696.3</v>
      </c>
      <c r="D73" s="35">
        <v>0</v>
      </c>
      <c r="E73" s="25">
        <f t="shared" si="19"/>
        <v>37340</v>
      </c>
      <c r="F73" s="26">
        <f t="shared" si="19"/>
        <v>35707.232800000005</v>
      </c>
      <c r="G73" s="26">
        <f t="shared" si="1"/>
        <v>95.627297268344961</v>
      </c>
      <c r="H73" s="26">
        <f t="shared" si="24"/>
        <v>14360.9</v>
      </c>
      <c r="I73" s="26">
        <f t="shared" si="18"/>
        <v>12728.132799999999</v>
      </c>
      <c r="J73" s="26">
        <f t="shared" si="3"/>
        <v>88.630467449811633</v>
      </c>
      <c r="K73" s="26">
        <f t="shared" si="20"/>
        <v>5480</v>
      </c>
      <c r="L73" s="26">
        <f t="shared" si="20"/>
        <v>7679.6859999999997</v>
      </c>
      <c r="M73" s="23">
        <f t="shared" si="5"/>
        <v>140.14025547445254</v>
      </c>
      <c r="N73" s="27">
        <v>360</v>
      </c>
      <c r="O73" s="26">
        <v>1545.6880000000006</v>
      </c>
      <c r="P73" s="23">
        <f t="shared" si="6"/>
        <v>429.35777777777793</v>
      </c>
      <c r="Q73" s="35">
        <v>8034</v>
      </c>
      <c r="R73" s="26">
        <v>2290.3987999999999</v>
      </c>
      <c r="S73" s="23">
        <f t="shared" si="7"/>
        <v>28.508822504356484</v>
      </c>
      <c r="T73" s="27">
        <v>5120</v>
      </c>
      <c r="U73" s="26">
        <v>6133.9979999999996</v>
      </c>
      <c r="V73" s="23">
        <f t="shared" si="8"/>
        <v>119.80464843749998</v>
      </c>
      <c r="W73" s="27">
        <v>220</v>
      </c>
      <c r="X73" s="26">
        <v>170</v>
      </c>
      <c r="Y73" s="23">
        <f t="shared" si="9"/>
        <v>77.272727272727266</v>
      </c>
      <c r="Z73" s="29">
        <v>0</v>
      </c>
      <c r="AA73" s="26">
        <v>0</v>
      </c>
      <c r="AB73" s="23" t="e">
        <f t="shared" si="25"/>
        <v>#DIV/0!</v>
      </c>
      <c r="AC73" s="28">
        <v>0</v>
      </c>
      <c r="AD73" s="23">
        <v>0</v>
      </c>
      <c r="AE73" s="23">
        <v>0</v>
      </c>
      <c r="AF73" s="23">
        <v>0</v>
      </c>
      <c r="AG73" s="23">
        <v>22979.1</v>
      </c>
      <c r="AH73" s="23">
        <v>22979.1</v>
      </c>
      <c r="AI73" s="28">
        <v>0</v>
      </c>
      <c r="AJ73" s="30">
        <v>0</v>
      </c>
      <c r="AK73" s="31"/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6">
        <f t="shared" si="21"/>
        <v>36.9</v>
      </c>
      <c r="AR73" s="26">
        <f t="shared" si="21"/>
        <v>63.892000000000003</v>
      </c>
      <c r="AS73" s="23">
        <f t="shared" si="12"/>
        <v>173.14905149051492</v>
      </c>
      <c r="AT73" s="27">
        <v>36.9</v>
      </c>
      <c r="AU73" s="26">
        <v>63.892000000000003</v>
      </c>
      <c r="AV73" s="23">
        <v>0</v>
      </c>
      <c r="AW73" s="26">
        <v>0</v>
      </c>
      <c r="AX73" s="23">
        <v>0</v>
      </c>
      <c r="AY73" s="23">
        <v>0</v>
      </c>
      <c r="AZ73" s="27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34">
        <v>0</v>
      </c>
      <c r="BG73" s="23">
        <v>60</v>
      </c>
      <c r="BH73" s="27">
        <v>500</v>
      </c>
      <c r="BI73" s="23">
        <v>191.5</v>
      </c>
      <c r="BJ73" s="23">
        <v>300</v>
      </c>
      <c r="BK73" s="23">
        <v>129</v>
      </c>
      <c r="BL73" s="27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90</v>
      </c>
      <c r="BS73" s="26">
        <v>2272.6559999999999</v>
      </c>
      <c r="BT73" s="26">
        <v>0</v>
      </c>
      <c r="BU73" s="26">
        <f t="shared" si="23"/>
        <v>37340</v>
      </c>
      <c r="BV73" s="26">
        <f t="shared" si="13"/>
        <v>35707.232800000005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57">
        <v>0</v>
      </c>
      <c r="CD73" s="23">
        <v>0</v>
      </c>
      <c r="CE73" s="23">
        <v>0</v>
      </c>
      <c r="CF73" s="23">
        <v>0</v>
      </c>
      <c r="CG73" s="23">
        <v>3306</v>
      </c>
      <c r="CH73" s="26">
        <v>2149.9522000000002</v>
      </c>
      <c r="CI73" s="26">
        <v>0</v>
      </c>
      <c r="CJ73" s="26">
        <f t="shared" si="14"/>
        <v>3306</v>
      </c>
      <c r="CK73" s="26">
        <f t="shared" si="15"/>
        <v>2149.9522000000002</v>
      </c>
      <c r="CL73" s="36"/>
      <c r="CM73" s="32"/>
      <c r="CN73" s="32"/>
      <c r="CO73" s="32"/>
      <c r="CP73" s="32"/>
      <c r="CQ73" s="32"/>
      <c r="CR73" s="36"/>
      <c r="CS73" s="32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  <row r="74" spans="1:210" ht="21" customHeight="1">
      <c r="A74" s="22">
        <v>65</v>
      </c>
      <c r="B74" s="56" t="s">
        <v>119</v>
      </c>
      <c r="C74" s="23">
        <v>13181.2</v>
      </c>
      <c r="D74" s="35">
        <v>0</v>
      </c>
      <c r="E74" s="25">
        <f t="shared" ref="E74:F106" si="26">BU74+CJ74-CG74</f>
        <v>64179</v>
      </c>
      <c r="F74" s="26">
        <f t="shared" si="26"/>
        <v>53555.618999999999</v>
      </c>
      <c r="G74" s="26">
        <f t="shared" ref="G74:G105" si="27">F74/E74*100</f>
        <v>83.447263123451592</v>
      </c>
      <c r="H74" s="26">
        <f t="shared" si="24"/>
        <v>33390</v>
      </c>
      <c r="I74" s="26">
        <f t="shared" si="18"/>
        <v>23079.060000000005</v>
      </c>
      <c r="J74" s="26">
        <f t="shared" ref="J74:J105" si="28">I74/H74*100</f>
        <v>69.119676549865233</v>
      </c>
      <c r="K74" s="26">
        <f t="shared" ref="K74:L106" si="29">N74+T74</f>
        <v>9370</v>
      </c>
      <c r="L74" s="26">
        <f t="shared" si="29"/>
        <v>16872.45</v>
      </c>
      <c r="M74" s="23">
        <f t="shared" ref="M74:M105" si="30">L74/K74*100</f>
        <v>180.06883671291357</v>
      </c>
      <c r="N74" s="27">
        <v>170</v>
      </c>
      <c r="O74" s="26">
        <v>6820.2520000000013</v>
      </c>
      <c r="P74" s="23">
        <f t="shared" ref="P74:P105" si="31">O74/N74*100</f>
        <v>4011.9129411764711</v>
      </c>
      <c r="Q74" s="35">
        <v>21000</v>
      </c>
      <c r="R74" s="26">
        <v>2698.1</v>
      </c>
      <c r="S74" s="23">
        <f t="shared" ref="S74:S105" si="32">R74/Q74*100</f>
        <v>12.848095238095238</v>
      </c>
      <c r="T74" s="27">
        <v>9200</v>
      </c>
      <c r="U74" s="26">
        <v>10052.198</v>
      </c>
      <c r="V74" s="23">
        <f t="shared" ref="V74:V105" si="33">U74/T74*100</f>
        <v>109.26302173913042</v>
      </c>
      <c r="W74" s="27">
        <v>250</v>
      </c>
      <c r="X74" s="26">
        <v>125</v>
      </c>
      <c r="Y74" s="23">
        <f t="shared" ref="Y74:Y105" si="34">X74/W74*100</f>
        <v>50</v>
      </c>
      <c r="Z74" s="29">
        <v>0</v>
      </c>
      <c r="AA74" s="26">
        <v>0</v>
      </c>
      <c r="AB74" s="23" t="e">
        <f t="shared" si="25"/>
        <v>#DIV/0!</v>
      </c>
      <c r="AC74" s="28">
        <v>0</v>
      </c>
      <c r="AD74" s="23">
        <v>0</v>
      </c>
      <c r="AE74" s="23">
        <v>0</v>
      </c>
      <c r="AF74" s="23">
        <v>0</v>
      </c>
      <c r="AG74" s="23">
        <v>29699.1</v>
      </c>
      <c r="AH74" s="23">
        <v>29699.1</v>
      </c>
      <c r="AI74" s="28">
        <v>0</v>
      </c>
      <c r="AJ74" s="30">
        <v>0</v>
      </c>
      <c r="AK74" s="31">
        <v>1089.9000000000001</v>
      </c>
      <c r="AL74" s="23">
        <v>544.79999999999995</v>
      </c>
      <c r="AM74" s="23">
        <v>0</v>
      </c>
      <c r="AN74" s="23">
        <v>0</v>
      </c>
      <c r="AO74" s="23">
        <v>0</v>
      </c>
      <c r="AP74" s="23">
        <v>0</v>
      </c>
      <c r="AQ74" s="26">
        <f t="shared" ref="AQ74:AR106" si="35">AT74+AV74+AX74+AZ74</f>
        <v>2100</v>
      </c>
      <c r="AR74" s="26">
        <f t="shared" si="35"/>
        <v>1121.95</v>
      </c>
      <c r="AS74" s="23">
        <f t="shared" ref="AS74:AS105" si="36">AR74/AQ74*100</f>
        <v>53.426190476190484</v>
      </c>
      <c r="AT74" s="27">
        <v>2100</v>
      </c>
      <c r="AU74" s="26">
        <v>1121.95</v>
      </c>
      <c r="AV74" s="23">
        <v>0</v>
      </c>
      <c r="AW74" s="26">
        <v>0</v>
      </c>
      <c r="AX74" s="23">
        <v>0</v>
      </c>
      <c r="AY74" s="23">
        <v>0</v>
      </c>
      <c r="AZ74" s="27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34">
        <v>0</v>
      </c>
      <c r="BG74" s="23">
        <v>0</v>
      </c>
      <c r="BH74" s="27">
        <v>670</v>
      </c>
      <c r="BI74" s="23">
        <v>407.5</v>
      </c>
      <c r="BJ74" s="23">
        <v>450</v>
      </c>
      <c r="BK74" s="23">
        <v>0</v>
      </c>
      <c r="BL74" s="27">
        <v>0</v>
      </c>
      <c r="BM74" s="23">
        <v>1854.06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6">
        <v>0</v>
      </c>
      <c r="BT74" s="26">
        <v>0</v>
      </c>
      <c r="BU74" s="26">
        <f t="shared" si="23"/>
        <v>64179</v>
      </c>
      <c r="BV74" s="26">
        <f t="shared" ref="BV74:BV106" si="37">O74+R74+U74+X74+AA74+AD74+AF74+AH74+AJ74+AL74+AN74+AP74+AU74+AW74+AY74+BA74+BC74+BE74+BG74+BI74+BM74+BO74+BQ74+BS74+BT74</f>
        <v>53322.96</v>
      </c>
      <c r="BW74" s="23">
        <v>0</v>
      </c>
      <c r="BX74" s="23">
        <v>0</v>
      </c>
      <c r="BY74" s="23">
        <v>0</v>
      </c>
      <c r="BZ74" s="23">
        <v>232.65899999999999</v>
      </c>
      <c r="CA74" s="23">
        <v>0</v>
      </c>
      <c r="CB74" s="23">
        <v>0</v>
      </c>
      <c r="CC74" s="57">
        <v>0</v>
      </c>
      <c r="CD74" s="23">
        <v>0</v>
      </c>
      <c r="CE74" s="23">
        <v>0</v>
      </c>
      <c r="CF74" s="23">
        <v>0</v>
      </c>
      <c r="CG74" s="23">
        <v>4100</v>
      </c>
      <c r="CH74" s="26">
        <v>3067.4</v>
      </c>
      <c r="CI74" s="26">
        <v>0</v>
      </c>
      <c r="CJ74" s="26">
        <f t="shared" ref="CJ74:CJ106" si="38">BW74+BY74+CA74+CC74+CE74+CG74</f>
        <v>4100</v>
      </c>
      <c r="CK74" s="26">
        <f t="shared" ref="CK74:CK106" si="39">BX74+BZ74+CB74+CD74+CF74+CH74+CI74</f>
        <v>3300.0590000000002</v>
      </c>
      <c r="CL74" s="36"/>
      <c r="CM74" s="32"/>
      <c r="CN74" s="32"/>
      <c r="CO74" s="32"/>
      <c r="CP74" s="32"/>
      <c r="CQ74" s="32"/>
      <c r="CR74" s="36"/>
      <c r="CS74" s="32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</row>
    <row r="75" spans="1:210" ht="21" customHeight="1">
      <c r="A75" s="22">
        <v>66</v>
      </c>
      <c r="B75" s="56" t="s">
        <v>120</v>
      </c>
      <c r="C75" s="23">
        <v>40141.800000000003</v>
      </c>
      <c r="D75" s="35">
        <v>0</v>
      </c>
      <c r="E75" s="25">
        <f t="shared" si="26"/>
        <v>172113.5</v>
      </c>
      <c r="F75" s="26">
        <f t="shared" si="26"/>
        <v>163734.11540000001</v>
      </c>
      <c r="G75" s="26">
        <f t="shared" si="27"/>
        <v>95.131477426233275</v>
      </c>
      <c r="H75" s="26">
        <f t="shared" si="24"/>
        <v>46368</v>
      </c>
      <c r="I75" s="26">
        <f t="shared" si="18"/>
        <v>37988.615399999995</v>
      </c>
      <c r="J75" s="26">
        <f t="shared" si="28"/>
        <v>81.928518374741188</v>
      </c>
      <c r="K75" s="26">
        <f t="shared" si="29"/>
        <v>16949.8</v>
      </c>
      <c r="L75" s="26">
        <f t="shared" si="29"/>
        <v>29448.706999999999</v>
      </c>
      <c r="M75" s="23">
        <f t="shared" si="30"/>
        <v>173.74073440394577</v>
      </c>
      <c r="N75" s="27">
        <v>921.5</v>
      </c>
      <c r="O75" s="26">
        <v>7428.0929999999971</v>
      </c>
      <c r="P75" s="23">
        <f t="shared" si="31"/>
        <v>806.0871405317414</v>
      </c>
      <c r="Q75" s="35">
        <v>24876</v>
      </c>
      <c r="R75" s="26">
        <v>994.3614</v>
      </c>
      <c r="S75" s="23">
        <f t="shared" si="32"/>
        <v>3.9972720694645441</v>
      </c>
      <c r="T75" s="27">
        <v>16028.3</v>
      </c>
      <c r="U75" s="26">
        <v>22020.614000000001</v>
      </c>
      <c r="V75" s="23">
        <f t="shared" si="33"/>
        <v>137.38583630204079</v>
      </c>
      <c r="W75" s="27">
        <v>1092.2</v>
      </c>
      <c r="X75" s="26">
        <v>4429.4369999999999</v>
      </c>
      <c r="Y75" s="23">
        <f t="shared" si="34"/>
        <v>405.5518220106207</v>
      </c>
      <c r="Z75" s="29">
        <v>0</v>
      </c>
      <c r="AA75" s="26">
        <v>0</v>
      </c>
      <c r="AB75" s="23" t="e">
        <f t="shared" si="25"/>
        <v>#DIV/0!</v>
      </c>
      <c r="AC75" s="28">
        <v>0</v>
      </c>
      <c r="AD75" s="23">
        <v>0</v>
      </c>
      <c r="AE75" s="23">
        <v>0</v>
      </c>
      <c r="AF75" s="23">
        <v>0</v>
      </c>
      <c r="AG75" s="23">
        <v>125745.5</v>
      </c>
      <c r="AH75" s="23">
        <v>125745.5</v>
      </c>
      <c r="AI75" s="28">
        <v>0</v>
      </c>
      <c r="AJ75" s="30">
        <v>0</v>
      </c>
      <c r="AK75" s="31"/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6">
        <f t="shared" si="35"/>
        <v>450</v>
      </c>
      <c r="AR75" s="26">
        <f t="shared" si="35"/>
        <v>426.6</v>
      </c>
      <c r="AS75" s="23">
        <f t="shared" si="36"/>
        <v>94.800000000000011</v>
      </c>
      <c r="AT75" s="27">
        <v>450</v>
      </c>
      <c r="AU75" s="26">
        <v>426.6</v>
      </c>
      <c r="AV75" s="23">
        <v>0</v>
      </c>
      <c r="AW75" s="26">
        <v>0</v>
      </c>
      <c r="AX75" s="23">
        <v>0</v>
      </c>
      <c r="AY75" s="23">
        <v>0</v>
      </c>
      <c r="AZ75" s="27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34">
        <v>0</v>
      </c>
      <c r="BG75" s="23">
        <v>0</v>
      </c>
      <c r="BH75" s="27">
        <v>3000</v>
      </c>
      <c r="BI75" s="23">
        <v>2689.51</v>
      </c>
      <c r="BJ75" s="23">
        <v>0</v>
      </c>
      <c r="BK75" s="23">
        <v>0</v>
      </c>
      <c r="BL75" s="27">
        <v>0</v>
      </c>
      <c r="BM75" s="23">
        <v>0</v>
      </c>
      <c r="BN75" s="23">
        <v>0</v>
      </c>
      <c r="BO75" s="23">
        <v>0</v>
      </c>
      <c r="BP75" s="23">
        <v>0</v>
      </c>
      <c r="BQ75" s="23">
        <v>0</v>
      </c>
      <c r="BR75" s="23">
        <v>0</v>
      </c>
      <c r="BS75" s="26">
        <v>0</v>
      </c>
      <c r="BT75" s="26">
        <v>0</v>
      </c>
      <c r="BU75" s="26">
        <f t="shared" si="23"/>
        <v>172113.5</v>
      </c>
      <c r="BV75" s="26">
        <f t="shared" si="37"/>
        <v>163734.11540000001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57">
        <v>0</v>
      </c>
      <c r="CD75" s="23">
        <v>0</v>
      </c>
      <c r="CE75" s="23">
        <v>0</v>
      </c>
      <c r="CF75" s="23">
        <v>0</v>
      </c>
      <c r="CG75" s="23">
        <v>60900</v>
      </c>
      <c r="CH75" s="26">
        <v>40673.487999999998</v>
      </c>
      <c r="CI75" s="26">
        <v>0</v>
      </c>
      <c r="CJ75" s="26">
        <f t="shared" si="38"/>
        <v>60900</v>
      </c>
      <c r="CK75" s="26">
        <f t="shared" si="39"/>
        <v>40673.487999999998</v>
      </c>
      <c r="CL75" s="36"/>
      <c r="CM75" s="32"/>
      <c r="CN75" s="32"/>
      <c r="CO75" s="32"/>
      <c r="CP75" s="32"/>
      <c r="CQ75" s="32"/>
      <c r="CR75" s="36"/>
      <c r="CS75" s="32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</row>
    <row r="76" spans="1:210" ht="21" customHeight="1">
      <c r="A76" s="22">
        <v>67</v>
      </c>
      <c r="B76" s="56" t="s">
        <v>121</v>
      </c>
      <c r="C76" s="23">
        <v>632.90000000000009</v>
      </c>
      <c r="D76" s="35">
        <v>0</v>
      </c>
      <c r="E76" s="25">
        <f t="shared" si="26"/>
        <v>41771.400000000009</v>
      </c>
      <c r="F76" s="26">
        <f t="shared" si="26"/>
        <v>43728.189200000001</v>
      </c>
      <c r="G76" s="26">
        <f t="shared" si="27"/>
        <v>104.68451907285845</v>
      </c>
      <c r="H76" s="26">
        <f t="shared" si="24"/>
        <v>13227</v>
      </c>
      <c r="I76" s="26">
        <f t="shared" si="18"/>
        <v>15183.789199999997</v>
      </c>
      <c r="J76" s="26">
        <f t="shared" si="28"/>
        <v>114.79390035533376</v>
      </c>
      <c r="K76" s="26">
        <f t="shared" si="29"/>
        <v>4510.7</v>
      </c>
      <c r="L76" s="26">
        <f t="shared" si="29"/>
        <v>10989.365999999998</v>
      </c>
      <c r="M76" s="23">
        <f t="shared" si="30"/>
        <v>243.62883809608263</v>
      </c>
      <c r="N76" s="27">
        <v>10.7</v>
      </c>
      <c r="O76" s="26">
        <v>3045.284999999998</v>
      </c>
      <c r="P76" s="23">
        <f t="shared" si="31"/>
        <v>28460.607476635498</v>
      </c>
      <c r="Q76" s="35">
        <v>7500</v>
      </c>
      <c r="R76" s="26">
        <v>3125.4502000000002</v>
      </c>
      <c r="S76" s="23">
        <f t="shared" si="32"/>
        <v>41.672669333333332</v>
      </c>
      <c r="T76" s="27">
        <v>4500</v>
      </c>
      <c r="U76" s="26">
        <v>7944.0810000000001</v>
      </c>
      <c r="V76" s="23">
        <f t="shared" si="33"/>
        <v>176.53513333333333</v>
      </c>
      <c r="W76" s="27">
        <v>84</v>
      </c>
      <c r="X76" s="26">
        <v>136.01400000000001</v>
      </c>
      <c r="Y76" s="23">
        <f t="shared" si="34"/>
        <v>161.92142857142861</v>
      </c>
      <c r="Z76" s="29">
        <v>0</v>
      </c>
      <c r="AA76" s="26">
        <v>0</v>
      </c>
      <c r="AB76" s="23" t="e">
        <f t="shared" si="25"/>
        <v>#DIV/0!</v>
      </c>
      <c r="AC76" s="28">
        <v>0</v>
      </c>
      <c r="AD76" s="23">
        <v>0</v>
      </c>
      <c r="AE76" s="23">
        <v>0</v>
      </c>
      <c r="AF76" s="23">
        <v>0</v>
      </c>
      <c r="AG76" s="23">
        <v>28544.400000000001</v>
      </c>
      <c r="AH76" s="23">
        <v>28544.400000000001</v>
      </c>
      <c r="AI76" s="28">
        <v>0</v>
      </c>
      <c r="AJ76" s="30">
        <v>0</v>
      </c>
      <c r="AK76" s="31"/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6">
        <f t="shared" si="35"/>
        <v>1132.3</v>
      </c>
      <c r="AR76" s="26">
        <f t="shared" si="35"/>
        <v>685</v>
      </c>
      <c r="AS76" s="23">
        <f t="shared" si="36"/>
        <v>60.496334893579437</v>
      </c>
      <c r="AT76" s="27">
        <v>772.3</v>
      </c>
      <c r="AU76" s="26">
        <v>355</v>
      </c>
      <c r="AV76" s="23">
        <v>0</v>
      </c>
      <c r="AW76" s="26">
        <v>0</v>
      </c>
      <c r="AX76" s="23">
        <v>0</v>
      </c>
      <c r="AY76" s="23">
        <v>0</v>
      </c>
      <c r="AZ76" s="27">
        <v>360</v>
      </c>
      <c r="BA76" s="23">
        <v>330</v>
      </c>
      <c r="BB76" s="23">
        <v>0</v>
      </c>
      <c r="BC76" s="23">
        <v>0</v>
      </c>
      <c r="BD76" s="23">
        <v>0</v>
      </c>
      <c r="BE76" s="23">
        <v>0</v>
      </c>
      <c r="BF76" s="34">
        <v>0</v>
      </c>
      <c r="BG76" s="23">
        <v>0</v>
      </c>
      <c r="BH76" s="27">
        <v>0</v>
      </c>
      <c r="BI76" s="23">
        <v>247.959</v>
      </c>
      <c r="BJ76" s="23">
        <v>0</v>
      </c>
      <c r="BK76" s="23">
        <v>0</v>
      </c>
      <c r="BL76" s="27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6">
        <v>0</v>
      </c>
      <c r="BT76" s="26">
        <v>0</v>
      </c>
      <c r="BU76" s="26">
        <f t="shared" si="23"/>
        <v>41771.400000000009</v>
      </c>
      <c r="BV76" s="26">
        <f t="shared" si="37"/>
        <v>43728.189200000001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57">
        <v>0</v>
      </c>
      <c r="CD76" s="23">
        <v>0</v>
      </c>
      <c r="CE76" s="23">
        <v>0</v>
      </c>
      <c r="CF76" s="23">
        <v>0</v>
      </c>
      <c r="CG76" s="23">
        <v>3270</v>
      </c>
      <c r="CH76" s="26">
        <v>2207.15</v>
      </c>
      <c r="CI76" s="26">
        <v>0</v>
      </c>
      <c r="CJ76" s="26">
        <f t="shared" si="38"/>
        <v>3270</v>
      </c>
      <c r="CK76" s="26">
        <f t="shared" si="39"/>
        <v>2207.15</v>
      </c>
      <c r="CL76" s="36"/>
      <c r="CM76" s="32"/>
      <c r="CN76" s="32"/>
      <c r="CO76" s="32"/>
      <c r="CP76" s="32"/>
      <c r="CQ76" s="32"/>
      <c r="CR76" s="36"/>
      <c r="CS76" s="32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</row>
    <row r="77" spans="1:210" ht="21" customHeight="1">
      <c r="A77" s="22">
        <v>68</v>
      </c>
      <c r="B77" s="56" t="s">
        <v>122</v>
      </c>
      <c r="C77" s="23">
        <v>8370.9</v>
      </c>
      <c r="D77" s="35">
        <v>0</v>
      </c>
      <c r="E77" s="25">
        <f t="shared" si="26"/>
        <v>69328.900000000009</v>
      </c>
      <c r="F77" s="26">
        <f t="shared" si="26"/>
        <v>56712.146999999997</v>
      </c>
      <c r="G77" s="26">
        <f t="shared" si="27"/>
        <v>81.80159644823442</v>
      </c>
      <c r="H77" s="26">
        <f t="shared" si="24"/>
        <v>15676.3</v>
      </c>
      <c r="I77" s="26">
        <f t="shared" si="18"/>
        <v>18683.863000000001</v>
      </c>
      <c r="J77" s="26">
        <f t="shared" si="28"/>
        <v>119.18541364990465</v>
      </c>
      <c r="K77" s="26">
        <f t="shared" si="29"/>
        <v>6775.3</v>
      </c>
      <c r="L77" s="26">
        <f t="shared" si="29"/>
        <v>14734.29</v>
      </c>
      <c r="M77" s="23">
        <f t="shared" si="30"/>
        <v>217.47066550558648</v>
      </c>
      <c r="N77" s="27">
        <v>2731</v>
      </c>
      <c r="O77" s="26">
        <v>6527.442</v>
      </c>
      <c r="P77" s="23">
        <f t="shared" si="31"/>
        <v>239.01288905162943</v>
      </c>
      <c r="Q77" s="35">
        <v>7907.2</v>
      </c>
      <c r="R77" s="26">
        <v>3277.703</v>
      </c>
      <c r="S77" s="23">
        <f t="shared" si="32"/>
        <v>41.452132233913396</v>
      </c>
      <c r="T77" s="27">
        <v>4044.3</v>
      </c>
      <c r="U77" s="26">
        <v>8206.848</v>
      </c>
      <c r="V77" s="23">
        <f t="shared" si="33"/>
        <v>202.92381870781097</v>
      </c>
      <c r="W77" s="27">
        <v>274.39999999999998</v>
      </c>
      <c r="X77" s="26">
        <v>239.6</v>
      </c>
      <c r="Y77" s="23">
        <f t="shared" si="34"/>
        <v>87.317784256559776</v>
      </c>
      <c r="Z77" s="29">
        <v>0</v>
      </c>
      <c r="AA77" s="26">
        <v>0</v>
      </c>
      <c r="AB77" s="23" t="e">
        <f t="shared" si="25"/>
        <v>#DIV/0!</v>
      </c>
      <c r="AC77" s="28">
        <v>0</v>
      </c>
      <c r="AD77" s="23">
        <v>0</v>
      </c>
      <c r="AE77" s="23">
        <v>0</v>
      </c>
      <c r="AF77" s="23">
        <v>0</v>
      </c>
      <c r="AG77" s="23">
        <v>33102.9</v>
      </c>
      <c r="AH77" s="23">
        <v>33102.9</v>
      </c>
      <c r="AI77" s="28">
        <v>0</v>
      </c>
      <c r="AJ77" s="30">
        <v>0</v>
      </c>
      <c r="AK77" s="31"/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6">
        <f t="shared" si="35"/>
        <v>219.4</v>
      </c>
      <c r="AR77" s="26">
        <f t="shared" si="35"/>
        <v>227</v>
      </c>
      <c r="AS77" s="23">
        <f t="shared" si="36"/>
        <v>103.46399270738378</v>
      </c>
      <c r="AT77" s="27">
        <v>219.4</v>
      </c>
      <c r="AU77" s="26">
        <v>227</v>
      </c>
      <c r="AV77" s="23">
        <v>0</v>
      </c>
      <c r="AW77" s="26">
        <v>0</v>
      </c>
      <c r="AX77" s="23">
        <v>0</v>
      </c>
      <c r="AY77" s="23">
        <v>0</v>
      </c>
      <c r="AZ77" s="27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34">
        <v>0</v>
      </c>
      <c r="BG77" s="23">
        <v>0</v>
      </c>
      <c r="BH77" s="27">
        <v>500</v>
      </c>
      <c r="BI77" s="23">
        <v>0</v>
      </c>
      <c r="BJ77" s="23">
        <v>500</v>
      </c>
      <c r="BK77" s="23">
        <v>0</v>
      </c>
      <c r="BL77" s="27">
        <v>0</v>
      </c>
      <c r="BM77" s="23">
        <v>205.27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6">
        <v>0</v>
      </c>
      <c r="BT77" s="26">
        <v>0</v>
      </c>
      <c r="BU77" s="26">
        <f t="shared" si="23"/>
        <v>48779.200000000004</v>
      </c>
      <c r="BV77" s="26">
        <f t="shared" si="37"/>
        <v>51786.762999999999</v>
      </c>
      <c r="BW77" s="23">
        <v>0</v>
      </c>
      <c r="BX77" s="23">
        <v>0</v>
      </c>
      <c r="BY77" s="23">
        <v>20549.7</v>
      </c>
      <c r="BZ77" s="23">
        <v>4925.384</v>
      </c>
      <c r="CA77" s="23">
        <v>0</v>
      </c>
      <c r="CB77" s="23">
        <v>0</v>
      </c>
      <c r="CC77" s="57">
        <v>0</v>
      </c>
      <c r="CD77" s="23">
        <v>0</v>
      </c>
      <c r="CE77" s="23">
        <v>0</v>
      </c>
      <c r="CF77" s="23">
        <v>0</v>
      </c>
      <c r="CG77" s="23">
        <v>0</v>
      </c>
      <c r="CH77" s="26">
        <v>0</v>
      </c>
      <c r="CI77" s="26">
        <v>0</v>
      </c>
      <c r="CJ77" s="26">
        <f t="shared" si="38"/>
        <v>20549.7</v>
      </c>
      <c r="CK77" s="26">
        <f t="shared" si="39"/>
        <v>4925.384</v>
      </c>
      <c r="CL77" s="36"/>
      <c r="CM77" s="32"/>
      <c r="CN77" s="32"/>
      <c r="CO77" s="32"/>
      <c r="CP77" s="32"/>
      <c r="CQ77" s="32"/>
      <c r="CR77" s="36"/>
      <c r="CS77" s="32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</row>
    <row r="78" spans="1:210" ht="21" customHeight="1">
      <c r="A78" s="22">
        <v>69</v>
      </c>
      <c r="B78" s="56" t="s">
        <v>123</v>
      </c>
      <c r="C78" s="23">
        <v>10981.3</v>
      </c>
      <c r="D78" s="35">
        <v>0</v>
      </c>
      <c r="E78" s="25">
        <f t="shared" si="26"/>
        <v>50908.2</v>
      </c>
      <c r="F78" s="26">
        <f t="shared" si="26"/>
        <v>46892.167700000005</v>
      </c>
      <c r="G78" s="26">
        <f t="shared" si="27"/>
        <v>92.111227071473763</v>
      </c>
      <c r="H78" s="26">
        <f t="shared" si="24"/>
        <v>18702</v>
      </c>
      <c r="I78" s="26">
        <f t="shared" si="18"/>
        <v>20339.0887</v>
      </c>
      <c r="J78" s="26">
        <f t="shared" si="28"/>
        <v>108.7535488183082</v>
      </c>
      <c r="K78" s="26">
        <f t="shared" si="29"/>
        <v>3470</v>
      </c>
      <c r="L78" s="26">
        <f t="shared" si="29"/>
        <v>9006.0767999999989</v>
      </c>
      <c r="M78" s="23">
        <f t="shared" si="30"/>
        <v>259.54111815561959</v>
      </c>
      <c r="N78" s="27">
        <v>50</v>
      </c>
      <c r="O78" s="26">
        <v>3003.8807999999995</v>
      </c>
      <c r="P78" s="23">
        <f t="shared" si="31"/>
        <v>6007.7615999999989</v>
      </c>
      <c r="Q78" s="35">
        <v>4000</v>
      </c>
      <c r="R78" s="26">
        <v>25.288900000000002</v>
      </c>
      <c r="S78" s="23">
        <f t="shared" si="32"/>
        <v>0.63222250000000013</v>
      </c>
      <c r="T78" s="27">
        <v>3420</v>
      </c>
      <c r="U78" s="26">
        <v>6002.1959999999999</v>
      </c>
      <c r="V78" s="23">
        <f t="shared" si="33"/>
        <v>175.50280701754386</v>
      </c>
      <c r="W78" s="27">
        <v>32</v>
      </c>
      <c r="X78" s="26">
        <v>0</v>
      </c>
      <c r="Y78" s="23">
        <f t="shared" si="34"/>
        <v>0</v>
      </c>
      <c r="Z78" s="29">
        <v>0</v>
      </c>
      <c r="AA78" s="26">
        <v>0</v>
      </c>
      <c r="AB78" s="23" t="e">
        <f t="shared" si="25"/>
        <v>#DIV/0!</v>
      </c>
      <c r="AC78" s="28">
        <v>0</v>
      </c>
      <c r="AD78" s="23">
        <v>0</v>
      </c>
      <c r="AE78" s="23">
        <v>0</v>
      </c>
      <c r="AF78" s="23">
        <v>0</v>
      </c>
      <c r="AG78" s="23">
        <v>26968.2</v>
      </c>
      <c r="AH78" s="23">
        <v>26968.2</v>
      </c>
      <c r="AI78" s="28">
        <v>0</v>
      </c>
      <c r="AJ78" s="30">
        <v>0</v>
      </c>
      <c r="AK78" s="31"/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6">
        <f t="shared" si="35"/>
        <v>1400</v>
      </c>
      <c r="AR78" s="26">
        <f t="shared" si="35"/>
        <v>367.73200000000003</v>
      </c>
      <c r="AS78" s="23">
        <f t="shared" si="36"/>
        <v>26.266571428571428</v>
      </c>
      <c r="AT78" s="27">
        <v>1400</v>
      </c>
      <c r="AU78" s="26">
        <v>367.73200000000003</v>
      </c>
      <c r="AV78" s="23">
        <v>0</v>
      </c>
      <c r="AW78" s="26">
        <v>0</v>
      </c>
      <c r="AX78" s="23">
        <v>0</v>
      </c>
      <c r="AY78" s="23">
        <v>0</v>
      </c>
      <c r="AZ78" s="27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34">
        <v>0</v>
      </c>
      <c r="BG78" s="23">
        <v>0</v>
      </c>
      <c r="BH78" s="27">
        <v>5440</v>
      </c>
      <c r="BI78" s="23">
        <v>633.6</v>
      </c>
      <c r="BJ78" s="23">
        <v>0</v>
      </c>
      <c r="BK78" s="23">
        <v>0</v>
      </c>
      <c r="BL78" s="27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4360</v>
      </c>
      <c r="BS78" s="26">
        <v>10306.391</v>
      </c>
      <c r="BT78" s="26">
        <v>0</v>
      </c>
      <c r="BU78" s="26">
        <f t="shared" si="23"/>
        <v>45670.2</v>
      </c>
      <c r="BV78" s="26">
        <f t="shared" si="37"/>
        <v>47307.288700000005</v>
      </c>
      <c r="BW78" s="23">
        <v>0</v>
      </c>
      <c r="BX78" s="23">
        <v>0</v>
      </c>
      <c r="BY78" s="23">
        <v>5238</v>
      </c>
      <c r="BZ78" s="23">
        <v>-415.12099999999998</v>
      </c>
      <c r="CA78" s="23">
        <v>0</v>
      </c>
      <c r="CB78" s="23">
        <v>0</v>
      </c>
      <c r="CC78" s="57">
        <v>0</v>
      </c>
      <c r="CD78" s="23">
        <v>0</v>
      </c>
      <c r="CE78" s="23">
        <v>0</v>
      </c>
      <c r="CF78" s="23">
        <v>0</v>
      </c>
      <c r="CG78" s="23">
        <v>3000</v>
      </c>
      <c r="CH78" s="26">
        <v>3000</v>
      </c>
      <c r="CI78" s="26">
        <v>0</v>
      </c>
      <c r="CJ78" s="26">
        <f t="shared" si="38"/>
        <v>8238</v>
      </c>
      <c r="CK78" s="26">
        <f t="shared" si="39"/>
        <v>2584.8789999999999</v>
      </c>
      <c r="CL78" s="36"/>
      <c r="CM78" s="32"/>
      <c r="CN78" s="32"/>
      <c r="CO78" s="32"/>
      <c r="CP78" s="32"/>
      <c r="CQ78" s="32"/>
      <c r="CR78" s="36"/>
      <c r="CS78" s="32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</row>
    <row r="79" spans="1:210" ht="21" customHeight="1">
      <c r="A79" s="22">
        <v>70</v>
      </c>
      <c r="B79" s="56" t="s">
        <v>124</v>
      </c>
      <c r="C79" s="23">
        <v>51302</v>
      </c>
      <c r="D79" s="35">
        <v>0</v>
      </c>
      <c r="E79" s="25">
        <f t="shared" si="26"/>
        <v>194639.3</v>
      </c>
      <c r="F79" s="26">
        <f t="shared" si="26"/>
        <v>190778.5282</v>
      </c>
      <c r="G79" s="26">
        <f t="shared" si="27"/>
        <v>98.016447962975633</v>
      </c>
      <c r="H79" s="26">
        <f t="shared" si="24"/>
        <v>49352.600000000006</v>
      </c>
      <c r="I79" s="26">
        <f t="shared" si="18"/>
        <v>45638.245199999998</v>
      </c>
      <c r="J79" s="26">
        <f t="shared" si="28"/>
        <v>92.473841702362165</v>
      </c>
      <c r="K79" s="26">
        <f t="shared" si="29"/>
        <v>23194.9</v>
      </c>
      <c r="L79" s="26">
        <f t="shared" si="29"/>
        <v>33287.872200000005</v>
      </c>
      <c r="M79" s="23">
        <f t="shared" si="30"/>
        <v>143.51375604119872</v>
      </c>
      <c r="N79" s="27">
        <v>1214</v>
      </c>
      <c r="O79" s="26">
        <v>5730.8482000000022</v>
      </c>
      <c r="P79" s="23">
        <f t="shared" si="31"/>
        <v>472.06327841845155</v>
      </c>
      <c r="Q79" s="35">
        <v>20757.7</v>
      </c>
      <c r="R79" s="26">
        <v>7192.5730000000003</v>
      </c>
      <c r="S79" s="23">
        <f t="shared" si="32"/>
        <v>34.65014428380794</v>
      </c>
      <c r="T79" s="27">
        <v>21980.9</v>
      </c>
      <c r="U79" s="26">
        <v>27557.024000000001</v>
      </c>
      <c r="V79" s="23">
        <f t="shared" si="33"/>
        <v>125.36804225486674</v>
      </c>
      <c r="W79" s="27">
        <v>600</v>
      </c>
      <c r="X79" s="26">
        <v>427.6</v>
      </c>
      <c r="Y79" s="23">
        <f t="shared" si="34"/>
        <v>71.266666666666666</v>
      </c>
      <c r="Z79" s="29">
        <v>0</v>
      </c>
      <c r="AA79" s="26">
        <v>0</v>
      </c>
      <c r="AB79" s="23" t="e">
        <f t="shared" si="25"/>
        <v>#DIV/0!</v>
      </c>
      <c r="AC79" s="28">
        <v>0</v>
      </c>
      <c r="AD79" s="23">
        <v>0</v>
      </c>
      <c r="AE79" s="23">
        <v>0</v>
      </c>
      <c r="AF79" s="23">
        <v>0</v>
      </c>
      <c r="AG79" s="23">
        <v>129646.39999999999</v>
      </c>
      <c r="AH79" s="23">
        <v>129646.39999999999</v>
      </c>
      <c r="AI79" s="28">
        <v>0</v>
      </c>
      <c r="AJ79" s="30">
        <v>0</v>
      </c>
      <c r="AK79" s="31">
        <v>933.5</v>
      </c>
      <c r="AL79" s="23">
        <v>871.9</v>
      </c>
      <c r="AM79" s="23">
        <v>0</v>
      </c>
      <c r="AN79" s="23">
        <v>0</v>
      </c>
      <c r="AO79" s="23">
        <v>0</v>
      </c>
      <c r="AP79" s="23">
        <v>0</v>
      </c>
      <c r="AQ79" s="26">
        <f t="shared" si="35"/>
        <v>1550</v>
      </c>
      <c r="AR79" s="26">
        <f t="shared" si="35"/>
        <v>1183</v>
      </c>
      <c r="AS79" s="23">
        <f t="shared" si="36"/>
        <v>76.322580645161281</v>
      </c>
      <c r="AT79" s="27">
        <v>1550</v>
      </c>
      <c r="AU79" s="26">
        <v>1183</v>
      </c>
      <c r="AV79" s="23">
        <v>0</v>
      </c>
      <c r="AW79" s="26">
        <v>0</v>
      </c>
      <c r="AX79" s="23">
        <v>0</v>
      </c>
      <c r="AY79" s="23">
        <v>0</v>
      </c>
      <c r="AZ79" s="27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34">
        <v>0</v>
      </c>
      <c r="BG79" s="23">
        <v>0</v>
      </c>
      <c r="BH79" s="27">
        <v>3250</v>
      </c>
      <c r="BI79" s="23">
        <v>3527.2</v>
      </c>
      <c r="BJ79" s="23">
        <v>200</v>
      </c>
      <c r="BK79" s="23">
        <v>3</v>
      </c>
      <c r="BL79" s="27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6">
        <v>20</v>
      </c>
      <c r="BT79" s="26">
        <v>0</v>
      </c>
      <c r="BU79" s="26">
        <f t="shared" si="23"/>
        <v>179932.5</v>
      </c>
      <c r="BV79" s="26">
        <f t="shared" si="37"/>
        <v>176156.54519999999</v>
      </c>
      <c r="BW79" s="23">
        <v>0</v>
      </c>
      <c r="BX79" s="23">
        <v>0</v>
      </c>
      <c r="BY79" s="23">
        <v>14706.8</v>
      </c>
      <c r="BZ79" s="23">
        <v>14621.983</v>
      </c>
      <c r="CA79" s="23">
        <v>0</v>
      </c>
      <c r="CB79" s="23">
        <v>0</v>
      </c>
      <c r="CC79" s="57">
        <v>0</v>
      </c>
      <c r="CD79" s="23">
        <v>0</v>
      </c>
      <c r="CE79" s="23">
        <v>0</v>
      </c>
      <c r="CF79" s="23">
        <v>0</v>
      </c>
      <c r="CG79" s="23">
        <v>499.1</v>
      </c>
      <c r="CH79" s="26">
        <v>499</v>
      </c>
      <c r="CI79" s="26">
        <v>0</v>
      </c>
      <c r="CJ79" s="26">
        <f t="shared" si="38"/>
        <v>15205.9</v>
      </c>
      <c r="CK79" s="26">
        <f t="shared" si="39"/>
        <v>15120.983</v>
      </c>
      <c r="CL79" s="36"/>
      <c r="CM79" s="32"/>
      <c r="CN79" s="32"/>
      <c r="CO79" s="32"/>
      <c r="CP79" s="32"/>
      <c r="CQ79" s="32"/>
      <c r="CR79" s="36"/>
      <c r="CS79" s="32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</row>
    <row r="80" spans="1:210" ht="21" customHeight="1">
      <c r="A80" s="22">
        <v>71</v>
      </c>
      <c r="B80" s="56" t="s">
        <v>125</v>
      </c>
      <c r="C80" s="23">
        <v>3284.7</v>
      </c>
      <c r="D80" s="35">
        <v>0</v>
      </c>
      <c r="E80" s="25">
        <f t="shared" si="26"/>
        <v>162546.79999999999</v>
      </c>
      <c r="F80" s="26">
        <f t="shared" si="26"/>
        <v>138132.87400000001</v>
      </c>
      <c r="G80" s="26">
        <f t="shared" si="27"/>
        <v>84.980371191558376</v>
      </c>
      <c r="H80" s="26">
        <f t="shared" si="24"/>
        <v>62247.4</v>
      </c>
      <c r="I80" s="26">
        <f t="shared" si="18"/>
        <v>39450.858999999997</v>
      </c>
      <c r="J80" s="26">
        <f t="shared" si="28"/>
        <v>63.377520988828437</v>
      </c>
      <c r="K80" s="26">
        <f t="shared" si="29"/>
        <v>21084.2</v>
      </c>
      <c r="L80" s="26">
        <f t="shared" si="29"/>
        <v>29891.919999999998</v>
      </c>
      <c r="M80" s="23">
        <f t="shared" si="30"/>
        <v>141.77402984225154</v>
      </c>
      <c r="N80" s="27">
        <v>984.2</v>
      </c>
      <c r="O80" s="26">
        <v>13101.557999999997</v>
      </c>
      <c r="P80" s="23">
        <f t="shared" si="31"/>
        <v>1331.1885795570004</v>
      </c>
      <c r="Q80" s="35">
        <v>29963.200000000001</v>
      </c>
      <c r="R80" s="26">
        <v>5719.5640000000003</v>
      </c>
      <c r="S80" s="23">
        <f t="shared" si="32"/>
        <v>19.08862871789395</v>
      </c>
      <c r="T80" s="27">
        <v>20100</v>
      </c>
      <c r="U80" s="26">
        <v>16790.362000000001</v>
      </c>
      <c r="V80" s="23">
        <f t="shared" si="33"/>
        <v>83.53413930348259</v>
      </c>
      <c r="W80" s="27">
        <v>800</v>
      </c>
      <c r="X80" s="26">
        <v>0</v>
      </c>
      <c r="Y80" s="23">
        <f t="shared" si="34"/>
        <v>0</v>
      </c>
      <c r="Z80" s="29">
        <v>0</v>
      </c>
      <c r="AA80" s="26">
        <v>0</v>
      </c>
      <c r="AB80" s="23" t="e">
        <f t="shared" si="25"/>
        <v>#DIV/0!</v>
      </c>
      <c r="AC80" s="28">
        <v>0</v>
      </c>
      <c r="AD80" s="23">
        <v>0</v>
      </c>
      <c r="AE80" s="23">
        <v>0</v>
      </c>
      <c r="AF80" s="23">
        <v>0</v>
      </c>
      <c r="AG80" s="23">
        <v>77284.600000000006</v>
      </c>
      <c r="AH80" s="23">
        <v>77284.600000000006</v>
      </c>
      <c r="AI80" s="28">
        <v>0</v>
      </c>
      <c r="AJ80" s="30">
        <v>0</v>
      </c>
      <c r="AK80" s="31">
        <v>1089.8</v>
      </c>
      <c r="AL80" s="23">
        <v>544.9</v>
      </c>
      <c r="AM80" s="23">
        <v>0</v>
      </c>
      <c r="AN80" s="23">
        <v>0</v>
      </c>
      <c r="AO80" s="23">
        <v>0</v>
      </c>
      <c r="AP80" s="23">
        <v>0</v>
      </c>
      <c r="AQ80" s="26">
        <f t="shared" si="35"/>
        <v>350</v>
      </c>
      <c r="AR80" s="26">
        <f t="shared" si="35"/>
        <v>205.07499999999999</v>
      </c>
      <c r="AS80" s="23">
        <f t="shared" si="36"/>
        <v>58.592857142857135</v>
      </c>
      <c r="AT80" s="27">
        <v>350</v>
      </c>
      <c r="AU80" s="26">
        <v>205.07499999999999</v>
      </c>
      <c r="AV80" s="23">
        <v>0</v>
      </c>
      <c r="AW80" s="26">
        <v>0</v>
      </c>
      <c r="AX80" s="23">
        <v>0</v>
      </c>
      <c r="AY80" s="23">
        <v>0</v>
      </c>
      <c r="AZ80" s="27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34">
        <v>5000</v>
      </c>
      <c r="BG80" s="23">
        <v>254</v>
      </c>
      <c r="BH80" s="27">
        <v>3700</v>
      </c>
      <c r="BI80" s="23">
        <v>3380.3</v>
      </c>
      <c r="BJ80" s="23">
        <v>0</v>
      </c>
      <c r="BK80" s="23">
        <v>15.3</v>
      </c>
      <c r="BL80" s="27">
        <v>500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850</v>
      </c>
      <c r="BS80" s="26">
        <v>0</v>
      </c>
      <c r="BT80" s="26">
        <v>0</v>
      </c>
      <c r="BU80" s="26">
        <f t="shared" si="23"/>
        <v>140621.79999999999</v>
      </c>
      <c r="BV80" s="26">
        <f t="shared" si="37"/>
        <v>117280.359</v>
      </c>
      <c r="BW80" s="23">
        <v>0</v>
      </c>
      <c r="BX80" s="23">
        <v>0</v>
      </c>
      <c r="BY80" s="23">
        <v>21925</v>
      </c>
      <c r="BZ80" s="23">
        <v>20852.514999999999</v>
      </c>
      <c r="CA80" s="23">
        <v>0</v>
      </c>
      <c r="CB80" s="23">
        <v>0</v>
      </c>
      <c r="CC80" s="57">
        <v>0</v>
      </c>
      <c r="CD80" s="23">
        <v>0</v>
      </c>
      <c r="CE80" s="23">
        <v>0</v>
      </c>
      <c r="CF80" s="23">
        <v>0</v>
      </c>
      <c r="CG80" s="23">
        <v>31380.3</v>
      </c>
      <c r="CH80" s="26">
        <v>22731.971000000001</v>
      </c>
      <c r="CI80" s="26">
        <v>0</v>
      </c>
      <c r="CJ80" s="26">
        <f t="shared" si="38"/>
        <v>53305.3</v>
      </c>
      <c r="CK80" s="26">
        <f t="shared" si="39"/>
        <v>43584.486000000004</v>
      </c>
      <c r="CL80" s="36"/>
      <c r="CM80" s="32"/>
      <c r="CN80" s="32"/>
      <c r="CO80" s="32"/>
      <c r="CP80" s="32"/>
      <c r="CQ80" s="32"/>
      <c r="CR80" s="36"/>
      <c r="CS80" s="32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</row>
    <row r="81" spans="1:210" ht="21" customHeight="1">
      <c r="A81" s="22">
        <v>72</v>
      </c>
      <c r="B81" s="56" t="s">
        <v>126</v>
      </c>
      <c r="C81" s="23">
        <v>303.7</v>
      </c>
      <c r="D81" s="35">
        <v>0</v>
      </c>
      <c r="E81" s="25">
        <f t="shared" si="26"/>
        <v>63012</v>
      </c>
      <c r="F81" s="26">
        <f t="shared" si="26"/>
        <v>50757.262999999999</v>
      </c>
      <c r="G81" s="26">
        <f t="shared" si="27"/>
        <v>80.551740938233991</v>
      </c>
      <c r="H81" s="26">
        <f t="shared" si="24"/>
        <v>22116</v>
      </c>
      <c r="I81" s="26">
        <f t="shared" si="18"/>
        <v>9861.2880000000023</v>
      </c>
      <c r="J81" s="26">
        <f t="shared" si="28"/>
        <v>44.588931090613144</v>
      </c>
      <c r="K81" s="26">
        <f t="shared" si="29"/>
        <v>8570</v>
      </c>
      <c r="L81" s="26">
        <f t="shared" si="29"/>
        <v>8532.987000000001</v>
      </c>
      <c r="M81" s="23">
        <f t="shared" si="30"/>
        <v>99.568109684947501</v>
      </c>
      <c r="N81" s="27">
        <v>570</v>
      </c>
      <c r="O81" s="26">
        <v>2510.8630000000016</v>
      </c>
      <c r="P81" s="23">
        <f t="shared" si="31"/>
        <v>440.50228070175467</v>
      </c>
      <c r="Q81" s="35">
        <v>9000</v>
      </c>
      <c r="R81" s="26">
        <v>52.076000000000001</v>
      </c>
      <c r="S81" s="23">
        <f t="shared" si="32"/>
        <v>0.57862222222222226</v>
      </c>
      <c r="T81" s="27">
        <v>8000</v>
      </c>
      <c r="U81" s="26">
        <v>6022.1239999999998</v>
      </c>
      <c r="V81" s="23">
        <f t="shared" si="33"/>
        <v>75.27655</v>
      </c>
      <c r="W81" s="27">
        <v>396</v>
      </c>
      <c r="X81" s="26">
        <v>54</v>
      </c>
      <c r="Y81" s="23">
        <f t="shared" si="34"/>
        <v>13.636363636363635</v>
      </c>
      <c r="Z81" s="29">
        <v>0</v>
      </c>
      <c r="AA81" s="26">
        <v>0</v>
      </c>
      <c r="AB81" s="23" t="e">
        <f t="shared" si="25"/>
        <v>#DIV/0!</v>
      </c>
      <c r="AC81" s="28">
        <v>0</v>
      </c>
      <c r="AD81" s="23">
        <v>0</v>
      </c>
      <c r="AE81" s="23">
        <v>0</v>
      </c>
      <c r="AF81" s="23">
        <v>0</v>
      </c>
      <c r="AG81" s="23">
        <v>35294.699999999997</v>
      </c>
      <c r="AH81" s="23">
        <v>35294.699999999997</v>
      </c>
      <c r="AI81" s="28">
        <v>0</v>
      </c>
      <c r="AJ81" s="30">
        <v>0</v>
      </c>
      <c r="AK81" s="31"/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6">
        <f t="shared" si="35"/>
        <v>250</v>
      </c>
      <c r="AR81" s="26">
        <f t="shared" si="35"/>
        <v>147.52500000000001</v>
      </c>
      <c r="AS81" s="23">
        <f t="shared" si="36"/>
        <v>59.010000000000005</v>
      </c>
      <c r="AT81" s="27">
        <v>250</v>
      </c>
      <c r="AU81" s="26">
        <v>147.52500000000001</v>
      </c>
      <c r="AV81" s="23">
        <v>0</v>
      </c>
      <c r="AW81" s="26">
        <v>0</v>
      </c>
      <c r="AX81" s="23">
        <v>0</v>
      </c>
      <c r="AY81" s="23">
        <v>0</v>
      </c>
      <c r="AZ81" s="27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34">
        <v>900</v>
      </c>
      <c r="BG81" s="23">
        <v>0</v>
      </c>
      <c r="BH81" s="27">
        <v>3000</v>
      </c>
      <c r="BI81" s="23">
        <v>1074.7</v>
      </c>
      <c r="BJ81" s="23">
        <v>900</v>
      </c>
      <c r="BK81" s="23">
        <v>0</v>
      </c>
      <c r="BL81" s="27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6">
        <v>0</v>
      </c>
      <c r="BT81" s="26">
        <v>0</v>
      </c>
      <c r="BU81" s="26">
        <f t="shared" si="23"/>
        <v>57410.7</v>
      </c>
      <c r="BV81" s="26">
        <f t="shared" si="37"/>
        <v>45155.987999999998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57">
        <v>5601.3</v>
      </c>
      <c r="CD81" s="23">
        <v>5601.2749999999996</v>
      </c>
      <c r="CE81" s="23">
        <v>0</v>
      </c>
      <c r="CF81" s="23">
        <v>0</v>
      </c>
      <c r="CG81" s="23">
        <v>8750</v>
      </c>
      <c r="CH81" s="26">
        <v>3293.51</v>
      </c>
      <c r="CI81" s="26">
        <v>0</v>
      </c>
      <c r="CJ81" s="26">
        <f t="shared" si="38"/>
        <v>14351.3</v>
      </c>
      <c r="CK81" s="26">
        <f t="shared" si="39"/>
        <v>8894.7849999999999</v>
      </c>
      <c r="CL81" s="36"/>
      <c r="CM81" s="32"/>
      <c r="CN81" s="32"/>
      <c r="CO81" s="32"/>
      <c r="CP81" s="32"/>
      <c r="CQ81" s="32"/>
      <c r="CR81" s="36"/>
      <c r="CS81" s="32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</row>
    <row r="82" spans="1:210" ht="21" customHeight="1">
      <c r="A82" s="22">
        <v>73</v>
      </c>
      <c r="B82" s="56" t="s">
        <v>127</v>
      </c>
      <c r="C82" s="23">
        <v>4807.7</v>
      </c>
      <c r="D82" s="35">
        <v>269.5</v>
      </c>
      <c r="E82" s="25">
        <f t="shared" si="26"/>
        <v>51971.5</v>
      </c>
      <c r="F82" s="26">
        <f t="shared" si="26"/>
        <v>41919.936999999998</v>
      </c>
      <c r="G82" s="26">
        <f t="shared" si="27"/>
        <v>80.659471056251988</v>
      </c>
      <c r="H82" s="26">
        <f t="shared" si="24"/>
        <v>21374</v>
      </c>
      <c r="I82" s="26">
        <f t="shared" si="18"/>
        <v>11322.437</v>
      </c>
      <c r="J82" s="26">
        <f t="shared" si="28"/>
        <v>52.972943763450921</v>
      </c>
      <c r="K82" s="26">
        <f t="shared" si="29"/>
        <v>5800</v>
      </c>
      <c r="L82" s="26">
        <f t="shared" si="29"/>
        <v>7867.7669999999998</v>
      </c>
      <c r="M82" s="23">
        <f t="shared" si="30"/>
        <v>135.65115517241381</v>
      </c>
      <c r="N82" s="27">
        <v>300</v>
      </c>
      <c r="O82" s="26">
        <v>3102.0010000000007</v>
      </c>
      <c r="P82" s="23">
        <f t="shared" si="31"/>
        <v>1034.0003333333336</v>
      </c>
      <c r="Q82" s="35">
        <v>9140</v>
      </c>
      <c r="R82" s="26">
        <v>1427.36</v>
      </c>
      <c r="S82" s="23">
        <f t="shared" si="32"/>
        <v>15.616630196936542</v>
      </c>
      <c r="T82" s="27">
        <v>5500</v>
      </c>
      <c r="U82" s="26">
        <v>4765.7659999999996</v>
      </c>
      <c r="V82" s="23">
        <f t="shared" si="33"/>
        <v>86.650290909090899</v>
      </c>
      <c r="W82" s="27">
        <v>304</v>
      </c>
      <c r="X82" s="26">
        <v>35</v>
      </c>
      <c r="Y82" s="23">
        <f t="shared" si="34"/>
        <v>11.513157894736842</v>
      </c>
      <c r="Z82" s="29">
        <v>0</v>
      </c>
      <c r="AA82" s="26">
        <v>0</v>
      </c>
      <c r="AB82" s="23" t="e">
        <f t="shared" si="25"/>
        <v>#DIV/0!</v>
      </c>
      <c r="AC82" s="28">
        <v>0</v>
      </c>
      <c r="AD82" s="23">
        <v>0</v>
      </c>
      <c r="AE82" s="23">
        <v>0</v>
      </c>
      <c r="AF82" s="23">
        <v>0</v>
      </c>
      <c r="AG82" s="23">
        <v>30597.5</v>
      </c>
      <c r="AH82" s="23">
        <v>30597.5</v>
      </c>
      <c r="AI82" s="28">
        <v>0</v>
      </c>
      <c r="AJ82" s="30">
        <v>0</v>
      </c>
      <c r="AK82" s="31"/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6">
        <f t="shared" si="35"/>
        <v>1480</v>
      </c>
      <c r="AR82" s="26">
        <f t="shared" si="35"/>
        <v>1024.81</v>
      </c>
      <c r="AS82" s="23">
        <f t="shared" si="36"/>
        <v>69.243918918918908</v>
      </c>
      <c r="AT82" s="27">
        <v>1000</v>
      </c>
      <c r="AU82" s="26">
        <v>544.80999999999995</v>
      </c>
      <c r="AV82" s="23">
        <v>0</v>
      </c>
      <c r="AW82" s="26">
        <v>0</v>
      </c>
      <c r="AX82" s="23">
        <v>0</v>
      </c>
      <c r="AY82" s="23">
        <v>0</v>
      </c>
      <c r="AZ82" s="27">
        <v>480</v>
      </c>
      <c r="BA82" s="23">
        <v>480</v>
      </c>
      <c r="BB82" s="23">
        <v>0</v>
      </c>
      <c r="BC82" s="23">
        <v>0</v>
      </c>
      <c r="BD82" s="23">
        <v>0</v>
      </c>
      <c r="BE82" s="23">
        <v>0</v>
      </c>
      <c r="BF82" s="34">
        <v>3250</v>
      </c>
      <c r="BG82" s="23">
        <v>887.5</v>
      </c>
      <c r="BH82" s="27">
        <v>950</v>
      </c>
      <c r="BI82" s="23">
        <v>80</v>
      </c>
      <c r="BJ82" s="23">
        <v>800</v>
      </c>
      <c r="BK82" s="23">
        <v>0</v>
      </c>
      <c r="BL82" s="27">
        <v>350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100</v>
      </c>
      <c r="BS82" s="26">
        <v>0</v>
      </c>
      <c r="BT82" s="26">
        <v>0</v>
      </c>
      <c r="BU82" s="26">
        <f t="shared" si="23"/>
        <v>51971.5</v>
      </c>
      <c r="BV82" s="26">
        <f t="shared" si="37"/>
        <v>41919.936999999998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57">
        <v>0</v>
      </c>
      <c r="CD82" s="23">
        <v>0</v>
      </c>
      <c r="CE82" s="23">
        <v>0</v>
      </c>
      <c r="CF82" s="23">
        <v>0</v>
      </c>
      <c r="CG82" s="23">
        <v>2850</v>
      </c>
      <c r="CH82" s="26">
        <v>0</v>
      </c>
      <c r="CI82" s="26">
        <v>0</v>
      </c>
      <c r="CJ82" s="26">
        <f t="shared" si="38"/>
        <v>2850</v>
      </c>
      <c r="CK82" s="26">
        <f t="shared" si="39"/>
        <v>0</v>
      </c>
      <c r="CL82" s="36"/>
      <c r="CM82" s="32"/>
      <c r="CN82" s="32"/>
      <c r="CO82" s="32"/>
      <c r="CP82" s="32"/>
      <c r="CQ82" s="32"/>
      <c r="CR82" s="36"/>
      <c r="CS82" s="32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</row>
    <row r="83" spans="1:210" ht="21" customHeight="1">
      <c r="A83" s="22">
        <v>74</v>
      </c>
      <c r="B83" s="56" t="s">
        <v>128</v>
      </c>
      <c r="C83" s="23">
        <v>8427.2000000000007</v>
      </c>
      <c r="D83" s="35">
        <v>0</v>
      </c>
      <c r="E83" s="25">
        <f t="shared" si="26"/>
        <v>62218</v>
      </c>
      <c r="F83" s="26">
        <f t="shared" si="26"/>
        <v>57314.8223</v>
      </c>
      <c r="G83" s="26">
        <f t="shared" si="27"/>
        <v>92.119358224308073</v>
      </c>
      <c r="H83" s="26">
        <f t="shared" si="24"/>
        <v>21965</v>
      </c>
      <c r="I83" s="26">
        <f t="shared" si="18"/>
        <v>17322.8223</v>
      </c>
      <c r="J83" s="26">
        <f t="shared" si="28"/>
        <v>78.865569314819027</v>
      </c>
      <c r="K83" s="26">
        <f t="shared" si="29"/>
        <v>4090</v>
      </c>
      <c r="L83" s="26">
        <f t="shared" si="29"/>
        <v>5753.9752999999992</v>
      </c>
      <c r="M83" s="23">
        <f t="shared" si="30"/>
        <v>140.68399266503667</v>
      </c>
      <c r="N83" s="27">
        <v>90</v>
      </c>
      <c r="O83" s="26">
        <v>859.76629999999909</v>
      </c>
      <c r="P83" s="23">
        <f t="shared" si="31"/>
        <v>955.29588888888793</v>
      </c>
      <c r="Q83" s="35">
        <v>4700</v>
      </c>
      <c r="R83" s="26">
        <v>2892.2220000000002</v>
      </c>
      <c r="S83" s="23">
        <f t="shared" si="32"/>
        <v>61.536638297872351</v>
      </c>
      <c r="T83" s="27">
        <v>4000</v>
      </c>
      <c r="U83" s="26">
        <v>4894.2089999999998</v>
      </c>
      <c r="V83" s="23">
        <f t="shared" si="33"/>
        <v>122.355225</v>
      </c>
      <c r="W83" s="27">
        <v>100</v>
      </c>
      <c r="X83" s="26">
        <v>39.700000000000003</v>
      </c>
      <c r="Y83" s="23">
        <f t="shared" si="34"/>
        <v>39.700000000000003</v>
      </c>
      <c r="Z83" s="29">
        <v>0</v>
      </c>
      <c r="AA83" s="26">
        <v>0</v>
      </c>
      <c r="AB83" s="23" t="e">
        <f t="shared" si="25"/>
        <v>#DIV/0!</v>
      </c>
      <c r="AC83" s="28">
        <v>0</v>
      </c>
      <c r="AD83" s="23">
        <v>0</v>
      </c>
      <c r="AE83" s="23">
        <v>0</v>
      </c>
      <c r="AF83" s="23">
        <v>0</v>
      </c>
      <c r="AG83" s="23">
        <v>35675</v>
      </c>
      <c r="AH83" s="23">
        <v>35675</v>
      </c>
      <c r="AI83" s="28">
        <v>0</v>
      </c>
      <c r="AJ83" s="30">
        <v>0</v>
      </c>
      <c r="AK83" s="31"/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6">
        <f t="shared" si="35"/>
        <v>10675</v>
      </c>
      <c r="AR83" s="26">
        <f t="shared" si="35"/>
        <v>6974.76</v>
      </c>
      <c r="AS83" s="23">
        <f t="shared" si="36"/>
        <v>65.337330210772834</v>
      </c>
      <c r="AT83" s="27">
        <v>10675</v>
      </c>
      <c r="AU83" s="26">
        <v>6974.76</v>
      </c>
      <c r="AV83" s="23">
        <v>0</v>
      </c>
      <c r="AW83" s="26">
        <v>0</v>
      </c>
      <c r="AX83" s="23">
        <v>0</v>
      </c>
      <c r="AY83" s="23">
        <v>0</v>
      </c>
      <c r="AZ83" s="27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34">
        <v>1100</v>
      </c>
      <c r="BG83" s="23">
        <v>700</v>
      </c>
      <c r="BH83" s="27">
        <v>900</v>
      </c>
      <c r="BI83" s="23">
        <v>431.245</v>
      </c>
      <c r="BJ83" s="23">
        <v>900</v>
      </c>
      <c r="BK83" s="23">
        <v>431.245</v>
      </c>
      <c r="BL83" s="27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400</v>
      </c>
      <c r="BS83" s="26">
        <v>530.91999999999996</v>
      </c>
      <c r="BT83" s="26">
        <v>0</v>
      </c>
      <c r="BU83" s="26">
        <f t="shared" si="23"/>
        <v>57640</v>
      </c>
      <c r="BV83" s="26">
        <f t="shared" si="37"/>
        <v>52997.8223</v>
      </c>
      <c r="BW83" s="23">
        <v>0</v>
      </c>
      <c r="BX83" s="23">
        <v>0</v>
      </c>
      <c r="BY83" s="23">
        <v>4578</v>
      </c>
      <c r="BZ83" s="23">
        <v>4317</v>
      </c>
      <c r="CA83" s="23">
        <v>0</v>
      </c>
      <c r="CB83" s="23">
        <v>0</v>
      </c>
      <c r="CC83" s="57">
        <v>0</v>
      </c>
      <c r="CD83" s="23">
        <v>0</v>
      </c>
      <c r="CE83" s="23">
        <v>0</v>
      </c>
      <c r="CF83" s="23">
        <v>0</v>
      </c>
      <c r="CG83" s="23">
        <v>3000</v>
      </c>
      <c r="CH83" s="26">
        <v>3000</v>
      </c>
      <c r="CI83" s="26">
        <v>0</v>
      </c>
      <c r="CJ83" s="26">
        <f t="shared" si="38"/>
        <v>7578</v>
      </c>
      <c r="CK83" s="26">
        <f t="shared" si="39"/>
        <v>7317</v>
      </c>
      <c r="CL83" s="36"/>
      <c r="CM83" s="32"/>
      <c r="CN83" s="32"/>
      <c r="CO83" s="32"/>
      <c r="CP83" s="32"/>
      <c r="CQ83" s="32"/>
      <c r="CR83" s="36"/>
      <c r="CS83" s="32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</row>
    <row r="84" spans="1:210" ht="21" customHeight="1">
      <c r="A84" s="22">
        <v>75</v>
      </c>
      <c r="B84" s="56" t="s">
        <v>129</v>
      </c>
      <c r="C84" s="23">
        <v>10362.5</v>
      </c>
      <c r="D84" s="35">
        <v>0</v>
      </c>
      <c r="E84" s="25">
        <f t="shared" si="26"/>
        <v>75339.600000000006</v>
      </c>
      <c r="F84" s="26">
        <f t="shared" si="26"/>
        <v>81365.133000000002</v>
      </c>
      <c r="G84" s="26">
        <f t="shared" si="27"/>
        <v>107.9978298265454</v>
      </c>
      <c r="H84" s="26">
        <f t="shared" si="24"/>
        <v>30483</v>
      </c>
      <c r="I84" s="26">
        <f t="shared" si="18"/>
        <v>37328.266000000003</v>
      </c>
      <c r="J84" s="26">
        <f t="shared" si="28"/>
        <v>122.45601154741988</v>
      </c>
      <c r="K84" s="26">
        <f t="shared" si="29"/>
        <v>14827.599999999999</v>
      </c>
      <c r="L84" s="26">
        <f t="shared" si="29"/>
        <v>23601.754000000001</v>
      </c>
      <c r="M84" s="23">
        <f t="shared" si="30"/>
        <v>159.1744719307238</v>
      </c>
      <c r="N84" s="27">
        <v>2853.7</v>
      </c>
      <c r="O84" s="26">
        <v>5068.6389999999983</v>
      </c>
      <c r="P84" s="23">
        <f t="shared" si="31"/>
        <v>177.61639275326763</v>
      </c>
      <c r="Q84" s="35">
        <v>7005.4</v>
      </c>
      <c r="R84" s="26">
        <v>5319.2849999999999</v>
      </c>
      <c r="S84" s="23">
        <f t="shared" si="32"/>
        <v>75.931210209267135</v>
      </c>
      <c r="T84" s="27">
        <v>11973.9</v>
      </c>
      <c r="U84" s="26">
        <v>18533.115000000002</v>
      </c>
      <c r="V84" s="23">
        <f t="shared" si="33"/>
        <v>154.77926991205874</v>
      </c>
      <c r="W84" s="27">
        <v>1000</v>
      </c>
      <c r="X84" s="26">
        <v>340.2</v>
      </c>
      <c r="Y84" s="23">
        <f t="shared" si="34"/>
        <v>34.020000000000003</v>
      </c>
      <c r="Z84" s="29">
        <v>0</v>
      </c>
      <c r="AA84" s="26">
        <v>0</v>
      </c>
      <c r="AB84" s="23" t="e">
        <f t="shared" si="25"/>
        <v>#DIV/0!</v>
      </c>
      <c r="AC84" s="28">
        <v>0</v>
      </c>
      <c r="AD84" s="23">
        <v>0</v>
      </c>
      <c r="AE84" s="23">
        <v>0</v>
      </c>
      <c r="AF84" s="23">
        <v>0</v>
      </c>
      <c r="AG84" s="23">
        <v>35856.6</v>
      </c>
      <c r="AH84" s="23">
        <v>35856.6</v>
      </c>
      <c r="AI84" s="28">
        <v>0</v>
      </c>
      <c r="AJ84" s="30">
        <v>0</v>
      </c>
      <c r="AK84" s="31">
        <v>4000</v>
      </c>
      <c r="AL84" s="23">
        <v>3960</v>
      </c>
      <c r="AM84" s="23">
        <v>0</v>
      </c>
      <c r="AN84" s="23">
        <v>0</v>
      </c>
      <c r="AO84" s="23">
        <v>0</v>
      </c>
      <c r="AP84" s="23">
        <v>0</v>
      </c>
      <c r="AQ84" s="26">
        <f t="shared" si="35"/>
        <v>100</v>
      </c>
      <c r="AR84" s="26">
        <f t="shared" si="35"/>
        <v>107.42700000000001</v>
      </c>
      <c r="AS84" s="23">
        <f t="shared" si="36"/>
        <v>107.42700000000001</v>
      </c>
      <c r="AT84" s="27">
        <v>0</v>
      </c>
      <c r="AU84" s="26">
        <v>0</v>
      </c>
      <c r="AV84" s="23">
        <v>0</v>
      </c>
      <c r="AW84" s="26">
        <v>0</v>
      </c>
      <c r="AX84" s="23">
        <v>0</v>
      </c>
      <c r="AY84" s="23">
        <v>0</v>
      </c>
      <c r="AZ84" s="27">
        <v>100</v>
      </c>
      <c r="BA84" s="26">
        <v>107.42700000000001</v>
      </c>
      <c r="BB84" s="23">
        <v>0</v>
      </c>
      <c r="BC84" s="23">
        <v>0</v>
      </c>
      <c r="BD84" s="23">
        <v>0</v>
      </c>
      <c r="BE84" s="23">
        <v>0</v>
      </c>
      <c r="BF84" s="34">
        <v>0</v>
      </c>
      <c r="BG84" s="23">
        <v>0</v>
      </c>
      <c r="BH84" s="27">
        <v>7200</v>
      </c>
      <c r="BI84" s="23">
        <v>7734.8</v>
      </c>
      <c r="BJ84" s="23">
        <v>0</v>
      </c>
      <c r="BK84" s="23">
        <v>0</v>
      </c>
      <c r="BL84" s="27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350</v>
      </c>
      <c r="BS84" s="26">
        <v>224.8</v>
      </c>
      <c r="BT84" s="26">
        <v>0</v>
      </c>
      <c r="BU84" s="26">
        <f t="shared" si="23"/>
        <v>70339.600000000006</v>
      </c>
      <c r="BV84" s="26">
        <f t="shared" si="37"/>
        <v>77144.866000000009</v>
      </c>
      <c r="BW84" s="23">
        <v>0</v>
      </c>
      <c r="BX84" s="23">
        <v>0</v>
      </c>
      <c r="BY84" s="23">
        <v>5000</v>
      </c>
      <c r="BZ84" s="23">
        <v>4220.2669999999998</v>
      </c>
      <c r="CA84" s="23">
        <v>0</v>
      </c>
      <c r="CB84" s="23">
        <v>0</v>
      </c>
      <c r="CC84" s="57">
        <v>0</v>
      </c>
      <c r="CD84" s="23">
        <v>0</v>
      </c>
      <c r="CE84" s="23">
        <v>0</v>
      </c>
      <c r="CF84" s="23">
        <v>0</v>
      </c>
      <c r="CG84" s="23">
        <v>0</v>
      </c>
      <c r="CH84" s="26">
        <v>0</v>
      </c>
      <c r="CI84" s="26">
        <v>0</v>
      </c>
      <c r="CJ84" s="26">
        <f t="shared" si="38"/>
        <v>5000</v>
      </c>
      <c r="CK84" s="26">
        <f t="shared" si="39"/>
        <v>4220.2669999999998</v>
      </c>
      <c r="CL84" s="36"/>
      <c r="CM84" s="32"/>
      <c r="CN84" s="32"/>
      <c r="CO84" s="32"/>
      <c r="CP84" s="32"/>
      <c r="CQ84" s="32"/>
      <c r="CR84" s="36"/>
      <c r="CS84" s="32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</row>
    <row r="85" spans="1:210" ht="21" customHeight="1">
      <c r="A85" s="22">
        <v>76</v>
      </c>
      <c r="B85" s="56" t="s">
        <v>130</v>
      </c>
      <c r="C85" s="23">
        <v>0</v>
      </c>
      <c r="D85" s="35">
        <v>0</v>
      </c>
      <c r="E85" s="25">
        <f t="shared" si="26"/>
        <v>33185.1</v>
      </c>
      <c r="F85" s="26">
        <f t="shared" si="26"/>
        <v>35297.749000000003</v>
      </c>
      <c r="G85" s="26">
        <f t="shared" si="27"/>
        <v>106.36625774820629</v>
      </c>
      <c r="H85" s="26">
        <f t="shared" si="24"/>
        <v>8300.9</v>
      </c>
      <c r="I85" s="26">
        <f t="shared" si="18"/>
        <v>10413.549000000001</v>
      </c>
      <c r="J85" s="26">
        <f t="shared" si="28"/>
        <v>125.45084267970945</v>
      </c>
      <c r="K85" s="26">
        <f t="shared" si="29"/>
        <v>3550</v>
      </c>
      <c r="L85" s="26">
        <f t="shared" si="29"/>
        <v>8953.3290000000015</v>
      </c>
      <c r="M85" s="23">
        <f t="shared" si="30"/>
        <v>252.20645070422538</v>
      </c>
      <c r="N85" s="27">
        <v>350</v>
      </c>
      <c r="O85" s="26">
        <v>2373.4710000000005</v>
      </c>
      <c r="P85" s="23">
        <f t="shared" si="31"/>
        <v>678.13457142857158</v>
      </c>
      <c r="Q85" s="35">
        <v>4000</v>
      </c>
      <c r="R85" s="26">
        <v>934.22</v>
      </c>
      <c r="S85" s="23">
        <f t="shared" si="32"/>
        <v>23.355500000000003</v>
      </c>
      <c r="T85" s="27">
        <v>3200</v>
      </c>
      <c r="U85" s="26">
        <v>6579.8580000000002</v>
      </c>
      <c r="V85" s="23">
        <f t="shared" si="33"/>
        <v>205.62056250000001</v>
      </c>
      <c r="W85" s="27">
        <v>112</v>
      </c>
      <c r="X85" s="26">
        <v>108</v>
      </c>
      <c r="Y85" s="23">
        <f t="shared" si="34"/>
        <v>96.428571428571431</v>
      </c>
      <c r="Z85" s="29">
        <v>0</v>
      </c>
      <c r="AA85" s="26">
        <v>0</v>
      </c>
      <c r="AB85" s="23" t="e">
        <f t="shared" si="25"/>
        <v>#DIV/0!</v>
      </c>
      <c r="AC85" s="28">
        <v>0</v>
      </c>
      <c r="AD85" s="23">
        <v>0</v>
      </c>
      <c r="AE85" s="23">
        <v>0</v>
      </c>
      <c r="AF85" s="23">
        <v>0</v>
      </c>
      <c r="AG85" s="23">
        <v>24884.2</v>
      </c>
      <c r="AH85" s="23">
        <v>24884.2</v>
      </c>
      <c r="AI85" s="28">
        <v>0</v>
      </c>
      <c r="AJ85" s="30">
        <v>0</v>
      </c>
      <c r="AK85" s="31"/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6">
        <f t="shared" si="35"/>
        <v>328.9</v>
      </c>
      <c r="AR85" s="26">
        <f t="shared" si="35"/>
        <v>294</v>
      </c>
      <c r="AS85" s="23">
        <f t="shared" si="36"/>
        <v>89.388871997567648</v>
      </c>
      <c r="AT85" s="27">
        <v>328.9</v>
      </c>
      <c r="AU85" s="26">
        <v>294</v>
      </c>
      <c r="AV85" s="23">
        <v>0</v>
      </c>
      <c r="AW85" s="26">
        <v>0</v>
      </c>
      <c r="AX85" s="23">
        <v>0</v>
      </c>
      <c r="AY85" s="23">
        <v>0</v>
      </c>
      <c r="AZ85" s="27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34">
        <v>0</v>
      </c>
      <c r="BG85" s="23">
        <v>0</v>
      </c>
      <c r="BH85" s="27">
        <v>300</v>
      </c>
      <c r="BI85" s="23">
        <v>124</v>
      </c>
      <c r="BJ85" s="23">
        <v>300</v>
      </c>
      <c r="BK85" s="23">
        <v>124</v>
      </c>
      <c r="BL85" s="27">
        <v>10</v>
      </c>
      <c r="BM85" s="23">
        <v>0</v>
      </c>
      <c r="BN85" s="23">
        <v>0</v>
      </c>
      <c r="BO85" s="23">
        <v>0</v>
      </c>
      <c r="BP85" s="23">
        <v>0</v>
      </c>
      <c r="BQ85" s="23">
        <v>0</v>
      </c>
      <c r="BR85" s="23">
        <v>0</v>
      </c>
      <c r="BS85" s="26">
        <v>0</v>
      </c>
      <c r="BT85" s="26">
        <v>0</v>
      </c>
      <c r="BU85" s="26">
        <f t="shared" si="23"/>
        <v>33185.1</v>
      </c>
      <c r="BV85" s="26">
        <f t="shared" si="37"/>
        <v>35297.749000000003</v>
      </c>
      <c r="BW85" s="23">
        <v>0</v>
      </c>
      <c r="BX85" s="23">
        <v>0</v>
      </c>
      <c r="BY85" s="23">
        <v>0</v>
      </c>
      <c r="BZ85" s="23">
        <v>0</v>
      </c>
      <c r="CA85" s="23">
        <v>0</v>
      </c>
      <c r="CB85" s="23">
        <v>0</v>
      </c>
      <c r="CC85" s="57">
        <v>0</v>
      </c>
      <c r="CD85" s="23">
        <v>0</v>
      </c>
      <c r="CE85" s="23">
        <v>0</v>
      </c>
      <c r="CF85" s="23">
        <v>0</v>
      </c>
      <c r="CG85" s="23">
        <v>0</v>
      </c>
      <c r="CH85" s="26">
        <v>0</v>
      </c>
      <c r="CI85" s="26">
        <v>0</v>
      </c>
      <c r="CJ85" s="26">
        <f t="shared" si="38"/>
        <v>0</v>
      </c>
      <c r="CK85" s="26">
        <f t="shared" si="39"/>
        <v>0</v>
      </c>
      <c r="CL85" s="36"/>
      <c r="CM85" s="32"/>
      <c r="CN85" s="32"/>
      <c r="CO85" s="32"/>
      <c r="CP85" s="32"/>
      <c r="CQ85" s="32"/>
      <c r="CR85" s="36"/>
      <c r="CS85" s="32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</row>
    <row r="86" spans="1:210" ht="21" customHeight="1">
      <c r="A86" s="22">
        <v>77</v>
      </c>
      <c r="B86" s="56" t="s">
        <v>131</v>
      </c>
      <c r="C86" s="23">
        <v>331.8</v>
      </c>
      <c r="D86" s="35">
        <v>1439.5</v>
      </c>
      <c r="E86" s="25">
        <f t="shared" si="26"/>
        <v>42796</v>
      </c>
      <c r="F86" s="26">
        <f t="shared" si="26"/>
        <v>35531.478000000003</v>
      </c>
      <c r="G86" s="26">
        <f t="shared" si="27"/>
        <v>83.025231330030849</v>
      </c>
      <c r="H86" s="26">
        <f t="shared" si="24"/>
        <v>25516</v>
      </c>
      <c r="I86" s="26">
        <f t="shared" si="18"/>
        <v>18251.477999999999</v>
      </c>
      <c r="J86" s="26">
        <f t="shared" si="28"/>
        <v>71.529542248001249</v>
      </c>
      <c r="K86" s="26">
        <f t="shared" si="29"/>
        <v>6547</v>
      </c>
      <c r="L86" s="26">
        <f t="shared" si="29"/>
        <v>9470.8590000000004</v>
      </c>
      <c r="M86" s="23">
        <f t="shared" si="30"/>
        <v>144.65952344585307</v>
      </c>
      <c r="N86" s="27">
        <v>203.5</v>
      </c>
      <c r="O86" s="26">
        <v>2648.6579999999994</v>
      </c>
      <c r="P86" s="23">
        <f t="shared" si="31"/>
        <v>1301.5518427518425</v>
      </c>
      <c r="Q86" s="26">
        <v>17159</v>
      </c>
      <c r="R86" s="26">
        <v>6984.3190000000004</v>
      </c>
      <c r="S86" s="23">
        <f t="shared" si="32"/>
        <v>40.703531674339999</v>
      </c>
      <c r="T86" s="27">
        <v>6343.5</v>
      </c>
      <c r="U86" s="26">
        <v>6822.201</v>
      </c>
      <c r="V86" s="23">
        <f t="shared" si="33"/>
        <v>107.54632300780327</v>
      </c>
      <c r="W86" s="27">
        <v>110</v>
      </c>
      <c r="X86" s="26">
        <v>15</v>
      </c>
      <c r="Y86" s="23">
        <f t="shared" si="34"/>
        <v>13.636363636363635</v>
      </c>
      <c r="Z86" s="29">
        <v>0</v>
      </c>
      <c r="AA86" s="26">
        <v>0</v>
      </c>
      <c r="AB86" s="23" t="e">
        <f t="shared" si="25"/>
        <v>#DIV/0!</v>
      </c>
      <c r="AC86" s="28">
        <v>0</v>
      </c>
      <c r="AD86" s="23">
        <v>0</v>
      </c>
      <c r="AE86" s="23">
        <v>0</v>
      </c>
      <c r="AF86" s="23">
        <v>0</v>
      </c>
      <c r="AG86" s="23">
        <v>17280</v>
      </c>
      <c r="AH86" s="23">
        <v>17280</v>
      </c>
      <c r="AI86" s="28">
        <v>0</v>
      </c>
      <c r="AJ86" s="30">
        <v>0</v>
      </c>
      <c r="AK86" s="31"/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6">
        <f t="shared" si="35"/>
        <v>1700</v>
      </c>
      <c r="AR86" s="26">
        <f t="shared" si="35"/>
        <v>1781.3</v>
      </c>
      <c r="AS86" s="23">
        <f t="shared" si="36"/>
        <v>104.78235294117646</v>
      </c>
      <c r="AT86" s="27">
        <v>1700</v>
      </c>
      <c r="AU86" s="26">
        <v>1781.3</v>
      </c>
      <c r="AV86" s="23">
        <v>0</v>
      </c>
      <c r="AW86" s="26">
        <v>0</v>
      </c>
      <c r="AX86" s="23">
        <v>0</v>
      </c>
      <c r="AY86" s="23">
        <v>0</v>
      </c>
      <c r="AZ86" s="27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34">
        <v>0</v>
      </c>
      <c r="BG86" s="23">
        <v>0</v>
      </c>
      <c r="BH86" s="27">
        <v>0</v>
      </c>
      <c r="BI86" s="23">
        <v>0</v>
      </c>
      <c r="BJ86" s="23">
        <v>0</v>
      </c>
      <c r="BK86" s="23">
        <v>0</v>
      </c>
      <c r="BL86" s="27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6">
        <v>0</v>
      </c>
      <c r="BT86" s="26">
        <v>0</v>
      </c>
      <c r="BU86" s="26">
        <f t="shared" si="23"/>
        <v>42796</v>
      </c>
      <c r="BV86" s="26">
        <f t="shared" si="37"/>
        <v>35531.478000000003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  <c r="CC86" s="57">
        <v>0</v>
      </c>
      <c r="CD86" s="23">
        <v>0</v>
      </c>
      <c r="CE86" s="23">
        <v>0</v>
      </c>
      <c r="CF86" s="23">
        <v>0</v>
      </c>
      <c r="CG86" s="23">
        <v>5700</v>
      </c>
      <c r="CH86" s="26">
        <v>3495</v>
      </c>
      <c r="CI86" s="26">
        <v>0</v>
      </c>
      <c r="CJ86" s="26">
        <f t="shared" si="38"/>
        <v>5700</v>
      </c>
      <c r="CK86" s="26">
        <f t="shared" si="39"/>
        <v>3495</v>
      </c>
      <c r="CL86" s="36"/>
      <c r="CM86" s="32"/>
      <c r="CN86" s="32"/>
      <c r="CO86" s="32"/>
      <c r="CP86" s="32"/>
      <c r="CQ86" s="32"/>
      <c r="CR86" s="36"/>
      <c r="CS86" s="32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</row>
    <row r="87" spans="1:210" ht="21" customHeight="1">
      <c r="A87" s="22">
        <v>78</v>
      </c>
      <c r="B87" s="56" t="s">
        <v>132</v>
      </c>
      <c r="C87" s="23">
        <v>1681.4</v>
      </c>
      <c r="D87" s="35">
        <v>0</v>
      </c>
      <c r="E87" s="25">
        <f t="shared" si="26"/>
        <v>145785.70000000001</v>
      </c>
      <c r="F87" s="26">
        <f t="shared" si="26"/>
        <v>118935.99999999999</v>
      </c>
      <c r="G87" s="26">
        <f t="shared" si="27"/>
        <v>81.582761546571419</v>
      </c>
      <c r="H87" s="26">
        <f t="shared" si="24"/>
        <v>24520</v>
      </c>
      <c r="I87" s="26">
        <f t="shared" si="18"/>
        <v>23945.045999999998</v>
      </c>
      <c r="J87" s="26">
        <f t="shared" si="28"/>
        <v>97.655163132137019</v>
      </c>
      <c r="K87" s="26">
        <f t="shared" si="29"/>
        <v>16300</v>
      </c>
      <c r="L87" s="26">
        <f t="shared" si="29"/>
        <v>16919.952000000001</v>
      </c>
      <c r="M87" s="23">
        <f t="shared" si="30"/>
        <v>103.80338650306749</v>
      </c>
      <c r="N87" s="27">
        <v>6300</v>
      </c>
      <c r="O87" s="26">
        <v>1253.2820000000015</v>
      </c>
      <c r="P87" s="23">
        <f t="shared" si="31"/>
        <v>19.893365079365104</v>
      </c>
      <c r="Q87" s="35">
        <v>6000</v>
      </c>
      <c r="R87" s="26">
        <v>5862.58</v>
      </c>
      <c r="S87" s="23">
        <f t="shared" si="32"/>
        <v>97.709666666666664</v>
      </c>
      <c r="T87" s="27">
        <v>10000</v>
      </c>
      <c r="U87" s="26">
        <v>15666.67</v>
      </c>
      <c r="V87" s="23">
        <f t="shared" si="33"/>
        <v>156.66669999999999</v>
      </c>
      <c r="W87" s="27">
        <v>390</v>
      </c>
      <c r="X87" s="26">
        <v>40</v>
      </c>
      <c r="Y87" s="23">
        <f t="shared" si="34"/>
        <v>10.256410256410255</v>
      </c>
      <c r="Z87" s="29">
        <v>0</v>
      </c>
      <c r="AA87" s="26">
        <v>0</v>
      </c>
      <c r="AB87" s="23" t="e">
        <f t="shared" si="25"/>
        <v>#DIV/0!</v>
      </c>
      <c r="AC87" s="28">
        <v>0</v>
      </c>
      <c r="AD87" s="23">
        <v>0</v>
      </c>
      <c r="AE87" s="23">
        <v>0</v>
      </c>
      <c r="AF87" s="23">
        <v>0</v>
      </c>
      <c r="AG87" s="23">
        <v>62404</v>
      </c>
      <c r="AH87" s="23">
        <v>62404</v>
      </c>
      <c r="AI87" s="28">
        <v>0</v>
      </c>
      <c r="AJ87" s="30">
        <v>0</v>
      </c>
      <c r="AK87" s="31"/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6">
        <f t="shared" si="35"/>
        <v>680</v>
      </c>
      <c r="AR87" s="26">
        <f t="shared" si="35"/>
        <v>474.5</v>
      </c>
      <c r="AS87" s="23">
        <f t="shared" si="36"/>
        <v>69.779411764705884</v>
      </c>
      <c r="AT87" s="27">
        <v>500</v>
      </c>
      <c r="AU87" s="26">
        <v>314.5</v>
      </c>
      <c r="AV87" s="23">
        <v>0</v>
      </c>
      <c r="AW87" s="26">
        <v>0</v>
      </c>
      <c r="AX87" s="23">
        <v>0</v>
      </c>
      <c r="AY87" s="23">
        <v>0</v>
      </c>
      <c r="AZ87" s="27">
        <v>180</v>
      </c>
      <c r="BA87" s="23">
        <v>160</v>
      </c>
      <c r="BB87" s="23">
        <v>0</v>
      </c>
      <c r="BC87" s="23">
        <v>0</v>
      </c>
      <c r="BD87" s="23">
        <v>0</v>
      </c>
      <c r="BE87" s="23">
        <v>0</v>
      </c>
      <c r="BF87" s="34">
        <v>0</v>
      </c>
      <c r="BG87" s="23">
        <v>0</v>
      </c>
      <c r="BH87" s="27">
        <v>550</v>
      </c>
      <c r="BI87" s="23">
        <v>648.01400000000001</v>
      </c>
      <c r="BJ87" s="23">
        <v>500</v>
      </c>
      <c r="BK87" s="23">
        <v>0</v>
      </c>
      <c r="BL87" s="27">
        <v>600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6">
        <v>0</v>
      </c>
      <c r="BT87" s="26">
        <v>0</v>
      </c>
      <c r="BU87" s="26">
        <f t="shared" si="23"/>
        <v>86924</v>
      </c>
      <c r="BV87" s="26">
        <f t="shared" si="37"/>
        <v>86349.046000000002</v>
      </c>
      <c r="BW87" s="23">
        <v>0</v>
      </c>
      <c r="BX87" s="23">
        <v>0</v>
      </c>
      <c r="BY87" s="23">
        <v>58861.7</v>
      </c>
      <c r="BZ87" s="23">
        <v>32586.954000000002</v>
      </c>
      <c r="CA87" s="23">
        <v>0</v>
      </c>
      <c r="CB87" s="23">
        <v>0</v>
      </c>
      <c r="CC87" s="57">
        <v>0</v>
      </c>
      <c r="CD87" s="23">
        <v>0</v>
      </c>
      <c r="CE87" s="23">
        <v>0</v>
      </c>
      <c r="CF87" s="23">
        <v>0</v>
      </c>
      <c r="CG87" s="23">
        <v>17057</v>
      </c>
      <c r="CH87" s="26">
        <v>16523.376</v>
      </c>
      <c r="CI87" s="26">
        <v>0</v>
      </c>
      <c r="CJ87" s="26">
        <f t="shared" si="38"/>
        <v>75918.7</v>
      </c>
      <c r="CK87" s="26">
        <f t="shared" si="39"/>
        <v>49110.33</v>
      </c>
      <c r="CL87" s="36"/>
      <c r="CM87" s="32"/>
      <c r="CN87" s="32"/>
      <c r="CO87" s="32"/>
      <c r="CP87" s="32"/>
      <c r="CQ87" s="32"/>
      <c r="CR87" s="36"/>
      <c r="CS87" s="32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</row>
    <row r="88" spans="1:210" ht="21" customHeight="1">
      <c r="A88" s="22">
        <v>79</v>
      </c>
      <c r="B88" s="56" t="s">
        <v>133</v>
      </c>
      <c r="C88" s="23">
        <v>4187.7</v>
      </c>
      <c r="D88" s="35">
        <v>0</v>
      </c>
      <c r="E88" s="25">
        <f t="shared" si="26"/>
        <v>29963.5</v>
      </c>
      <c r="F88" s="26">
        <f t="shared" si="26"/>
        <v>28050.007000000001</v>
      </c>
      <c r="G88" s="26">
        <f t="shared" si="27"/>
        <v>93.613920269661421</v>
      </c>
      <c r="H88" s="26">
        <f t="shared" si="24"/>
        <v>9658</v>
      </c>
      <c r="I88" s="26">
        <f t="shared" si="18"/>
        <v>7744.5070000000005</v>
      </c>
      <c r="J88" s="26">
        <f t="shared" si="28"/>
        <v>80.187481880306493</v>
      </c>
      <c r="K88" s="26">
        <f t="shared" si="29"/>
        <v>2500</v>
      </c>
      <c r="L88" s="26">
        <f t="shared" si="29"/>
        <v>5803.634</v>
      </c>
      <c r="M88" s="23">
        <f t="shared" si="30"/>
        <v>232.14535999999998</v>
      </c>
      <c r="N88" s="27">
        <v>0</v>
      </c>
      <c r="O88" s="26">
        <v>1422.7860000000005</v>
      </c>
      <c r="P88" s="23" t="e">
        <f t="shared" si="31"/>
        <v>#DIV/0!</v>
      </c>
      <c r="Q88" s="35">
        <v>4700</v>
      </c>
      <c r="R88" s="26">
        <v>1114.29</v>
      </c>
      <c r="S88" s="23">
        <f t="shared" si="32"/>
        <v>23.708297872340424</v>
      </c>
      <c r="T88" s="27">
        <v>2500</v>
      </c>
      <c r="U88" s="26">
        <v>4380.848</v>
      </c>
      <c r="V88" s="23">
        <f t="shared" si="33"/>
        <v>175.23392000000001</v>
      </c>
      <c r="W88" s="27">
        <v>36</v>
      </c>
      <c r="X88" s="26">
        <v>0</v>
      </c>
      <c r="Y88" s="23">
        <f t="shared" si="34"/>
        <v>0</v>
      </c>
      <c r="Z88" s="29">
        <v>0</v>
      </c>
      <c r="AA88" s="26">
        <v>0</v>
      </c>
      <c r="AB88" s="23" t="e">
        <f t="shared" si="25"/>
        <v>#DIV/0!</v>
      </c>
      <c r="AC88" s="28">
        <v>0</v>
      </c>
      <c r="AD88" s="23">
        <v>0</v>
      </c>
      <c r="AE88" s="23">
        <v>0</v>
      </c>
      <c r="AF88" s="23">
        <v>0</v>
      </c>
      <c r="AG88" s="23">
        <v>12797</v>
      </c>
      <c r="AH88" s="23">
        <v>12797</v>
      </c>
      <c r="AI88" s="28">
        <v>0</v>
      </c>
      <c r="AJ88" s="30">
        <v>0</v>
      </c>
      <c r="AK88" s="31"/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6">
        <f t="shared" si="35"/>
        <v>670</v>
      </c>
      <c r="AR88" s="26">
        <f t="shared" si="35"/>
        <v>447.15</v>
      </c>
      <c r="AS88" s="23">
        <f t="shared" si="36"/>
        <v>66.738805970149258</v>
      </c>
      <c r="AT88" s="27">
        <v>670</v>
      </c>
      <c r="AU88" s="26">
        <v>447.15</v>
      </c>
      <c r="AV88" s="23">
        <v>0</v>
      </c>
      <c r="AW88" s="26">
        <v>0</v>
      </c>
      <c r="AX88" s="23">
        <v>0</v>
      </c>
      <c r="AY88" s="23">
        <v>0</v>
      </c>
      <c r="AZ88" s="27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34">
        <v>0</v>
      </c>
      <c r="BG88" s="23">
        <v>126</v>
      </c>
      <c r="BH88" s="27">
        <v>1752</v>
      </c>
      <c r="BI88" s="23">
        <v>0</v>
      </c>
      <c r="BJ88" s="23">
        <v>552</v>
      </c>
      <c r="BK88" s="23">
        <v>0</v>
      </c>
      <c r="BL88" s="27">
        <v>0</v>
      </c>
      <c r="BM88" s="23">
        <v>253.43299999999999</v>
      </c>
      <c r="BN88" s="23">
        <v>0</v>
      </c>
      <c r="BO88" s="23">
        <v>0</v>
      </c>
      <c r="BP88" s="23">
        <v>0</v>
      </c>
      <c r="BQ88" s="23">
        <v>0</v>
      </c>
      <c r="BR88" s="23">
        <v>0</v>
      </c>
      <c r="BS88" s="26">
        <v>0</v>
      </c>
      <c r="BT88" s="26">
        <v>0</v>
      </c>
      <c r="BU88" s="26">
        <f t="shared" si="23"/>
        <v>22455</v>
      </c>
      <c r="BV88" s="26">
        <f t="shared" si="37"/>
        <v>20541.507000000001</v>
      </c>
      <c r="BW88" s="23">
        <v>0</v>
      </c>
      <c r="BX88" s="23">
        <v>0</v>
      </c>
      <c r="BY88" s="23">
        <v>7508.5</v>
      </c>
      <c r="BZ88" s="23">
        <v>7508.5</v>
      </c>
      <c r="CA88" s="23">
        <v>0</v>
      </c>
      <c r="CB88" s="23">
        <v>0</v>
      </c>
      <c r="CC88" s="57">
        <v>0</v>
      </c>
      <c r="CD88" s="23">
        <v>0</v>
      </c>
      <c r="CE88" s="23">
        <v>0</v>
      </c>
      <c r="CF88" s="23">
        <v>0</v>
      </c>
      <c r="CG88" s="23">
        <v>6590</v>
      </c>
      <c r="CH88" s="26">
        <v>3257.6680000000001</v>
      </c>
      <c r="CI88" s="26">
        <v>0</v>
      </c>
      <c r="CJ88" s="26">
        <f t="shared" si="38"/>
        <v>14098.5</v>
      </c>
      <c r="CK88" s="26">
        <f t="shared" si="39"/>
        <v>10766.168</v>
      </c>
      <c r="CL88" s="36"/>
      <c r="CM88" s="32"/>
      <c r="CN88" s="32"/>
      <c r="CO88" s="32"/>
      <c r="CP88" s="32"/>
      <c r="CQ88" s="32"/>
      <c r="CR88" s="36"/>
      <c r="CS88" s="32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</row>
    <row r="89" spans="1:210" ht="21" customHeight="1">
      <c r="A89" s="22">
        <v>80</v>
      </c>
      <c r="B89" s="56" t="s">
        <v>134</v>
      </c>
      <c r="C89" s="23">
        <v>7180.1</v>
      </c>
      <c r="D89" s="35">
        <v>0</v>
      </c>
      <c r="E89" s="25">
        <f t="shared" si="26"/>
        <v>72331.600000000006</v>
      </c>
      <c r="F89" s="26">
        <f t="shared" si="26"/>
        <v>72351.215000000011</v>
      </c>
      <c r="G89" s="26">
        <f t="shared" si="27"/>
        <v>100.02711816135688</v>
      </c>
      <c r="H89" s="26">
        <f t="shared" si="24"/>
        <v>27784</v>
      </c>
      <c r="I89" s="26">
        <f t="shared" si="18"/>
        <v>28567.215</v>
      </c>
      <c r="J89" s="26">
        <f t="shared" si="28"/>
        <v>102.81894255686726</v>
      </c>
      <c r="K89" s="26">
        <f t="shared" si="29"/>
        <v>10887</v>
      </c>
      <c r="L89" s="26">
        <f t="shared" si="29"/>
        <v>18562.805</v>
      </c>
      <c r="M89" s="23">
        <f t="shared" si="30"/>
        <v>170.50431707541105</v>
      </c>
      <c r="N89" s="27">
        <v>217</v>
      </c>
      <c r="O89" s="26">
        <v>4812.2810000000009</v>
      </c>
      <c r="P89" s="23">
        <f t="shared" si="31"/>
        <v>2217.6410138248852</v>
      </c>
      <c r="Q89" s="35">
        <v>7553</v>
      </c>
      <c r="R89" s="26">
        <v>367</v>
      </c>
      <c r="S89" s="23">
        <f t="shared" si="32"/>
        <v>4.858996425261485</v>
      </c>
      <c r="T89" s="27">
        <v>10670</v>
      </c>
      <c r="U89" s="26">
        <v>13750.523999999999</v>
      </c>
      <c r="V89" s="23">
        <f t="shared" si="33"/>
        <v>128.87089034676663</v>
      </c>
      <c r="W89" s="27">
        <v>80</v>
      </c>
      <c r="X89" s="26">
        <v>143.5</v>
      </c>
      <c r="Y89" s="23">
        <f t="shared" si="34"/>
        <v>179.375</v>
      </c>
      <c r="Z89" s="29">
        <v>0</v>
      </c>
      <c r="AA89" s="26">
        <v>0</v>
      </c>
      <c r="AB89" s="23" t="e">
        <f t="shared" si="25"/>
        <v>#DIV/0!</v>
      </c>
      <c r="AC89" s="28">
        <v>0</v>
      </c>
      <c r="AD89" s="23">
        <v>0</v>
      </c>
      <c r="AE89" s="23">
        <v>0</v>
      </c>
      <c r="AF89" s="23">
        <v>0</v>
      </c>
      <c r="AG89" s="23">
        <v>37770.400000000001</v>
      </c>
      <c r="AH89" s="23">
        <v>37770.400000000001</v>
      </c>
      <c r="AI89" s="28">
        <v>0</v>
      </c>
      <c r="AJ89" s="30">
        <v>0</v>
      </c>
      <c r="AK89" s="31">
        <v>1527.2</v>
      </c>
      <c r="AL89" s="23">
        <v>763.6</v>
      </c>
      <c r="AM89" s="23">
        <v>0</v>
      </c>
      <c r="AN89" s="23">
        <v>0</v>
      </c>
      <c r="AO89" s="23">
        <v>0</v>
      </c>
      <c r="AP89" s="23">
        <v>0</v>
      </c>
      <c r="AQ89" s="26">
        <f t="shared" si="35"/>
        <v>0</v>
      </c>
      <c r="AR89" s="26">
        <f t="shared" si="35"/>
        <v>0</v>
      </c>
      <c r="AS89" s="23" t="e">
        <f t="shared" si="36"/>
        <v>#DIV/0!</v>
      </c>
      <c r="AT89" s="27">
        <v>0</v>
      </c>
      <c r="AU89" s="26">
        <v>0</v>
      </c>
      <c r="AV89" s="23">
        <v>0</v>
      </c>
      <c r="AW89" s="26">
        <v>0</v>
      </c>
      <c r="AX89" s="23">
        <v>0</v>
      </c>
      <c r="AY89" s="23">
        <v>0</v>
      </c>
      <c r="AZ89" s="27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34">
        <v>0</v>
      </c>
      <c r="BG89" s="23">
        <v>0</v>
      </c>
      <c r="BH89" s="27">
        <v>8184</v>
      </c>
      <c r="BI89" s="23">
        <v>8077.84</v>
      </c>
      <c r="BJ89" s="23">
        <v>0</v>
      </c>
      <c r="BK89" s="23">
        <v>0</v>
      </c>
      <c r="BL89" s="27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1080</v>
      </c>
      <c r="BS89" s="26">
        <v>1416.07</v>
      </c>
      <c r="BT89" s="26">
        <v>0</v>
      </c>
      <c r="BU89" s="26">
        <f t="shared" si="23"/>
        <v>67081.600000000006</v>
      </c>
      <c r="BV89" s="26">
        <f t="shared" si="37"/>
        <v>67101.215000000011</v>
      </c>
      <c r="BW89" s="23">
        <v>0</v>
      </c>
      <c r="BX89" s="23">
        <v>0</v>
      </c>
      <c r="BY89" s="23">
        <v>5250</v>
      </c>
      <c r="BZ89" s="23">
        <v>5250</v>
      </c>
      <c r="CA89" s="23">
        <v>0</v>
      </c>
      <c r="CB89" s="23">
        <v>0</v>
      </c>
      <c r="CC89" s="57">
        <v>0</v>
      </c>
      <c r="CD89" s="23">
        <v>0</v>
      </c>
      <c r="CE89" s="23">
        <v>0</v>
      </c>
      <c r="CF89" s="23">
        <v>0</v>
      </c>
      <c r="CG89" s="23">
        <v>4000</v>
      </c>
      <c r="CH89" s="26">
        <v>4000</v>
      </c>
      <c r="CI89" s="26">
        <v>0</v>
      </c>
      <c r="CJ89" s="26">
        <f t="shared" si="38"/>
        <v>9250</v>
      </c>
      <c r="CK89" s="26">
        <f t="shared" si="39"/>
        <v>9250</v>
      </c>
      <c r="CL89" s="36"/>
      <c r="CM89" s="32"/>
      <c r="CN89" s="32"/>
      <c r="CO89" s="32"/>
      <c r="CP89" s="32"/>
      <c r="CQ89" s="32"/>
      <c r="CR89" s="36"/>
      <c r="CS89" s="32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</row>
    <row r="90" spans="1:210" ht="21" customHeight="1">
      <c r="A90" s="22">
        <v>81</v>
      </c>
      <c r="B90" s="56" t="s">
        <v>135</v>
      </c>
      <c r="C90" s="23">
        <v>10090.5</v>
      </c>
      <c r="D90" s="35">
        <v>0</v>
      </c>
      <c r="E90" s="25">
        <f t="shared" si="26"/>
        <v>109878.9</v>
      </c>
      <c r="F90" s="26">
        <f t="shared" si="26"/>
        <v>82194.413400000005</v>
      </c>
      <c r="G90" s="26">
        <f t="shared" si="27"/>
        <v>74.804547005840078</v>
      </c>
      <c r="H90" s="26">
        <f t="shared" si="24"/>
        <v>19780</v>
      </c>
      <c r="I90" s="26">
        <f t="shared" si="18"/>
        <v>18019.1584</v>
      </c>
      <c r="J90" s="26">
        <f t="shared" si="28"/>
        <v>91.097868554095058</v>
      </c>
      <c r="K90" s="26">
        <f t="shared" si="29"/>
        <v>7330</v>
      </c>
      <c r="L90" s="26">
        <f t="shared" si="29"/>
        <v>9726.4366000000009</v>
      </c>
      <c r="M90" s="23">
        <f t="shared" si="30"/>
        <v>132.69354160982266</v>
      </c>
      <c r="N90" s="27">
        <v>250</v>
      </c>
      <c r="O90" s="26">
        <v>2443.624600000001</v>
      </c>
      <c r="P90" s="23">
        <f t="shared" si="31"/>
        <v>977.44984000000045</v>
      </c>
      <c r="Q90" s="35">
        <v>7300</v>
      </c>
      <c r="R90" s="26">
        <v>3760.7258000000002</v>
      </c>
      <c r="S90" s="23">
        <f t="shared" si="32"/>
        <v>51.516791780821926</v>
      </c>
      <c r="T90" s="27">
        <v>7080</v>
      </c>
      <c r="U90" s="26">
        <v>7282.8119999999999</v>
      </c>
      <c r="V90" s="23">
        <f t="shared" si="33"/>
        <v>102.86457627118644</v>
      </c>
      <c r="W90" s="27">
        <v>640</v>
      </c>
      <c r="X90" s="26">
        <v>492</v>
      </c>
      <c r="Y90" s="23">
        <f t="shared" si="34"/>
        <v>76.875</v>
      </c>
      <c r="Z90" s="29">
        <v>0</v>
      </c>
      <c r="AA90" s="26">
        <v>0</v>
      </c>
      <c r="AB90" s="23" t="e">
        <f t="shared" si="25"/>
        <v>#DIV/0!</v>
      </c>
      <c r="AC90" s="28">
        <v>0</v>
      </c>
      <c r="AD90" s="23">
        <v>0</v>
      </c>
      <c r="AE90" s="23">
        <v>0</v>
      </c>
      <c r="AF90" s="23">
        <v>0</v>
      </c>
      <c r="AG90" s="23">
        <v>39670.6</v>
      </c>
      <c r="AH90" s="23">
        <v>39670.6</v>
      </c>
      <c r="AI90" s="28">
        <v>0</v>
      </c>
      <c r="AJ90" s="30">
        <v>0</v>
      </c>
      <c r="AK90" s="31"/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6">
        <f t="shared" si="35"/>
        <v>2410</v>
      </c>
      <c r="AR90" s="26">
        <f t="shared" si="35"/>
        <v>1637.8</v>
      </c>
      <c r="AS90" s="23">
        <f t="shared" si="36"/>
        <v>67.958506224066383</v>
      </c>
      <c r="AT90" s="27">
        <v>2410</v>
      </c>
      <c r="AU90" s="26">
        <v>1637.8</v>
      </c>
      <c r="AV90" s="23">
        <v>0</v>
      </c>
      <c r="AW90" s="26">
        <v>0</v>
      </c>
      <c r="AX90" s="23">
        <v>0</v>
      </c>
      <c r="AY90" s="23">
        <v>0</v>
      </c>
      <c r="AZ90" s="27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34">
        <v>1000</v>
      </c>
      <c r="BG90" s="23">
        <v>649.4</v>
      </c>
      <c r="BH90" s="27">
        <v>600</v>
      </c>
      <c r="BI90" s="23">
        <v>424.16</v>
      </c>
      <c r="BJ90" s="23">
        <v>600</v>
      </c>
      <c r="BK90" s="23">
        <v>299.16000000000003</v>
      </c>
      <c r="BL90" s="27">
        <v>500</v>
      </c>
      <c r="BM90" s="23">
        <v>1328.636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6">
        <v>0</v>
      </c>
      <c r="BT90" s="26">
        <v>0</v>
      </c>
      <c r="BU90" s="26">
        <f t="shared" si="23"/>
        <v>59450.6</v>
      </c>
      <c r="BV90" s="26">
        <f t="shared" si="37"/>
        <v>57689.758400000006</v>
      </c>
      <c r="BW90" s="23">
        <v>0</v>
      </c>
      <c r="BX90" s="23">
        <v>0</v>
      </c>
      <c r="BY90" s="23">
        <v>50428.3</v>
      </c>
      <c r="BZ90" s="23">
        <v>24504.654999999999</v>
      </c>
      <c r="CA90" s="23">
        <v>0</v>
      </c>
      <c r="CB90" s="23">
        <v>0</v>
      </c>
      <c r="CC90" s="57">
        <v>0</v>
      </c>
      <c r="CD90" s="23">
        <v>0</v>
      </c>
      <c r="CE90" s="23">
        <v>0</v>
      </c>
      <c r="CF90" s="23">
        <v>0</v>
      </c>
      <c r="CG90" s="23">
        <v>0</v>
      </c>
      <c r="CH90" s="26">
        <v>0</v>
      </c>
      <c r="CI90" s="26">
        <v>0</v>
      </c>
      <c r="CJ90" s="26">
        <f t="shared" si="38"/>
        <v>50428.3</v>
      </c>
      <c r="CK90" s="26">
        <f t="shared" si="39"/>
        <v>24504.654999999999</v>
      </c>
      <c r="CL90" s="36"/>
      <c r="CM90" s="32"/>
      <c r="CN90" s="32"/>
      <c r="CO90" s="32"/>
      <c r="CP90" s="32"/>
      <c r="CQ90" s="32"/>
      <c r="CR90" s="36"/>
      <c r="CS90" s="32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</row>
    <row r="91" spans="1:210" ht="21" customHeight="1">
      <c r="A91" s="22">
        <v>82</v>
      </c>
      <c r="B91" s="56" t="s">
        <v>136</v>
      </c>
      <c r="C91" s="23">
        <v>2281.6999999999998</v>
      </c>
      <c r="D91" s="35">
        <v>0</v>
      </c>
      <c r="E91" s="25">
        <f t="shared" si="26"/>
        <v>72612.800000000003</v>
      </c>
      <c r="F91" s="26">
        <f t="shared" si="26"/>
        <v>70277.079799999992</v>
      </c>
      <c r="G91" s="26">
        <f t="shared" si="27"/>
        <v>96.783321673313779</v>
      </c>
      <c r="H91" s="26">
        <f t="shared" si="24"/>
        <v>19360</v>
      </c>
      <c r="I91" s="26">
        <f t="shared" si="18"/>
        <v>17024.2798</v>
      </c>
      <c r="J91" s="26">
        <f t="shared" si="28"/>
        <v>87.93532954545455</v>
      </c>
      <c r="K91" s="26">
        <f t="shared" si="29"/>
        <v>9260</v>
      </c>
      <c r="L91" s="26">
        <f t="shared" si="29"/>
        <v>13362.596000000001</v>
      </c>
      <c r="M91" s="23">
        <f t="shared" si="30"/>
        <v>144.30449244060478</v>
      </c>
      <c r="N91" s="27">
        <v>510</v>
      </c>
      <c r="O91" s="26">
        <v>4717.3680000000013</v>
      </c>
      <c r="P91" s="23">
        <f t="shared" si="31"/>
        <v>924.97411764705907</v>
      </c>
      <c r="Q91" s="35">
        <v>7250</v>
      </c>
      <c r="R91" s="26">
        <v>2.0577999999999999</v>
      </c>
      <c r="S91" s="23">
        <f t="shared" si="32"/>
        <v>2.8383448275862068E-2</v>
      </c>
      <c r="T91" s="27">
        <v>8750</v>
      </c>
      <c r="U91" s="26">
        <v>8645.2279999999992</v>
      </c>
      <c r="V91" s="23">
        <f t="shared" si="33"/>
        <v>98.802605714285704</v>
      </c>
      <c r="W91" s="27">
        <v>150</v>
      </c>
      <c r="X91" s="26">
        <v>974.53700000000003</v>
      </c>
      <c r="Y91" s="23">
        <f t="shared" si="34"/>
        <v>649.69133333333332</v>
      </c>
      <c r="Z91" s="29">
        <v>0</v>
      </c>
      <c r="AA91" s="26">
        <v>0</v>
      </c>
      <c r="AB91" s="23" t="e">
        <f t="shared" si="25"/>
        <v>#DIV/0!</v>
      </c>
      <c r="AC91" s="28">
        <v>0</v>
      </c>
      <c r="AD91" s="23">
        <v>0</v>
      </c>
      <c r="AE91" s="23">
        <v>0</v>
      </c>
      <c r="AF91" s="23">
        <v>0</v>
      </c>
      <c r="AG91" s="23">
        <v>53252.800000000003</v>
      </c>
      <c r="AH91" s="23">
        <v>53252.800000000003</v>
      </c>
      <c r="AI91" s="28">
        <v>0</v>
      </c>
      <c r="AJ91" s="30">
        <v>0</v>
      </c>
      <c r="AK91" s="31"/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6">
        <f t="shared" si="35"/>
        <v>100</v>
      </c>
      <c r="AR91" s="26">
        <f t="shared" si="35"/>
        <v>159.18899999999999</v>
      </c>
      <c r="AS91" s="23">
        <f t="shared" si="36"/>
        <v>159.18899999999999</v>
      </c>
      <c r="AT91" s="27">
        <v>100</v>
      </c>
      <c r="AU91" s="26">
        <v>159.18899999999999</v>
      </c>
      <c r="AV91" s="23">
        <v>0</v>
      </c>
      <c r="AW91" s="26">
        <v>0</v>
      </c>
      <c r="AX91" s="23">
        <v>0</v>
      </c>
      <c r="AY91" s="23">
        <v>0</v>
      </c>
      <c r="AZ91" s="27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34">
        <v>1000</v>
      </c>
      <c r="BG91" s="23">
        <v>1975.9</v>
      </c>
      <c r="BH91" s="27">
        <v>1000</v>
      </c>
      <c r="BI91" s="23">
        <v>0</v>
      </c>
      <c r="BJ91" s="27">
        <v>1000</v>
      </c>
      <c r="BK91" s="23">
        <v>0</v>
      </c>
      <c r="BL91" s="27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600</v>
      </c>
      <c r="BS91" s="26">
        <v>550</v>
      </c>
      <c r="BT91" s="26">
        <v>0</v>
      </c>
      <c r="BU91" s="26">
        <f t="shared" si="23"/>
        <v>72612.800000000003</v>
      </c>
      <c r="BV91" s="26">
        <f t="shared" si="37"/>
        <v>70277.079799999992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57">
        <v>0</v>
      </c>
      <c r="CD91" s="23">
        <v>0</v>
      </c>
      <c r="CE91" s="23">
        <v>0</v>
      </c>
      <c r="CF91" s="23">
        <v>0</v>
      </c>
      <c r="CG91" s="23">
        <v>5600</v>
      </c>
      <c r="CH91" s="26">
        <v>5522</v>
      </c>
      <c r="CI91" s="26">
        <v>0</v>
      </c>
      <c r="CJ91" s="26">
        <f t="shared" si="38"/>
        <v>5600</v>
      </c>
      <c r="CK91" s="26">
        <f t="shared" si="39"/>
        <v>5522</v>
      </c>
      <c r="CL91" s="36"/>
      <c r="CM91" s="32"/>
      <c r="CN91" s="32"/>
      <c r="CO91" s="32"/>
      <c r="CP91" s="32"/>
      <c r="CQ91" s="32"/>
      <c r="CR91" s="36"/>
      <c r="CS91" s="32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</row>
    <row r="92" spans="1:210" ht="21" customHeight="1">
      <c r="A92" s="22">
        <v>83</v>
      </c>
      <c r="B92" s="56" t="s">
        <v>137</v>
      </c>
      <c r="C92" s="23">
        <v>44873.9</v>
      </c>
      <c r="D92" s="35">
        <v>300</v>
      </c>
      <c r="E92" s="25">
        <f t="shared" si="26"/>
        <v>156492.30000000002</v>
      </c>
      <c r="F92" s="26">
        <f t="shared" si="26"/>
        <v>161573.36659999998</v>
      </c>
      <c r="G92" s="26">
        <f t="shared" si="27"/>
        <v>103.24684767237746</v>
      </c>
      <c r="H92" s="26">
        <f t="shared" si="24"/>
        <v>26652.300000000003</v>
      </c>
      <c r="I92" s="26">
        <f t="shared" si="18"/>
        <v>32315.834599999998</v>
      </c>
      <c r="J92" s="26">
        <f t="shared" si="28"/>
        <v>121.24970302750604</v>
      </c>
      <c r="K92" s="26">
        <f t="shared" si="29"/>
        <v>11736</v>
      </c>
      <c r="L92" s="26">
        <f t="shared" si="29"/>
        <v>22019.9764</v>
      </c>
      <c r="M92" s="23">
        <f t="shared" si="30"/>
        <v>187.62761077027946</v>
      </c>
      <c r="N92" s="27">
        <v>236</v>
      </c>
      <c r="O92" s="26">
        <v>3395.0803999999976</v>
      </c>
      <c r="P92" s="23">
        <f t="shared" si="31"/>
        <v>1438.5933898305075</v>
      </c>
      <c r="Q92" s="35">
        <v>9500.9</v>
      </c>
      <c r="R92" s="26">
        <v>5072.8119999999999</v>
      </c>
      <c r="S92" s="23">
        <f t="shared" si="32"/>
        <v>53.392962771947929</v>
      </c>
      <c r="T92" s="27">
        <v>11500</v>
      </c>
      <c r="U92" s="26">
        <v>18624.896000000001</v>
      </c>
      <c r="V92" s="23">
        <f t="shared" si="33"/>
        <v>161.95561739130434</v>
      </c>
      <c r="W92" s="27">
        <v>900</v>
      </c>
      <c r="X92" s="26">
        <v>613.4</v>
      </c>
      <c r="Y92" s="23">
        <f t="shared" si="34"/>
        <v>68.155555555555551</v>
      </c>
      <c r="Z92" s="29">
        <v>0</v>
      </c>
      <c r="AA92" s="26">
        <v>0</v>
      </c>
      <c r="AB92" s="23" t="e">
        <f t="shared" si="25"/>
        <v>#DIV/0!</v>
      </c>
      <c r="AC92" s="28">
        <v>0</v>
      </c>
      <c r="AD92" s="23">
        <v>0</v>
      </c>
      <c r="AE92" s="23">
        <v>0</v>
      </c>
      <c r="AF92" s="23">
        <v>0</v>
      </c>
      <c r="AG92" s="23">
        <v>111462.7</v>
      </c>
      <c r="AH92" s="23">
        <v>111462.7</v>
      </c>
      <c r="AI92" s="28">
        <v>0</v>
      </c>
      <c r="AJ92" s="30">
        <v>0</v>
      </c>
      <c r="AK92" s="31"/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6">
        <f t="shared" si="35"/>
        <v>895.4</v>
      </c>
      <c r="AR92" s="26">
        <f t="shared" si="35"/>
        <v>907.92619999999999</v>
      </c>
      <c r="AS92" s="23">
        <f t="shared" si="36"/>
        <v>101.39895018985929</v>
      </c>
      <c r="AT92" s="27">
        <v>660</v>
      </c>
      <c r="AU92" s="26">
        <v>672.28</v>
      </c>
      <c r="AV92" s="23">
        <v>0</v>
      </c>
      <c r="AW92" s="26">
        <v>0</v>
      </c>
      <c r="AX92" s="23">
        <v>0</v>
      </c>
      <c r="AY92" s="23">
        <v>0</v>
      </c>
      <c r="AZ92" s="27">
        <v>235.4</v>
      </c>
      <c r="BA92" s="23">
        <v>235.64619999999999</v>
      </c>
      <c r="BB92" s="23">
        <v>0</v>
      </c>
      <c r="BC92" s="23">
        <v>0</v>
      </c>
      <c r="BD92" s="23">
        <v>0</v>
      </c>
      <c r="BE92" s="23">
        <v>0</v>
      </c>
      <c r="BF92" s="34">
        <v>360</v>
      </c>
      <c r="BG92" s="23">
        <v>0</v>
      </c>
      <c r="BH92" s="27">
        <v>3260</v>
      </c>
      <c r="BI92" s="23">
        <v>3701.72</v>
      </c>
      <c r="BJ92" s="23">
        <v>1000</v>
      </c>
      <c r="BK92" s="23">
        <v>813.02</v>
      </c>
      <c r="BL92" s="27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6">
        <v>0</v>
      </c>
      <c r="BT92" s="26">
        <v>0</v>
      </c>
      <c r="BU92" s="26">
        <f t="shared" si="23"/>
        <v>138115</v>
      </c>
      <c r="BV92" s="26">
        <f t="shared" si="37"/>
        <v>143778.53459999998</v>
      </c>
      <c r="BW92" s="23">
        <v>0</v>
      </c>
      <c r="BX92" s="23">
        <v>0</v>
      </c>
      <c r="BY92" s="23">
        <v>18377.3</v>
      </c>
      <c r="BZ92" s="23">
        <v>17794.831999999999</v>
      </c>
      <c r="CA92" s="23">
        <v>0</v>
      </c>
      <c r="CB92" s="23">
        <v>0</v>
      </c>
      <c r="CC92" s="57">
        <v>0</v>
      </c>
      <c r="CD92" s="23">
        <v>0</v>
      </c>
      <c r="CE92" s="23">
        <v>0</v>
      </c>
      <c r="CF92" s="23">
        <v>0</v>
      </c>
      <c r="CG92" s="23">
        <v>32058.400000000001</v>
      </c>
      <c r="CH92" s="26">
        <v>32058.400000000001</v>
      </c>
      <c r="CI92" s="26">
        <v>0</v>
      </c>
      <c r="CJ92" s="26">
        <f t="shared" si="38"/>
        <v>50435.7</v>
      </c>
      <c r="CK92" s="26">
        <f t="shared" si="39"/>
        <v>49853.232000000004</v>
      </c>
      <c r="CL92" s="36"/>
      <c r="CM92" s="32"/>
      <c r="CN92" s="32"/>
      <c r="CO92" s="32"/>
      <c r="CP92" s="32"/>
      <c r="CQ92" s="32"/>
      <c r="CR92" s="36"/>
      <c r="CS92" s="32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</row>
    <row r="93" spans="1:210" ht="21" customHeight="1">
      <c r="A93" s="22">
        <v>84</v>
      </c>
      <c r="B93" s="56" t="s">
        <v>138</v>
      </c>
      <c r="C93" s="23">
        <v>1721.3</v>
      </c>
      <c r="D93" s="35">
        <v>0</v>
      </c>
      <c r="E93" s="25">
        <f t="shared" si="26"/>
        <v>40723</v>
      </c>
      <c r="F93" s="26">
        <f t="shared" si="26"/>
        <v>43958.485999999997</v>
      </c>
      <c r="G93" s="26">
        <f t="shared" si="27"/>
        <v>107.94510718758441</v>
      </c>
      <c r="H93" s="26">
        <f t="shared" si="24"/>
        <v>17300.5</v>
      </c>
      <c r="I93" s="26">
        <f t="shared" si="18"/>
        <v>17509.388000000003</v>
      </c>
      <c r="J93" s="26">
        <f t="shared" si="28"/>
        <v>101.20741019045694</v>
      </c>
      <c r="K93" s="26">
        <f t="shared" si="29"/>
        <v>8840</v>
      </c>
      <c r="L93" s="26">
        <f t="shared" si="29"/>
        <v>9398.57</v>
      </c>
      <c r="M93" s="23">
        <f t="shared" si="30"/>
        <v>106.31866515837103</v>
      </c>
      <c r="N93" s="27">
        <v>6040</v>
      </c>
      <c r="O93" s="26">
        <v>5151.9840000000004</v>
      </c>
      <c r="P93" s="23">
        <f t="shared" si="31"/>
        <v>85.297748344370873</v>
      </c>
      <c r="Q93" s="35">
        <v>4500</v>
      </c>
      <c r="R93" s="26">
        <v>4009.8679999999999</v>
      </c>
      <c r="S93" s="23">
        <f t="shared" si="32"/>
        <v>89.108177777777769</v>
      </c>
      <c r="T93" s="27">
        <v>2800</v>
      </c>
      <c r="U93" s="26">
        <v>4246.5860000000002</v>
      </c>
      <c r="V93" s="23">
        <f t="shared" si="33"/>
        <v>151.66378571428572</v>
      </c>
      <c r="W93" s="27">
        <v>60</v>
      </c>
      <c r="X93" s="26">
        <v>70.930000000000007</v>
      </c>
      <c r="Y93" s="23">
        <f t="shared" si="34"/>
        <v>118.21666666666668</v>
      </c>
      <c r="Z93" s="29">
        <v>2300</v>
      </c>
      <c r="AA93" s="26">
        <v>2681.2</v>
      </c>
      <c r="AB93" s="23">
        <f t="shared" si="25"/>
        <v>116.57391304347826</v>
      </c>
      <c r="AC93" s="28">
        <v>0</v>
      </c>
      <c r="AD93" s="23">
        <v>0</v>
      </c>
      <c r="AE93" s="23">
        <v>0</v>
      </c>
      <c r="AF93" s="23">
        <v>0</v>
      </c>
      <c r="AG93" s="23">
        <v>23422.5</v>
      </c>
      <c r="AH93" s="23">
        <v>23422.5</v>
      </c>
      <c r="AI93" s="28">
        <v>0</v>
      </c>
      <c r="AJ93" s="30">
        <v>0</v>
      </c>
      <c r="AK93" s="31"/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6">
        <f t="shared" si="35"/>
        <v>1060</v>
      </c>
      <c r="AR93" s="26">
        <f t="shared" si="35"/>
        <v>1019.545</v>
      </c>
      <c r="AS93" s="23">
        <f t="shared" si="36"/>
        <v>96.183490566037733</v>
      </c>
      <c r="AT93" s="27">
        <v>1060</v>
      </c>
      <c r="AU93" s="26">
        <v>1019.545</v>
      </c>
      <c r="AV93" s="23">
        <v>0</v>
      </c>
      <c r="AW93" s="26">
        <v>0</v>
      </c>
      <c r="AX93" s="23">
        <v>0</v>
      </c>
      <c r="AY93" s="23">
        <v>0</v>
      </c>
      <c r="AZ93" s="27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34">
        <v>0</v>
      </c>
      <c r="BG93" s="23">
        <v>0</v>
      </c>
      <c r="BH93" s="27">
        <v>240.5</v>
      </c>
      <c r="BI93" s="23">
        <v>322.27499999999998</v>
      </c>
      <c r="BJ93" s="23">
        <v>150.5</v>
      </c>
      <c r="BK93" s="23">
        <v>216.27500000000001</v>
      </c>
      <c r="BL93" s="27">
        <v>300</v>
      </c>
      <c r="BM93" s="23">
        <v>7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6">
        <v>0</v>
      </c>
      <c r="BT93" s="26">
        <v>0</v>
      </c>
      <c r="BU93" s="26">
        <f t="shared" si="23"/>
        <v>40723</v>
      </c>
      <c r="BV93" s="26">
        <f t="shared" si="37"/>
        <v>40931.887999999999</v>
      </c>
      <c r="BW93" s="23">
        <v>0</v>
      </c>
      <c r="BX93" s="23">
        <v>0</v>
      </c>
      <c r="BY93" s="23">
        <v>0</v>
      </c>
      <c r="BZ93" s="23">
        <v>3026.598</v>
      </c>
      <c r="CA93" s="23">
        <v>0</v>
      </c>
      <c r="CB93" s="23">
        <v>0</v>
      </c>
      <c r="CC93" s="57">
        <v>0</v>
      </c>
      <c r="CD93" s="23">
        <v>0</v>
      </c>
      <c r="CE93" s="23">
        <v>0</v>
      </c>
      <c r="CF93" s="23">
        <v>0</v>
      </c>
      <c r="CG93" s="23">
        <v>0</v>
      </c>
      <c r="CH93" s="26">
        <v>0</v>
      </c>
      <c r="CI93" s="26">
        <v>0</v>
      </c>
      <c r="CJ93" s="26">
        <f t="shared" si="38"/>
        <v>0</v>
      </c>
      <c r="CK93" s="26">
        <f t="shared" si="39"/>
        <v>3026.598</v>
      </c>
      <c r="CL93" s="36"/>
      <c r="CM93" s="32"/>
      <c r="CN93" s="32"/>
      <c r="CO93" s="32"/>
      <c r="CP93" s="32"/>
      <c r="CQ93" s="32"/>
      <c r="CR93" s="36"/>
      <c r="CS93" s="32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</row>
    <row r="94" spans="1:210" ht="21" customHeight="1">
      <c r="A94" s="22">
        <v>85</v>
      </c>
      <c r="B94" s="56" t="s">
        <v>139</v>
      </c>
      <c r="C94" s="23">
        <v>5782.4</v>
      </c>
      <c r="D94" s="35">
        <v>0</v>
      </c>
      <c r="E94" s="25">
        <f t="shared" si="26"/>
        <v>152257.60000000003</v>
      </c>
      <c r="F94" s="26">
        <f t="shared" si="26"/>
        <v>147267.94869999998</v>
      </c>
      <c r="G94" s="26">
        <f t="shared" si="27"/>
        <v>96.722888512625943</v>
      </c>
      <c r="H94" s="26">
        <f t="shared" si="24"/>
        <v>31418.000000000004</v>
      </c>
      <c r="I94" s="26">
        <f t="shared" si="18"/>
        <v>26428.348699999999</v>
      </c>
      <c r="J94" s="26">
        <f t="shared" si="28"/>
        <v>84.118494811891253</v>
      </c>
      <c r="K94" s="26">
        <f t="shared" si="29"/>
        <v>12416.6</v>
      </c>
      <c r="L94" s="26">
        <f t="shared" si="29"/>
        <v>19372.218400000002</v>
      </c>
      <c r="M94" s="23">
        <f t="shared" si="30"/>
        <v>156.01870399304158</v>
      </c>
      <c r="N94" s="27">
        <v>22.6</v>
      </c>
      <c r="O94" s="26">
        <v>3620.4570000000017</v>
      </c>
      <c r="P94" s="23">
        <f t="shared" si="31"/>
        <v>16019.72123893806</v>
      </c>
      <c r="Q94" s="35">
        <v>11250.7</v>
      </c>
      <c r="R94" s="26">
        <v>1884.0993000000001</v>
      </c>
      <c r="S94" s="23">
        <f t="shared" si="32"/>
        <v>16.746507328432898</v>
      </c>
      <c r="T94" s="27">
        <v>12394</v>
      </c>
      <c r="U94" s="26">
        <v>15751.761399999999</v>
      </c>
      <c r="V94" s="23">
        <f t="shared" si="33"/>
        <v>127.09182991770211</v>
      </c>
      <c r="W94" s="27">
        <v>708</v>
      </c>
      <c r="X94" s="26">
        <v>642.44000000000005</v>
      </c>
      <c r="Y94" s="23">
        <f t="shared" si="34"/>
        <v>90.740112994350284</v>
      </c>
      <c r="Z94" s="29">
        <v>0</v>
      </c>
      <c r="AA94" s="26">
        <v>0</v>
      </c>
      <c r="AB94" s="23" t="e">
        <f t="shared" si="25"/>
        <v>#DIV/0!</v>
      </c>
      <c r="AC94" s="28">
        <v>0</v>
      </c>
      <c r="AD94" s="23">
        <v>0</v>
      </c>
      <c r="AE94" s="23">
        <v>0</v>
      </c>
      <c r="AF94" s="23">
        <v>0</v>
      </c>
      <c r="AG94" s="23">
        <v>107971.1</v>
      </c>
      <c r="AH94" s="23">
        <v>107971.1</v>
      </c>
      <c r="AI94" s="28">
        <v>0</v>
      </c>
      <c r="AJ94" s="30">
        <v>0</v>
      </c>
      <c r="AK94" s="31">
        <v>218</v>
      </c>
      <c r="AL94" s="23">
        <v>218</v>
      </c>
      <c r="AM94" s="23">
        <v>0</v>
      </c>
      <c r="AN94" s="23">
        <v>0</v>
      </c>
      <c r="AO94" s="23">
        <v>0</v>
      </c>
      <c r="AP94" s="23">
        <v>0</v>
      </c>
      <c r="AQ94" s="26">
        <f t="shared" si="35"/>
        <v>188.7</v>
      </c>
      <c r="AR94" s="26">
        <f t="shared" si="35"/>
        <v>141.184</v>
      </c>
      <c r="AS94" s="23">
        <f t="shared" si="36"/>
        <v>74.819289878113409</v>
      </c>
      <c r="AT94" s="27">
        <v>188.7</v>
      </c>
      <c r="AU94" s="26">
        <v>141.184</v>
      </c>
      <c r="AV94" s="23">
        <v>0</v>
      </c>
      <c r="AW94" s="26">
        <v>0</v>
      </c>
      <c r="AX94" s="23">
        <v>0</v>
      </c>
      <c r="AY94" s="23">
        <v>0</v>
      </c>
      <c r="AZ94" s="27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34">
        <v>0</v>
      </c>
      <c r="BG94" s="23">
        <v>0</v>
      </c>
      <c r="BH94" s="27">
        <v>5446</v>
      </c>
      <c r="BI94" s="23">
        <v>2741.36</v>
      </c>
      <c r="BJ94" s="23">
        <v>900</v>
      </c>
      <c r="BK94" s="23">
        <v>416.8</v>
      </c>
      <c r="BL94" s="27">
        <v>1408</v>
      </c>
      <c r="BM94" s="23">
        <v>1647.047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6">
        <v>0</v>
      </c>
      <c r="BT94" s="26">
        <v>0</v>
      </c>
      <c r="BU94" s="26">
        <f t="shared" si="23"/>
        <v>139607.10000000003</v>
      </c>
      <c r="BV94" s="26">
        <f t="shared" si="37"/>
        <v>134617.44869999998</v>
      </c>
      <c r="BW94" s="23">
        <v>0</v>
      </c>
      <c r="BX94" s="23">
        <v>0</v>
      </c>
      <c r="BY94" s="23">
        <v>12650.5</v>
      </c>
      <c r="BZ94" s="23">
        <v>12650.5</v>
      </c>
      <c r="CA94" s="23">
        <v>0</v>
      </c>
      <c r="CB94" s="23">
        <v>0</v>
      </c>
      <c r="CC94" s="57">
        <v>0</v>
      </c>
      <c r="CD94" s="23">
        <v>0</v>
      </c>
      <c r="CE94" s="23">
        <v>0</v>
      </c>
      <c r="CF94" s="23">
        <v>0</v>
      </c>
      <c r="CG94" s="23">
        <v>52329.8</v>
      </c>
      <c r="CH94" s="26">
        <v>52198.192999999999</v>
      </c>
      <c r="CI94" s="26">
        <v>0</v>
      </c>
      <c r="CJ94" s="26">
        <f t="shared" si="38"/>
        <v>64980.3</v>
      </c>
      <c r="CK94" s="26">
        <f t="shared" si="39"/>
        <v>64848.692999999999</v>
      </c>
      <c r="CL94" s="36"/>
      <c r="CM94" s="32"/>
      <c r="CN94" s="32"/>
      <c r="CO94" s="32"/>
      <c r="CP94" s="32"/>
      <c r="CQ94" s="32"/>
      <c r="CR94" s="36"/>
      <c r="CS94" s="32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</row>
    <row r="95" spans="1:210" ht="21" customHeight="1">
      <c r="A95" s="22">
        <v>86</v>
      </c>
      <c r="B95" s="56" t="s">
        <v>140</v>
      </c>
      <c r="C95" s="23">
        <v>5350.4</v>
      </c>
      <c r="D95" s="35">
        <v>0</v>
      </c>
      <c r="E95" s="25">
        <f t="shared" si="26"/>
        <v>28595</v>
      </c>
      <c r="F95" s="26">
        <f t="shared" si="26"/>
        <v>28151.725599999998</v>
      </c>
      <c r="G95" s="26">
        <f t="shared" si="27"/>
        <v>98.449818499737702</v>
      </c>
      <c r="H95" s="26">
        <f t="shared" si="24"/>
        <v>16522.2</v>
      </c>
      <c r="I95" s="26">
        <f t="shared" si="18"/>
        <v>16078.9256</v>
      </c>
      <c r="J95" s="26">
        <f t="shared" si="28"/>
        <v>97.317098207260528</v>
      </c>
      <c r="K95" s="26">
        <f t="shared" si="29"/>
        <v>2400</v>
      </c>
      <c r="L95" s="26">
        <f t="shared" si="29"/>
        <v>8753.3610000000008</v>
      </c>
      <c r="M95" s="23">
        <f t="shared" si="30"/>
        <v>364.72337500000003</v>
      </c>
      <c r="N95" s="27">
        <v>200</v>
      </c>
      <c r="O95" s="26">
        <v>5797.1030000000019</v>
      </c>
      <c r="P95" s="23">
        <f t="shared" si="31"/>
        <v>2898.5515000000009</v>
      </c>
      <c r="Q95" s="35">
        <v>11472.2</v>
      </c>
      <c r="R95" s="26">
        <v>2229.2505999999998</v>
      </c>
      <c r="S95" s="23">
        <f t="shared" si="32"/>
        <v>19.431761998570455</v>
      </c>
      <c r="T95" s="27">
        <v>2200</v>
      </c>
      <c r="U95" s="26">
        <v>2956.2579999999998</v>
      </c>
      <c r="V95" s="23">
        <f t="shared" si="33"/>
        <v>134.37536363636363</v>
      </c>
      <c r="W95" s="27">
        <v>50</v>
      </c>
      <c r="X95" s="26">
        <v>37.5</v>
      </c>
      <c r="Y95" s="23">
        <f t="shared" si="34"/>
        <v>75</v>
      </c>
      <c r="Z95" s="29">
        <v>0</v>
      </c>
      <c r="AA95" s="26">
        <v>0</v>
      </c>
      <c r="AB95" s="23" t="e">
        <f t="shared" si="25"/>
        <v>#DIV/0!</v>
      </c>
      <c r="AC95" s="28">
        <v>0</v>
      </c>
      <c r="AD95" s="23">
        <v>0</v>
      </c>
      <c r="AE95" s="23">
        <v>0</v>
      </c>
      <c r="AF95" s="23">
        <v>0</v>
      </c>
      <c r="AG95" s="23">
        <v>12072.8</v>
      </c>
      <c r="AH95" s="23">
        <v>12072.8</v>
      </c>
      <c r="AI95" s="28">
        <v>0</v>
      </c>
      <c r="AJ95" s="30">
        <v>0</v>
      </c>
      <c r="AK95" s="31"/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6">
        <f t="shared" si="35"/>
        <v>1500</v>
      </c>
      <c r="AR95" s="26">
        <f t="shared" si="35"/>
        <v>2525.7919999999999</v>
      </c>
      <c r="AS95" s="23">
        <f t="shared" si="36"/>
        <v>168.38613333333333</v>
      </c>
      <c r="AT95" s="27">
        <v>1500</v>
      </c>
      <c r="AU95" s="26">
        <v>2525.7919999999999</v>
      </c>
      <c r="AV95" s="23">
        <v>0</v>
      </c>
      <c r="AW95" s="26">
        <v>0</v>
      </c>
      <c r="AX95" s="23">
        <v>0</v>
      </c>
      <c r="AY95" s="23">
        <v>0</v>
      </c>
      <c r="AZ95" s="27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34">
        <v>0</v>
      </c>
      <c r="BG95" s="23">
        <v>29.71</v>
      </c>
      <c r="BH95" s="27">
        <v>1100</v>
      </c>
      <c r="BI95" s="23">
        <v>1318.28</v>
      </c>
      <c r="BJ95" s="23">
        <v>200</v>
      </c>
      <c r="BK95" s="23">
        <v>60</v>
      </c>
      <c r="BL95" s="27">
        <v>0</v>
      </c>
      <c r="BM95" s="23">
        <v>1185.0319999999999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6">
        <v>0</v>
      </c>
      <c r="BT95" s="26">
        <v>0</v>
      </c>
      <c r="BU95" s="26">
        <f t="shared" si="23"/>
        <v>28595</v>
      </c>
      <c r="BV95" s="26">
        <f t="shared" si="37"/>
        <v>28151.725599999998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57">
        <v>0</v>
      </c>
      <c r="CD95" s="23">
        <v>0</v>
      </c>
      <c r="CE95" s="23">
        <v>0</v>
      </c>
      <c r="CF95" s="23">
        <v>0</v>
      </c>
      <c r="CG95" s="23">
        <v>0</v>
      </c>
      <c r="CH95" s="26">
        <v>0</v>
      </c>
      <c r="CI95" s="26">
        <v>0</v>
      </c>
      <c r="CJ95" s="26">
        <f t="shared" si="38"/>
        <v>0</v>
      </c>
      <c r="CK95" s="26">
        <f t="shared" si="39"/>
        <v>0</v>
      </c>
      <c r="CL95" s="36"/>
      <c r="CM95" s="32"/>
      <c r="CN95" s="32"/>
      <c r="CO95" s="32"/>
      <c r="CP95" s="32"/>
      <c r="CQ95" s="32"/>
      <c r="CR95" s="36"/>
      <c r="CS95" s="32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</row>
    <row r="96" spans="1:210" ht="21" customHeight="1">
      <c r="A96" s="22">
        <v>87</v>
      </c>
      <c r="B96" s="56" t="s">
        <v>141</v>
      </c>
      <c r="C96" s="23">
        <v>8340.3000000000011</v>
      </c>
      <c r="D96" s="35">
        <v>0</v>
      </c>
      <c r="E96" s="25">
        <f t="shared" si="26"/>
        <v>27820</v>
      </c>
      <c r="F96" s="26">
        <f t="shared" si="26"/>
        <v>37959.673500000004</v>
      </c>
      <c r="G96" s="26">
        <f t="shared" si="27"/>
        <v>136.44742451473761</v>
      </c>
      <c r="H96" s="26">
        <f t="shared" si="24"/>
        <v>13702.7</v>
      </c>
      <c r="I96" s="26">
        <f t="shared" si="18"/>
        <v>15942.373500000002</v>
      </c>
      <c r="J96" s="26">
        <f t="shared" si="28"/>
        <v>116.34476052164902</v>
      </c>
      <c r="K96" s="26">
        <f t="shared" si="29"/>
        <v>6800</v>
      </c>
      <c r="L96" s="26">
        <f t="shared" si="29"/>
        <v>7037.1295</v>
      </c>
      <c r="M96" s="23">
        <f t="shared" si="30"/>
        <v>103.48719852941177</v>
      </c>
      <c r="N96" s="27">
        <v>2813</v>
      </c>
      <c r="O96" s="26">
        <v>2560.0434999999998</v>
      </c>
      <c r="P96" s="23">
        <f t="shared" si="31"/>
        <v>91.007589761820114</v>
      </c>
      <c r="Q96" s="35">
        <v>3500</v>
      </c>
      <c r="R96" s="26">
        <v>3659.7440000000001</v>
      </c>
      <c r="S96" s="23">
        <f t="shared" si="32"/>
        <v>104.56411428571428</v>
      </c>
      <c r="T96" s="27">
        <v>3987</v>
      </c>
      <c r="U96" s="26">
        <v>4477.0860000000002</v>
      </c>
      <c r="V96" s="23">
        <f t="shared" si="33"/>
        <v>112.29209932279912</v>
      </c>
      <c r="W96" s="27">
        <v>16</v>
      </c>
      <c r="X96" s="26">
        <v>75</v>
      </c>
      <c r="Y96" s="23">
        <f t="shared" si="34"/>
        <v>468.75</v>
      </c>
      <c r="Z96" s="29">
        <v>0</v>
      </c>
      <c r="AA96" s="26">
        <v>0</v>
      </c>
      <c r="AB96" s="23" t="e">
        <f t="shared" si="25"/>
        <v>#DIV/0!</v>
      </c>
      <c r="AC96" s="28">
        <v>0</v>
      </c>
      <c r="AD96" s="23">
        <v>0</v>
      </c>
      <c r="AE96" s="23">
        <v>0</v>
      </c>
      <c r="AF96" s="23">
        <v>0</v>
      </c>
      <c r="AG96" s="23">
        <v>14117.3</v>
      </c>
      <c r="AH96" s="23">
        <v>14117.3</v>
      </c>
      <c r="AI96" s="28">
        <v>0</v>
      </c>
      <c r="AJ96" s="30">
        <v>0</v>
      </c>
      <c r="AK96" s="31"/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6">
        <f t="shared" si="35"/>
        <v>1096</v>
      </c>
      <c r="AR96" s="26">
        <f t="shared" si="35"/>
        <v>1096</v>
      </c>
      <c r="AS96" s="23">
        <f t="shared" si="36"/>
        <v>100</v>
      </c>
      <c r="AT96" s="27">
        <v>616</v>
      </c>
      <c r="AU96" s="26">
        <v>616</v>
      </c>
      <c r="AV96" s="23">
        <v>0</v>
      </c>
      <c r="AW96" s="26">
        <v>0</v>
      </c>
      <c r="AX96" s="23">
        <v>0</v>
      </c>
      <c r="AY96" s="23">
        <v>0</v>
      </c>
      <c r="AZ96" s="27">
        <v>480</v>
      </c>
      <c r="BA96" s="23">
        <v>480</v>
      </c>
      <c r="BB96" s="23">
        <v>0</v>
      </c>
      <c r="BC96" s="23">
        <v>0</v>
      </c>
      <c r="BD96" s="23">
        <v>0</v>
      </c>
      <c r="BE96" s="23">
        <v>0</v>
      </c>
      <c r="BF96" s="34">
        <v>900.7</v>
      </c>
      <c r="BG96" s="23">
        <v>901.5</v>
      </c>
      <c r="BH96" s="27">
        <v>300</v>
      </c>
      <c r="BI96" s="23">
        <v>300</v>
      </c>
      <c r="BJ96" s="23" t="s">
        <v>142</v>
      </c>
      <c r="BK96" s="23">
        <v>300</v>
      </c>
      <c r="BL96" s="27">
        <v>0</v>
      </c>
      <c r="BM96" s="23">
        <v>1203</v>
      </c>
      <c r="BN96" s="23">
        <v>0</v>
      </c>
      <c r="BO96" s="23">
        <v>0</v>
      </c>
      <c r="BP96" s="23">
        <v>0</v>
      </c>
      <c r="BQ96" s="23">
        <v>0</v>
      </c>
      <c r="BR96" s="23">
        <v>1090</v>
      </c>
      <c r="BS96" s="26">
        <v>1670</v>
      </c>
      <c r="BT96" s="26">
        <v>0</v>
      </c>
      <c r="BU96" s="26">
        <f t="shared" si="23"/>
        <v>27820</v>
      </c>
      <c r="BV96" s="26">
        <f t="shared" si="37"/>
        <v>30059.673500000001</v>
      </c>
      <c r="BW96" s="23">
        <v>0</v>
      </c>
      <c r="BX96" s="23">
        <v>0</v>
      </c>
      <c r="BY96" s="23">
        <v>0</v>
      </c>
      <c r="BZ96" s="23">
        <v>7900</v>
      </c>
      <c r="CA96" s="23">
        <v>0</v>
      </c>
      <c r="CB96" s="23">
        <v>0</v>
      </c>
      <c r="CC96" s="57">
        <v>0</v>
      </c>
      <c r="CD96" s="23">
        <v>0</v>
      </c>
      <c r="CE96" s="23">
        <v>0</v>
      </c>
      <c r="CF96" s="23">
        <v>0</v>
      </c>
      <c r="CG96" s="23">
        <v>0</v>
      </c>
      <c r="CH96" s="26">
        <v>0</v>
      </c>
      <c r="CI96" s="26">
        <v>0</v>
      </c>
      <c r="CJ96" s="26">
        <f t="shared" si="38"/>
        <v>0</v>
      </c>
      <c r="CK96" s="26">
        <f t="shared" si="39"/>
        <v>7900</v>
      </c>
      <c r="CL96" s="36"/>
      <c r="CM96" s="32"/>
      <c r="CN96" s="32"/>
      <c r="CO96" s="32"/>
      <c r="CP96" s="32"/>
      <c r="CQ96" s="32"/>
      <c r="CR96" s="36"/>
      <c r="CS96" s="32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</row>
    <row r="97" spans="1:210" ht="21" customHeight="1">
      <c r="A97" s="22">
        <v>88</v>
      </c>
      <c r="B97" s="56" t="s">
        <v>143</v>
      </c>
      <c r="C97" s="23">
        <v>2506.1</v>
      </c>
      <c r="D97" s="35">
        <v>0</v>
      </c>
      <c r="E97" s="25">
        <f t="shared" si="26"/>
        <v>92155.199999999997</v>
      </c>
      <c r="F97" s="26">
        <f t="shared" si="26"/>
        <v>75233.383000000002</v>
      </c>
      <c r="G97" s="26">
        <f t="shared" si="27"/>
        <v>81.637697058874608</v>
      </c>
      <c r="H97" s="26">
        <f t="shared" si="24"/>
        <v>15773.699999999999</v>
      </c>
      <c r="I97" s="26">
        <f t="shared" si="18"/>
        <v>15593.928</v>
      </c>
      <c r="J97" s="26">
        <f t="shared" si="28"/>
        <v>98.860305445139701</v>
      </c>
      <c r="K97" s="26">
        <f t="shared" si="29"/>
        <v>10677.9</v>
      </c>
      <c r="L97" s="26">
        <f t="shared" si="29"/>
        <v>8551.1879999999983</v>
      </c>
      <c r="M97" s="23">
        <f t="shared" si="30"/>
        <v>80.0830500379288</v>
      </c>
      <c r="N97" s="27">
        <v>3236.6</v>
      </c>
      <c r="O97" s="26">
        <v>2230.8929999999982</v>
      </c>
      <c r="P97" s="23">
        <f t="shared" si="31"/>
        <v>68.927053080392952</v>
      </c>
      <c r="Q97" s="35">
        <v>1385.9</v>
      </c>
      <c r="R97" s="26">
        <v>3649.1</v>
      </c>
      <c r="S97" s="23">
        <f t="shared" si="32"/>
        <v>263.30182552853739</v>
      </c>
      <c r="T97" s="27">
        <v>7441.3</v>
      </c>
      <c r="U97" s="26">
        <v>6320.2950000000001</v>
      </c>
      <c r="V97" s="23">
        <f t="shared" si="33"/>
        <v>84.935360756857008</v>
      </c>
      <c r="W97" s="27">
        <v>120</v>
      </c>
      <c r="X97" s="26">
        <v>120</v>
      </c>
      <c r="Y97" s="23">
        <f t="shared" si="34"/>
        <v>100</v>
      </c>
      <c r="Z97" s="29">
        <v>0</v>
      </c>
      <c r="AA97" s="26">
        <v>0</v>
      </c>
      <c r="AB97" s="23" t="e">
        <f t="shared" si="25"/>
        <v>#DIV/0!</v>
      </c>
      <c r="AC97" s="28">
        <v>0</v>
      </c>
      <c r="AD97" s="23">
        <v>0</v>
      </c>
      <c r="AE97" s="23">
        <v>0</v>
      </c>
      <c r="AF97" s="23">
        <v>0</v>
      </c>
      <c r="AG97" s="23">
        <v>59278.5</v>
      </c>
      <c r="AH97" s="23">
        <v>59278.5</v>
      </c>
      <c r="AI97" s="28">
        <v>0</v>
      </c>
      <c r="AJ97" s="30">
        <v>0</v>
      </c>
      <c r="AK97" s="31">
        <v>933.5</v>
      </c>
      <c r="AL97" s="23">
        <v>436</v>
      </c>
      <c r="AM97" s="23">
        <v>0</v>
      </c>
      <c r="AN97" s="23">
        <v>0</v>
      </c>
      <c r="AO97" s="23">
        <v>0</v>
      </c>
      <c r="AP97" s="23">
        <v>0</v>
      </c>
      <c r="AQ97" s="26">
        <f t="shared" si="35"/>
        <v>202.9</v>
      </c>
      <c r="AR97" s="26">
        <f t="shared" si="35"/>
        <v>382.1</v>
      </c>
      <c r="AS97" s="23">
        <f t="shared" si="36"/>
        <v>188.31936914736326</v>
      </c>
      <c r="AT97" s="27">
        <v>202.9</v>
      </c>
      <c r="AU97" s="26">
        <v>382.1</v>
      </c>
      <c r="AV97" s="23">
        <v>0</v>
      </c>
      <c r="AW97" s="26">
        <v>0</v>
      </c>
      <c r="AX97" s="23">
        <v>0</v>
      </c>
      <c r="AY97" s="23">
        <v>0</v>
      </c>
      <c r="AZ97" s="27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34">
        <v>0</v>
      </c>
      <c r="BG97" s="23">
        <v>0</v>
      </c>
      <c r="BH97" s="27">
        <v>3387</v>
      </c>
      <c r="BI97" s="23">
        <v>2891.54</v>
      </c>
      <c r="BJ97" s="23">
        <v>960</v>
      </c>
      <c r="BK97" s="23">
        <v>590</v>
      </c>
      <c r="BL97" s="27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6">
        <v>0</v>
      </c>
      <c r="BT97" s="26">
        <v>0</v>
      </c>
      <c r="BU97" s="26">
        <f t="shared" si="23"/>
        <v>75985.7</v>
      </c>
      <c r="BV97" s="26">
        <f t="shared" si="37"/>
        <v>75308.428</v>
      </c>
      <c r="BW97" s="23">
        <v>0</v>
      </c>
      <c r="BX97" s="23">
        <v>0</v>
      </c>
      <c r="BY97" s="23">
        <v>16169.5</v>
      </c>
      <c r="BZ97" s="23">
        <v>-75.045000000000002</v>
      </c>
      <c r="CA97" s="23">
        <v>0</v>
      </c>
      <c r="CB97" s="23">
        <v>0</v>
      </c>
      <c r="CC97" s="57">
        <v>0</v>
      </c>
      <c r="CD97" s="23">
        <v>0</v>
      </c>
      <c r="CE97" s="23">
        <v>0</v>
      </c>
      <c r="CF97" s="23">
        <v>0</v>
      </c>
      <c r="CG97" s="23">
        <v>0</v>
      </c>
      <c r="CH97" s="26">
        <v>0</v>
      </c>
      <c r="CI97" s="26">
        <v>0</v>
      </c>
      <c r="CJ97" s="26">
        <f t="shared" si="38"/>
        <v>16169.5</v>
      </c>
      <c r="CK97" s="26">
        <f t="shared" si="39"/>
        <v>-75.045000000000002</v>
      </c>
      <c r="CL97" s="36"/>
      <c r="CM97" s="32"/>
      <c r="CN97" s="32"/>
      <c r="CO97" s="32"/>
      <c r="CP97" s="32"/>
      <c r="CQ97" s="32"/>
      <c r="CR97" s="36"/>
      <c r="CS97" s="32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</row>
    <row r="98" spans="1:210" ht="21" customHeight="1">
      <c r="A98" s="22">
        <v>89</v>
      </c>
      <c r="B98" s="56" t="s">
        <v>144</v>
      </c>
      <c r="C98" s="23">
        <v>61867.199999999997</v>
      </c>
      <c r="D98" s="35">
        <v>0</v>
      </c>
      <c r="E98" s="25">
        <f t="shared" si="26"/>
        <v>171502</v>
      </c>
      <c r="F98" s="26">
        <f t="shared" si="26"/>
        <v>182482.17109999998</v>
      </c>
      <c r="G98" s="26">
        <f t="shared" si="27"/>
        <v>106.40235746521904</v>
      </c>
      <c r="H98" s="26">
        <f t="shared" si="24"/>
        <v>23459.9</v>
      </c>
      <c r="I98" s="26">
        <f t="shared" si="18"/>
        <v>35082.071100000001</v>
      </c>
      <c r="J98" s="26">
        <f t="shared" si="28"/>
        <v>149.54058244067537</v>
      </c>
      <c r="K98" s="26">
        <f t="shared" si="29"/>
        <v>9175.4</v>
      </c>
      <c r="L98" s="26">
        <f t="shared" si="29"/>
        <v>27400.713</v>
      </c>
      <c r="M98" s="23">
        <f t="shared" si="30"/>
        <v>298.63235390282716</v>
      </c>
      <c r="N98" s="27">
        <v>216.3</v>
      </c>
      <c r="O98" s="26">
        <v>5959.6110000000008</v>
      </c>
      <c r="P98" s="23">
        <f t="shared" si="31"/>
        <v>2755.2524271844663</v>
      </c>
      <c r="Q98" s="35">
        <v>9074.5</v>
      </c>
      <c r="R98" s="26">
        <v>2929.4928</v>
      </c>
      <c r="S98" s="23">
        <f t="shared" si="32"/>
        <v>32.282691057358534</v>
      </c>
      <c r="T98" s="27">
        <v>8959.1</v>
      </c>
      <c r="U98" s="26">
        <v>21441.101999999999</v>
      </c>
      <c r="V98" s="23">
        <f t="shared" si="33"/>
        <v>239.32205243830293</v>
      </c>
      <c r="W98" s="27">
        <v>680</v>
      </c>
      <c r="X98" s="26">
        <v>549.1</v>
      </c>
      <c r="Y98" s="23">
        <f t="shared" si="34"/>
        <v>80.75</v>
      </c>
      <c r="Z98" s="29">
        <v>0</v>
      </c>
      <c r="AA98" s="26">
        <v>0</v>
      </c>
      <c r="AB98" s="23" t="e">
        <f t="shared" si="25"/>
        <v>#DIV/0!</v>
      </c>
      <c r="AC98" s="28">
        <v>0</v>
      </c>
      <c r="AD98" s="23">
        <v>0</v>
      </c>
      <c r="AE98" s="23">
        <v>0</v>
      </c>
      <c r="AF98" s="23">
        <v>0</v>
      </c>
      <c r="AG98" s="23">
        <v>123333.8</v>
      </c>
      <c r="AH98" s="23">
        <v>123333.8</v>
      </c>
      <c r="AI98" s="28">
        <v>0</v>
      </c>
      <c r="AJ98" s="30">
        <v>0</v>
      </c>
      <c r="AK98" s="31"/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6">
        <f t="shared" si="35"/>
        <v>630</v>
      </c>
      <c r="AR98" s="26">
        <f t="shared" si="35"/>
        <v>654.71</v>
      </c>
      <c r="AS98" s="23">
        <f t="shared" si="36"/>
        <v>103.92222222222223</v>
      </c>
      <c r="AT98" s="27">
        <v>630</v>
      </c>
      <c r="AU98" s="26">
        <v>654.71</v>
      </c>
      <c r="AV98" s="23">
        <v>0</v>
      </c>
      <c r="AW98" s="26">
        <v>0</v>
      </c>
      <c r="AX98" s="23">
        <v>0</v>
      </c>
      <c r="AY98" s="23">
        <v>0</v>
      </c>
      <c r="AZ98" s="27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34">
        <v>0</v>
      </c>
      <c r="BG98" s="23">
        <v>0</v>
      </c>
      <c r="BH98" s="27">
        <v>3900</v>
      </c>
      <c r="BI98" s="23">
        <v>3455.4393</v>
      </c>
      <c r="BJ98" s="23">
        <v>1600</v>
      </c>
      <c r="BK98" s="23">
        <v>1543.41</v>
      </c>
      <c r="BL98" s="27">
        <v>0</v>
      </c>
      <c r="BM98" s="23">
        <v>92.616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6">
        <v>0</v>
      </c>
      <c r="BT98" s="26">
        <v>0</v>
      </c>
      <c r="BU98" s="26">
        <f t="shared" si="23"/>
        <v>146793.70000000001</v>
      </c>
      <c r="BV98" s="26">
        <f t="shared" si="37"/>
        <v>158415.87109999999</v>
      </c>
      <c r="BW98" s="23">
        <v>0</v>
      </c>
      <c r="BX98" s="23">
        <v>0</v>
      </c>
      <c r="BY98" s="23">
        <v>24708.3</v>
      </c>
      <c r="BZ98" s="23">
        <v>24066.3</v>
      </c>
      <c r="CA98" s="23">
        <v>0</v>
      </c>
      <c r="CB98" s="23">
        <v>0</v>
      </c>
      <c r="CC98" s="57">
        <v>0</v>
      </c>
      <c r="CD98" s="23">
        <v>0</v>
      </c>
      <c r="CE98" s="23">
        <v>0</v>
      </c>
      <c r="CF98" s="23">
        <v>0</v>
      </c>
      <c r="CG98" s="23">
        <v>19000</v>
      </c>
      <c r="CH98" s="26">
        <v>46190</v>
      </c>
      <c r="CI98" s="26">
        <v>0</v>
      </c>
      <c r="CJ98" s="26">
        <f t="shared" si="38"/>
        <v>43708.3</v>
      </c>
      <c r="CK98" s="26">
        <f t="shared" si="39"/>
        <v>70256.3</v>
      </c>
      <c r="CL98" s="36"/>
      <c r="CM98" s="32"/>
      <c r="CN98" s="32"/>
      <c r="CO98" s="32"/>
      <c r="CP98" s="32"/>
      <c r="CQ98" s="32"/>
      <c r="CR98" s="36"/>
      <c r="CS98" s="32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</row>
    <row r="99" spans="1:210" ht="21" customHeight="1">
      <c r="A99" s="22">
        <v>90</v>
      </c>
      <c r="B99" s="56" t="s">
        <v>145</v>
      </c>
      <c r="C99" s="23">
        <v>0.2</v>
      </c>
      <c r="D99" s="35">
        <v>0</v>
      </c>
      <c r="E99" s="25">
        <f t="shared" si="26"/>
        <v>26489</v>
      </c>
      <c r="F99" s="26">
        <f t="shared" si="26"/>
        <v>15241.16</v>
      </c>
      <c r="G99" s="26">
        <f t="shared" si="27"/>
        <v>57.537694892219413</v>
      </c>
      <c r="H99" s="26">
        <f t="shared" si="24"/>
        <v>21135.7</v>
      </c>
      <c r="I99" s="26">
        <f t="shared" si="18"/>
        <v>9887.86</v>
      </c>
      <c r="J99" s="26">
        <f t="shared" si="28"/>
        <v>46.782741995770188</v>
      </c>
      <c r="K99" s="26">
        <f t="shared" si="29"/>
        <v>1778</v>
      </c>
      <c r="L99" s="26">
        <f t="shared" si="29"/>
        <v>3541.7710000000006</v>
      </c>
      <c r="M99" s="23">
        <f t="shared" si="30"/>
        <v>199.1997187851519</v>
      </c>
      <c r="N99" s="27">
        <v>78</v>
      </c>
      <c r="O99" s="26">
        <v>2398.2210000000005</v>
      </c>
      <c r="P99" s="23">
        <f t="shared" si="31"/>
        <v>3074.6423076923083</v>
      </c>
      <c r="Q99" s="26">
        <v>15721.7</v>
      </c>
      <c r="R99" s="26">
        <v>5695.8649999999998</v>
      </c>
      <c r="S99" s="23">
        <f t="shared" si="32"/>
        <v>36.229319984480043</v>
      </c>
      <c r="T99" s="27">
        <v>1700</v>
      </c>
      <c r="U99" s="26">
        <v>1143.55</v>
      </c>
      <c r="V99" s="23">
        <f t="shared" si="33"/>
        <v>67.267647058823528</v>
      </c>
      <c r="W99" s="27">
        <v>36</v>
      </c>
      <c r="X99" s="26">
        <v>109.74</v>
      </c>
      <c r="Y99" s="23">
        <f t="shared" si="34"/>
        <v>304.83333333333331</v>
      </c>
      <c r="Z99" s="29">
        <v>0</v>
      </c>
      <c r="AA99" s="26">
        <v>0</v>
      </c>
      <c r="AB99" s="23" t="e">
        <f t="shared" si="25"/>
        <v>#DIV/0!</v>
      </c>
      <c r="AC99" s="28">
        <v>0</v>
      </c>
      <c r="AD99" s="23">
        <v>0</v>
      </c>
      <c r="AE99" s="23">
        <v>0</v>
      </c>
      <c r="AF99" s="23">
        <v>0</v>
      </c>
      <c r="AG99" s="23">
        <v>5353.3</v>
      </c>
      <c r="AH99" s="23">
        <v>5353.3</v>
      </c>
      <c r="AI99" s="28">
        <v>0</v>
      </c>
      <c r="AJ99" s="30">
        <v>0</v>
      </c>
      <c r="AK99" s="31"/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6">
        <f t="shared" si="35"/>
        <v>1000</v>
      </c>
      <c r="AR99" s="26">
        <f t="shared" si="35"/>
        <v>326.88400000000001</v>
      </c>
      <c r="AS99" s="23">
        <f t="shared" si="36"/>
        <v>32.688400000000001</v>
      </c>
      <c r="AT99" s="27">
        <v>1000</v>
      </c>
      <c r="AU99" s="26">
        <v>326.88400000000001</v>
      </c>
      <c r="AV99" s="23">
        <v>0</v>
      </c>
      <c r="AW99" s="26">
        <v>0</v>
      </c>
      <c r="AX99" s="23">
        <v>0</v>
      </c>
      <c r="AY99" s="23">
        <v>0</v>
      </c>
      <c r="AZ99" s="27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34">
        <v>0</v>
      </c>
      <c r="BG99" s="23">
        <v>0</v>
      </c>
      <c r="BH99" s="27">
        <v>2600</v>
      </c>
      <c r="BI99" s="23">
        <v>0</v>
      </c>
      <c r="BJ99" s="23">
        <v>0</v>
      </c>
      <c r="BK99" s="23">
        <v>0</v>
      </c>
      <c r="BL99" s="27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6">
        <v>213.6</v>
      </c>
      <c r="BT99" s="26">
        <v>0</v>
      </c>
      <c r="BU99" s="26">
        <f t="shared" si="23"/>
        <v>26489</v>
      </c>
      <c r="BV99" s="26">
        <f t="shared" si="37"/>
        <v>15241.16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57">
        <v>0</v>
      </c>
      <c r="CD99" s="23">
        <v>0</v>
      </c>
      <c r="CE99" s="23">
        <v>0</v>
      </c>
      <c r="CF99" s="23">
        <v>0</v>
      </c>
      <c r="CG99" s="23">
        <v>0</v>
      </c>
      <c r="CH99" s="26">
        <v>0</v>
      </c>
      <c r="CI99" s="26">
        <v>0</v>
      </c>
      <c r="CJ99" s="26">
        <f t="shared" si="38"/>
        <v>0</v>
      </c>
      <c r="CK99" s="26">
        <f t="shared" si="39"/>
        <v>0</v>
      </c>
      <c r="CL99" s="36"/>
      <c r="CM99" s="32"/>
      <c r="CN99" s="32"/>
      <c r="CO99" s="32"/>
      <c r="CP99" s="32"/>
      <c r="CQ99" s="32"/>
      <c r="CR99" s="36"/>
      <c r="CS99" s="32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</row>
    <row r="100" spans="1:210" ht="21" customHeight="1">
      <c r="A100" s="22">
        <v>91</v>
      </c>
      <c r="B100" s="56" t="s">
        <v>146</v>
      </c>
      <c r="C100" s="23">
        <v>30081.8</v>
      </c>
      <c r="D100" s="35">
        <v>0</v>
      </c>
      <c r="E100" s="25">
        <f t="shared" si="26"/>
        <v>26496.600000000002</v>
      </c>
      <c r="F100" s="26">
        <f t="shared" si="26"/>
        <v>35310.8243</v>
      </c>
      <c r="G100" s="26">
        <f t="shared" si="27"/>
        <v>133.26549179894778</v>
      </c>
      <c r="H100" s="26">
        <f t="shared" si="24"/>
        <v>11653.999999999998</v>
      </c>
      <c r="I100" s="26">
        <f t="shared" si="18"/>
        <v>20468.224300000005</v>
      </c>
      <c r="J100" s="26">
        <f t="shared" si="28"/>
        <v>175.63260940449638</v>
      </c>
      <c r="K100" s="26">
        <f t="shared" si="29"/>
        <v>3113.7</v>
      </c>
      <c r="L100" s="26">
        <f t="shared" si="29"/>
        <v>10549.6558</v>
      </c>
      <c r="M100" s="23">
        <f t="shared" si="30"/>
        <v>338.81413752127696</v>
      </c>
      <c r="N100" s="27">
        <v>51.2</v>
      </c>
      <c r="O100" s="26">
        <v>8029.9120000000012</v>
      </c>
      <c r="P100" s="23">
        <f t="shared" si="31"/>
        <v>15683.421875000002</v>
      </c>
      <c r="Q100" s="35">
        <v>4646.8999999999996</v>
      </c>
      <c r="R100" s="26">
        <v>5539.8975</v>
      </c>
      <c r="S100" s="23">
        <f t="shared" si="32"/>
        <v>119.21705868428415</v>
      </c>
      <c r="T100" s="27">
        <v>3062.5</v>
      </c>
      <c r="U100" s="26">
        <v>2519.7438000000002</v>
      </c>
      <c r="V100" s="23">
        <f t="shared" si="33"/>
        <v>82.277348571428575</v>
      </c>
      <c r="W100" s="27">
        <v>48</v>
      </c>
      <c r="X100" s="26">
        <v>258.40600000000001</v>
      </c>
      <c r="Y100" s="23">
        <f t="shared" si="34"/>
        <v>538.3458333333333</v>
      </c>
      <c r="Z100" s="29">
        <v>0</v>
      </c>
      <c r="AA100" s="26">
        <v>0</v>
      </c>
      <c r="AB100" s="23" t="e">
        <f t="shared" si="25"/>
        <v>#DIV/0!</v>
      </c>
      <c r="AC100" s="28">
        <v>0</v>
      </c>
      <c r="AD100" s="23">
        <v>0</v>
      </c>
      <c r="AE100" s="23">
        <v>0</v>
      </c>
      <c r="AF100" s="23">
        <v>0</v>
      </c>
      <c r="AG100" s="23">
        <v>14842.6</v>
      </c>
      <c r="AH100" s="23">
        <v>14842.6</v>
      </c>
      <c r="AI100" s="28">
        <v>0</v>
      </c>
      <c r="AJ100" s="30">
        <v>0</v>
      </c>
      <c r="AK100" s="31"/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6">
        <f t="shared" si="35"/>
        <v>620</v>
      </c>
      <c r="AR100" s="26">
        <f t="shared" si="35"/>
        <v>1654.933</v>
      </c>
      <c r="AS100" s="23">
        <f t="shared" si="36"/>
        <v>266.92467741935479</v>
      </c>
      <c r="AT100" s="27">
        <v>620</v>
      </c>
      <c r="AU100" s="26">
        <v>1654.933</v>
      </c>
      <c r="AV100" s="23">
        <v>0</v>
      </c>
      <c r="AW100" s="26">
        <v>0</v>
      </c>
      <c r="AX100" s="23">
        <v>0</v>
      </c>
      <c r="AY100" s="23">
        <v>0</v>
      </c>
      <c r="AZ100" s="27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34">
        <v>1766</v>
      </c>
      <c r="BG100" s="23">
        <v>2293.5419999999999</v>
      </c>
      <c r="BH100" s="27">
        <v>1459.4</v>
      </c>
      <c r="BI100" s="23">
        <v>171.79</v>
      </c>
      <c r="BJ100" s="23">
        <v>1459.4</v>
      </c>
      <c r="BK100" s="23">
        <v>0</v>
      </c>
      <c r="BL100" s="27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6">
        <v>0</v>
      </c>
      <c r="BT100" s="26">
        <v>0</v>
      </c>
      <c r="BU100" s="26">
        <f t="shared" si="23"/>
        <v>26496.600000000002</v>
      </c>
      <c r="BV100" s="26">
        <f t="shared" si="37"/>
        <v>35310.8243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57">
        <v>0</v>
      </c>
      <c r="CD100" s="23">
        <v>0</v>
      </c>
      <c r="CE100" s="23">
        <v>0</v>
      </c>
      <c r="CF100" s="23">
        <v>0</v>
      </c>
      <c r="CG100" s="23">
        <v>0</v>
      </c>
      <c r="CH100" s="26">
        <v>0</v>
      </c>
      <c r="CI100" s="26">
        <v>0</v>
      </c>
      <c r="CJ100" s="26">
        <f t="shared" si="38"/>
        <v>0</v>
      </c>
      <c r="CK100" s="26">
        <f t="shared" si="39"/>
        <v>0</v>
      </c>
      <c r="CL100" s="36"/>
      <c r="CM100" s="32"/>
      <c r="CN100" s="32"/>
      <c r="CO100" s="32"/>
      <c r="CP100" s="32"/>
      <c r="CQ100" s="32"/>
      <c r="CR100" s="36"/>
      <c r="CS100" s="32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</row>
    <row r="101" spans="1:210" ht="21" customHeight="1">
      <c r="A101" s="22">
        <v>92</v>
      </c>
      <c r="B101" s="56" t="s">
        <v>147</v>
      </c>
      <c r="C101" s="23">
        <v>26793.399999999998</v>
      </c>
      <c r="D101" s="35">
        <v>0</v>
      </c>
      <c r="E101" s="25">
        <f t="shared" si="26"/>
        <v>9487</v>
      </c>
      <c r="F101" s="26">
        <f t="shared" si="26"/>
        <v>8814.4519999999993</v>
      </c>
      <c r="G101" s="26">
        <f t="shared" si="27"/>
        <v>92.910846421418782</v>
      </c>
      <c r="H101" s="26">
        <f t="shared" si="24"/>
        <v>5987</v>
      </c>
      <c r="I101" s="26">
        <f t="shared" si="18"/>
        <v>5447.1379999999999</v>
      </c>
      <c r="J101" s="26">
        <f t="shared" si="28"/>
        <v>90.982762652413555</v>
      </c>
      <c r="K101" s="26">
        <f t="shared" si="29"/>
        <v>200</v>
      </c>
      <c r="L101" s="26">
        <f t="shared" si="29"/>
        <v>2970.4249999999997</v>
      </c>
      <c r="M101" s="23">
        <f t="shared" si="30"/>
        <v>1485.2124999999999</v>
      </c>
      <c r="N101" s="27">
        <v>0</v>
      </c>
      <c r="O101" s="26">
        <v>2834.9379999999996</v>
      </c>
      <c r="P101" s="23" t="e">
        <f t="shared" si="31"/>
        <v>#DIV/0!</v>
      </c>
      <c r="Q101" s="35">
        <v>4500</v>
      </c>
      <c r="R101" s="26">
        <v>1644.213</v>
      </c>
      <c r="S101" s="23">
        <f t="shared" si="32"/>
        <v>36.538066666666666</v>
      </c>
      <c r="T101" s="27">
        <v>200</v>
      </c>
      <c r="U101" s="26">
        <v>135.48699999999999</v>
      </c>
      <c r="V101" s="23">
        <f t="shared" si="33"/>
        <v>67.743499999999997</v>
      </c>
      <c r="W101" s="27">
        <v>0</v>
      </c>
      <c r="X101" s="26">
        <v>7.5</v>
      </c>
      <c r="Y101" s="23" t="e">
        <f t="shared" si="34"/>
        <v>#DIV/0!</v>
      </c>
      <c r="Z101" s="29">
        <v>0</v>
      </c>
      <c r="AA101" s="26">
        <v>0</v>
      </c>
      <c r="AB101" s="23" t="e">
        <f t="shared" si="25"/>
        <v>#DIV/0!</v>
      </c>
      <c r="AC101" s="28">
        <v>0</v>
      </c>
      <c r="AD101" s="23">
        <v>0</v>
      </c>
      <c r="AE101" s="23">
        <v>0</v>
      </c>
      <c r="AF101" s="23">
        <v>0</v>
      </c>
      <c r="AG101" s="23">
        <v>3500</v>
      </c>
      <c r="AH101" s="23">
        <v>3500</v>
      </c>
      <c r="AI101" s="28">
        <v>0</v>
      </c>
      <c r="AJ101" s="30">
        <v>0</v>
      </c>
      <c r="AK101" s="31"/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6">
        <f t="shared" si="35"/>
        <v>600</v>
      </c>
      <c r="AR101" s="26">
        <f t="shared" si="35"/>
        <v>289.60000000000002</v>
      </c>
      <c r="AS101" s="23">
        <f t="shared" si="36"/>
        <v>48.266666666666666</v>
      </c>
      <c r="AT101" s="27">
        <v>400</v>
      </c>
      <c r="AU101" s="26">
        <v>289.60000000000002</v>
      </c>
      <c r="AV101" s="23">
        <v>0</v>
      </c>
      <c r="AW101" s="26">
        <v>0</v>
      </c>
      <c r="AX101" s="23">
        <v>0</v>
      </c>
      <c r="AY101" s="23">
        <v>0</v>
      </c>
      <c r="AZ101" s="27">
        <v>200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34">
        <v>0</v>
      </c>
      <c r="BG101" s="23">
        <v>0</v>
      </c>
      <c r="BH101" s="27">
        <v>650</v>
      </c>
      <c r="BI101" s="23">
        <v>498.4</v>
      </c>
      <c r="BJ101" s="23">
        <v>0</v>
      </c>
      <c r="BK101" s="23">
        <v>0</v>
      </c>
      <c r="BL101" s="27">
        <v>37</v>
      </c>
      <c r="BM101" s="23">
        <v>37</v>
      </c>
      <c r="BN101" s="23">
        <v>0</v>
      </c>
      <c r="BO101" s="23">
        <v>0</v>
      </c>
      <c r="BP101" s="23">
        <v>0</v>
      </c>
      <c r="BQ101" s="23">
        <v>0</v>
      </c>
      <c r="BR101" s="23">
        <v>0</v>
      </c>
      <c r="BS101" s="26">
        <v>0</v>
      </c>
      <c r="BT101" s="26">
        <v>0</v>
      </c>
      <c r="BU101" s="26">
        <f t="shared" si="23"/>
        <v>9487</v>
      </c>
      <c r="BV101" s="26">
        <f t="shared" si="37"/>
        <v>8947.137999999999</v>
      </c>
      <c r="BW101" s="23">
        <v>0</v>
      </c>
      <c r="BX101" s="23">
        <v>0</v>
      </c>
      <c r="BY101" s="23">
        <v>0</v>
      </c>
      <c r="BZ101" s="23">
        <v>-132.68600000000001</v>
      </c>
      <c r="CA101" s="23">
        <v>0</v>
      </c>
      <c r="CB101" s="23">
        <v>0</v>
      </c>
      <c r="CC101" s="57">
        <v>0</v>
      </c>
      <c r="CD101" s="23">
        <v>0</v>
      </c>
      <c r="CE101" s="23">
        <v>0</v>
      </c>
      <c r="CF101" s="23">
        <v>0</v>
      </c>
      <c r="CG101" s="23">
        <v>0</v>
      </c>
      <c r="CH101" s="26">
        <v>0</v>
      </c>
      <c r="CI101" s="26">
        <v>0</v>
      </c>
      <c r="CJ101" s="26">
        <f t="shared" si="38"/>
        <v>0</v>
      </c>
      <c r="CK101" s="26">
        <f t="shared" si="39"/>
        <v>-132.68600000000001</v>
      </c>
      <c r="CL101" s="36"/>
      <c r="CM101" s="32"/>
      <c r="CN101" s="32"/>
      <c r="CO101" s="32"/>
      <c r="CP101" s="32"/>
      <c r="CQ101" s="32"/>
      <c r="CR101" s="36"/>
      <c r="CS101" s="32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</row>
    <row r="102" spans="1:210" ht="21" customHeight="1">
      <c r="A102" s="22">
        <v>93</v>
      </c>
      <c r="B102" s="56" t="s">
        <v>148</v>
      </c>
      <c r="C102" s="23">
        <v>18334</v>
      </c>
      <c r="D102" s="35">
        <v>0</v>
      </c>
      <c r="E102" s="25">
        <f t="shared" si="26"/>
        <v>20539.699999999997</v>
      </c>
      <c r="F102" s="26">
        <f t="shared" si="26"/>
        <v>25462.357</v>
      </c>
      <c r="G102" s="26">
        <f t="shared" si="27"/>
        <v>123.96654771004447</v>
      </c>
      <c r="H102" s="26">
        <f t="shared" si="24"/>
        <v>6990.4</v>
      </c>
      <c r="I102" s="26">
        <f t="shared" si="18"/>
        <v>11913.057000000001</v>
      </c>
      <c r="J102" s="26">
        <f t="shared" si="28"/>
        <v>170.42024776836806</v>
      </c>
      <c r="K102" s="26">
        <f t="shared" si="29"/>
        <v>2000.4</v>
      </c>
      <c r="L102" s="26">
        <f t="shared" si="29"/>
        <v>4109.3780000000006</v>
      </c>
      <c r="M102" s="23">
        <f t="shared" si="30"/>
        <v>205.42781443711257</v>
      </c>
      <c r="N102" s="27">
        <v>0.4</v>
      </c>
      <c r="O102" s="26">
        <v>1099.038</v>
      </c>
      <c r="P102" s="23">
        <f t="shared" si="31"/>
        <v>274759.5</v>
      </c>
      <c r="Q102" s="35">
        <v>4000</v>
      </c>
      <c r="R102" s="26">
        <v>7410.5870000000004</v>
      </c>
      <c r="S102" s="23">
        <f t="shared" si="32"/>
        <v>185.26467500000001</v>
      </c>
      <c r="T102" s="27">
        <v>2000</v>
      </c>
      <c r="U102" s="26">
        <v>3010.34</v>
      </c>
      <c r="V102" s="23">
        <f t="shared" si="33"/>
        <v>150.51700000000002</v>
      </c>
      <c r="W102" s="27">
        <v>50</v>
      </c>
      <c r="X102" s="26">
        <v>30</v>
      </c>
      <c r="Y102" s="23">
        <f t="shared" si="34"/>
        <v>60</v>
      </c>
      <c r="Z102" s="29">
        <v>0</v>
      </c>
      <c r="AA102" s="26">
        <v>0</v>
      </c>
      <c r="AB102" s="23" t="e">
        <f t="shared" si="25"/>
        <v>#DIV/0!</v>
      </c>
      <c r="AC102" s="28">
        <v>0</v>
      </c>
      <c r="AD102" s="23">
        <v>0</v>
      </c>
      <c r="AE102" s="23">
        <v>0</v>
      </c>
      <c r="AF102" s="23">
        <v>0</v>
      </c>
      <c r="AG102" s="23">
        <v>13549.3</v>
      </c>
      <c r="AH102" s="23">
        <v>13549.3</v>
      </c>
      <c r="AI102" s="28">
        <v>0</v>
      </c>
      <c r="AJ102" s="30">
        <v>0</v>
      </c>
      <c r="AK102" s="31"/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6">
        <f t="shared" si="35"/>
        <v>540</v>
      </c>
      <c r="AR102" s="26">
        <f t="shared" si="35"/>
        <v>273.09199999999998</v>
      </c>
      <c r="AS102" s="23">
        <f t="shared" si="36"/>
        <v>50.572592592592592</v>
      </c>
      <c r="AT102" s="27">
        <v>300</v>
      </c>
      <c r="AU102" s="26">
        <v>33.091999999999999</v>
      </c>
      <c r="AV102" s="23">
        <v>0</v>
      </c>
      <c r="AW102" s="26">
        <v>0</v>
      </c>
      <c r="AX102" s="23">
        <v>0</v>
      </c>
      <c r="AY102" s="23">
        <v>0</v>
      </c>
      <c r="AZ102" s="27">
        <v>240</v>
      </c>
      <c r="BA102" s="23">
        <v>240</v>
      </c>
      <c r="BB102" s="23">
        <v>0</v>
      </c>
      <c r="BC102" s="23">
        <v>0</v>
      </c>
      <c r="BD102" s="23">
        <v>0</v>
      </c>
      <c r="BE102" s="23">
        <v>0</v>
      </c>
      <c r="BF102" s="34">
        <v>0</v>
      </c>
      <c r="BG102" s="23">
        <v>0</v>
      </c>
      <c r="BH102" s="27">
        <v>0</v>
      </c>
      <c r="BI102" s="23">
        <v>0</v>
      </c>
      <c r="BJ102" s="27">
        <v>0</v>
      </c>
      <c r="BK102" s="23">
        <v>0</v>
      </c>
      <c r="BL102" s="27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400</v>
      </c>
      <c r="BS102" s="26">
        <v>90</v>
      </c>
      <c r="BT102" s="26">
        <v>0</v>
      </c>
      <c r="BU102" s="26">
        <f t="shared" si="23"/>
        <v>20539.699999999997</v>
      </c>
      <c r="BV102" s="26">
        <f t="shared" si="37"/>
        <v>25462.357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57">
        <v>0</v>
      </c>
      <c r="CD102" s="23">
        <v>0</v>
      </c>
      <c r="CE102" s="23">
        <v>0</v>
      </c>
      <c r="CF102" s="23">
        <v>0</v>
      </c>
      <c r="CG102" s="23">
        <v>0</v>
      </c>
      <c r="CH102" s="26">
        <v>0</v>
      </c>
      <c r="CI102" s="26">
        <v>0</v>
      </c>
      <c r="CJ102" s="26">
        <f t="shared" si="38"/>
        <v>0</v>
      </c>
      <c r="CK102" s="26">
        <f t="shared" si="39"/>
        <v>0</v>
      </c>
      <c r="CL102" s="36"/>
      <c r="CM102" s="32"/>
      <c r="CN102" s="32"/>
      <c r="CO102" s="32"/>
      <c r="CP102" s="32"/>
      <c r="CQ102" s="32"/>
      <c r="CR102" s="36"/>
      <c r="CS102" s="32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</row>
    <row r="103" spans="1:210" ht="21" customHeight="1">
      <c r="A103" s="22">
        <v>94</v>
      </c>
      <c r="B103" s="56" t="s">
        <v>149</v>
      </c>
      <c r="C103" s="23">
        <v>1664.5</v>
      </c>
      <c r="D103" s="35">
        <v>29.8</v>
      </c>
      <c r="E103" s="25">
        <f t="shared" si="26"/>
        <v>17350</v>
      </c>
      <c r="F103" s="26">
        <f t="shared" si="26"/>
        <v>15954.126000000002</v>
      </c>
      <c r="G103" s="26">
        <f t="shared" si="27"/>
        <v>91.954616714697408</v>
      </c>
      <c r="H103" s="26">
        <f t="shared" si="24"/>
        <v>13850</v>
      </c>
      <c r="I103" s="26">
        <f t="shared" si="18"/>
        <v>12454.126000000002</v>
      </c>
      <c r="J103" s="26">
        <f t="shared" si="28"/>
        <v>89.921487364620958</v>
      </c>
      <c r="K103" s="26">
        <f t="shared" si="29"/>
        <v>1100</v>
      </c>
      <c r="L103" s="26">
        <f t="shared" si="29"/>
        <v>7356.5530000000008</v>
      </c>
      <c r="M103" s="23">
        <f t="shared" si="30"/>
        <v>668.77754545454547</v>
      </c>
      <c r="N103" s="27">
        <v>0</v>
      </c>
      <c r="O103" s="26">
        <v>6053.822000000001</v>
      </c>
      <c r="P103" s="23" t="e">
        <f t="shared" si="31"/>
        <v>#DIV/0!</v>
      </c>
      <c r="Q103" s="35">
        <v>12000</v>
      </c>
      <c r="R103" s="26">
        <v>4077.223</v>
      </c>
      <c r="S103" s="23">
        <f t="shared" si="32"/>
        <v>33.976858333333332</v>
      </c>
      <c r="T103" s="27">
        <v>1100</v>
      </c>
      <c r="U103" s="26">
        <v>1302.731</v>
      </c>
      <c r="V103" s="23">
        <f t="shared" si="33"/>
        <v>118.43009090909091</v>
      </c>
      <c r="W103" s="27">
        <v>0</v>
      </c>
      <c r="X103" s="26">
        <v>0</v>
      </c>
      <c r="Y103" s="23" t="e">
        <f t="shared" si="34"/>
        <v>#DIV/0!</v>
      </c>
      <c r="Z103" s="29">
        <v>0</v>
      </c>
      <c r="AA103" s="26">
        <v>0</v>
      </c>
      <c r="AB103" s="23" t="e">
        <f t="shared" si="25"/>
        <v>#DIV/0!</v>
      </c>
      <c r="AC103" s="28">
        <v>0</v>
      </c>
      <c r="AD103" s="23">
        <v>0</v>
      </c>
      <c r="AE103" s="23">
        <v>0</v>
      </c>
      <c r="AF103" s="23">
        <v>0</v>
      </c>
      <c r="AG103" s="23">
        <v>3500</v>
      </c>
      <c r="AH103" s="23">
        <v>3500</v>
      </c>
      <c r="AI103" s="28">
        <v>0</v>
      </c>
      <c r="AJ103" s="30">
        <v>0</v>
      </c>
      <c r="AK103" s="31"/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6">
        <f t="shared" si="35"/>
        <v>350</v>
      </c>
      <c r="AR103" s="26">
        <f t="shared" si="35"/>
        <v>636.08000000000004</v>
      </c>
      <c r="AS103" s="23">
        <f t="shared" si="36"/>
        <v>181.73714285714286</v>
      </c>
      <c r="AT103" s="27">
        <v>350</v>
      </c>
      <c r="AU103" s="26">
        <v>636.08000000000004</v>
      </c>
      <c r="AV103" s="23">
        <v>0</v>
      </c>
      <c r="AW103" s="26">
        <v>0</v>
      </c>
      <c r="AX103" s="23">
        <v>0</v>
      </c>
      <c r="AY103" s="23">
        <v>0</v>
      </c>
      <c r="AZ103" s="27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34">
        <v>0</v>
      </c>
      <c r="BG103" s="23">
        <v>384.27</v>
      </c>
      <c r="BH103" s="27">
        <v>400</v>
      </c>
      <c r="BI103" s="23">
        <v>0</v>
      </c>
      <c r="BJ103" s="27">
        <v>400</v>
      </c>
      <c r="BK103" s="23">
        <v>0</v>
      </c>
      <c r="BL103" s="27">
        <v>0</v>
      </c>
      <c r="BM103" s="23">
        <v>0</v>
      </c>
      <c r="BN103" s="23">
        <v>0</v>
      </c>
      <c r="BO103" s="23">
        <v>0</v>
      </c>
      <c r="BP103" s="23">
        <v>0</v>
      </c>
      <c r="BQ103" s="23">
        <v>0</v>
      </c>
      <c r="BR103" s="23">
        <v>0</v>
      </c>
      <c r="BS103" s="26">
        <v>0</v>
      </c>
      <c r="BT103" s="26">
        <v>0</v>
      </c>
      <c r="BU103" s="26">
        <f t="shared" si="23"/>
        <v>17350</v>
      </c>
      <c r="BV103" s="26">
        <f t="shared" si="37"/>
        <v>15954.126000000002</v>
      </c>
      <c r="BW103" s="23">
        <v>0</v>
      </c>
      <c r="BX103" s="23">
        <v>0</v>
      </c>
      <c r="BY103" s="23">
        <v>0</v>
      </c>
      <c r="BZ103" s="23">
        <v>0</v>
      </c>
      <c r="CA103" s="23">
        <v>0</v>
      </c>
      <c r="CB103" s="23">
        <v>0</v>
      </c>
      <c r="CC103" s="57">
        <v>0</v>
      </c>
      <c r="CD103" s="23">
        <v>0</v>
      </c>
      <c r="CE103" s="23">
        <v>0</v>
      </c>
      <c r="CF103" s="23">
        <v>0</v>
      </c>
      <c r="CG103" s="23">
        <v>0</v>
      </c>
      <c r="CH103" s="26">
        <v>0</v>
      </c>
      <c r="CI103" s="26">
        <v>0</v>
      </c>
      <c r="CJ103" s="26">
        <f t="shared" si="38"/>
        <v>0</v>
      </c>
      <c r="CK103" s="26">
        <f t="shared" si="39"/>
        <v>0</v>
      </c>
      <c r="CL103" s="36"/>
      <c r="CM103" s="32"/>
      <c r="CN103" s="32"/>
      <c r="CO103" s="32"/>
      <c r="CP103" s="32"/>
      <c r="CQ103" s="32"/>
      <c r="CR103" s="36"/>
      <c r="CS103" s="32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</row>
    <row r="104" spans="1:210" ht="21" customHeight="1">
      <c r="A104" s="22">
        <v>95</v>
      </c>
      <c r="B104" s="56" t="s">
        <v>150</v>
      </c>
      <c r="C104" s="23">
        <v>11176.1</v>
      </c>
      <c r="D104" s="35">
        <v>597.79999999999995</v>
      </c>
      <c r="E104" s="25">
        <f t="shared" si="26"/>
        <v>134668.29999999999</v>
      </c>
      <c r="F104" s="26">
        <f t="shared" si="26"/>
        <v>37465.226999999999</v>
      </c>
      <c r="G104" s="26">
        <f t="shared" si="27"/>
        <v>27.820375693463124</v>
      </c>
      <c r="H104" s="26">
        <f t="shared" si="24"/>
        <v>19720</v>
      </c>
      <c r="I104" s="26">
        <f t="shared" si="24"/>
        <v>17165.226999999999</v>
      </c>
      <c r="J104" s="26">
        <f t="shared" si="28"/>
        <v>87.044761663285996</v>
      </c>
      <c r="K104" s="26">
        <f t="shared" si="29"/>
        <v>410</v>
      </c>
      <c r="L104" s="26">
        <f t="shared" si="29"/>
        <v>5136.5329999999994</v>
      </c>
      <c r="M104" s="23">
        <f t="shared" si="30"/>
        <v>1252.8129268292682</v>
      </c>
      <c r="N104" s="27">
        <v>10</v>
      </c>
      <c r="O104" s="26">
        <v>4288.601999999999</v>
      </c>
      <c r="P104" s="23">
        <f t="shared" si="31"/>
        <v>42886.01999999999</v>
      </c>
      <c r="Q104" s="35">
        <v>18800</v>
      </c>
      <c r="R104" s="26">
        <v>10962.388999999999</v>
      </c>
      <c r="S104" s="23">
        <f t="shared" si="32"/>
        <v>58.31057978723404</v>
      </c>
      <c r="T104" s="27">
        <v>400</v>
      </c>
      <c r="U104" s="26">
        <v>847.93100000000004</v>
      </c>
      <c r="V104" s="23">
        <f t="shared" si="33"/>
        <v>211.98275000000001</v>
      </c>
      <c r="W104" s="27">
        <v>0</v>
      </c>
      <c r="X104" s="26">
        <v>90</v>
      </c>
      <c r="Y104" s="23" t="e">
        <f t="shared" si="34"/>
        <v>#DIV/0!</v>
      </c>
      <c r="Z104" s="29">
        <v>0</v>
      </c>
      <c r="AA104" s="26">
        <v>0</v>
      </c>
      <c r="AB104" s="23" t="e">
        <f t="shared" si="25"/>
        <v>#DIV/0!</v>
      </c>
      <c r="AC104" s="28">
        <v>0</v>
      </c>
      <c r="AD104" s="23">
        <v>0</v>
      </c>
      <c r="AE104" s="23">
        <v>0</v>
      </c>
      <c r="AF104" s="23">
        <v>0</v>
      </c>
      <c r="AG104" s="23">
        <v>3500</v>
      </c>
      <c r="AH104" s="23">
        <v>3500</v>
      </c>
      <c r="AI104" s="28">
        <v>0</v>
      </c>
      <c r="AJ104" s="30">
        <v>0</v>
      </c>
      <c r="AK104" s="31"/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6">
        <f t="shared" si="35"/>
        <v>341</v>
      </c>
      <c r="AR104" s="26">
        <f t="shared" si="35"/>
        <v>257.25</v>
      </c>
      <c r="AS104" s="23">
        <f t="shared" si="36"/>
        <v>75.439882697947212</v>
      </c>
      <c r="AT104" s="27">
        <v>341</v>
      </c>
      <c r="AU104" s="26">
        <v>257.25</v>
      </c>
      <c r="AV104" s="23">
        <v>0</v>
      </c>
      <c r="AW104" s="26">
        <v>0</v>
      </c>
      <c r="AX104" s="23">
        <v>0</v>
      </c>
      <c r="AY104" s="23">
        <v>0</v>
      </c>
      <c r="AZ104" s="27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34">
        <v>0</v>
      </c>
      <c r="BG104" s="23">
        <v>0</v>
      </c>
      <c r="BH104" s="27">
        <v>169</v>
      </c>
      <c r="BI104" s="23">
        <v>0</v>
      </c>
      <c r="BJ104" s="23">
        <v>169</v>
      </c>
      <c r="BK104" s="23">
        <v>0</v>
      </c>
      <c r="BL104" s="27">
        <v>0</v>
      </c>
      <c r="BM104" s="23">
        <v>0</v>
      </c>
      <c r="BN104" s="23">
        <v>0</v>
      </c>
      <c r="BO104" s="23">
        <v>719.05499999999995</v>
      </c>
      <c r="BP104" s="23">
        <v>0</v>
      </c>
      <c r="BQ104" s="23">
        <v>0</v>
      </c>
      <c r="BR104" s="23">
        <v>0</v>
      </c>
      <c r="BS104" s="26">
        <v>0</v>
      </c>
      <c r="BT104" s="26">
        <v>0</v>
      </c>
      <c r="BU104" s="26">
        <f t="shared" si="23"/>
        <v>23220</v>
      </c>
      <c r="BV104" s="26">
        <f t="shared" si="37"/>
        <v>20665.226999999999</v>
      </c>
      <c r="BW104" s="23">
        <v>0</v>
      </c>
      <c r="BX104" s="23">
        <v>0</v>
      </c>
      <c r="BY104" s="23">
        <v>111448.3</v>
      </c>
      <c r="BZ104" s="23">
        <v>16800</v>
      </c>
      <c r="CA104" s="23">
        <v>0</v>
      </c>
      <c r="CB104" s="23">
        <v>0</v>
      </c>
      <c r="CC104" s="57">
        <v>0</v>
      </c>
      <c r="CD104" s="23">
        <v>0</v>
      </c>
      <c r="CE104" s="23">
        <v>0</v>
      </c>
      <c r="CF104" s="23">
        <v>0</v>
      </c>
      <c r="CG104" s="23">
        <v>0</v>
      </c>
      <c r="CH104" s="26">
        <v>0</v>
      </c>
      <c r="CI104" s="26">
        <v>0</v>
      </c>
      <c r="CJ104" s="26">
        <f t="shared" si="38"/>
        <v>111448.3</v>
      </c>
      <c r="CK104" s="26">
        <f t="shared" si="39"/>
        <v>16800</v>
      </c>
      <c r="CL104" s="36"/>
      <c r="CM104" s="32"/>
      <c r="CN104" s="32"/>
      <c r="CO104" s="32"/>
      <c r="CP104" s="32"/>
      <c r="CQ104" s="32"/>
      <c r="CR104" s="36"/>
      <c r="CS104" s="32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</row>
    <row r="105" spans="1:210" ht="21" customHeight="1">
      <c r="A105" s="22">
        <v>96</v>
      </c>
      <c r="B105" s="56" t="s">
        <v>151</v>
      </c>
      <c r="C105" s="23">
        <v>2929</v>
      </c>
      <c r="D105" s="35">
        <v>159.6</v>
      </c>
      <c r="E105" s="25">
        <f t="shared" si="26"/>
        <v>31729.3</v>
      </c>
      <c r="F105" s="26">
        <f t="shared" si="26"/>
        <v>28125.865999999998</v>
      </c>
      <c r="G105" s="26">
        <f t="shared" si="27"/>
        <v>88.643197297135458</v>
      </c>
      <c r="H105" s="26">
        <f t="shared" ref="H105:I106" si="40">N105+Q105+T105+W105+Z105+AC105+AO105+AT105+AV105+AX105+AZ105+BB105+BF105+BH105+BL105+BN105+BR105</f>
        <v>14145</v>
      </c>
      <c r="I105" s="26">
        <f t="shared" si="40"/>
        <v>10622.666000000001</v>
      </c>
      <c r="J105" s="26">
        <f t="shared" si="28"/>
        <v>75.098381053375761</v>
      </c>
      <c r="K105" s="26">
        <f t="shared" si="29"/>
        <v>3680</v>
      </c>
      <c r="L105" s="26">
        <f t="shared" si="29"/>
        <v>8737.107</v>
      </c>
      <c r="M105" s="23">
        <f t="shared" si="30"/>
        <v>237.4213858695652</v>
      </c>
      <c r="N105" s="27">
        <v>480</v>
      </c>
      <c r="O105" s="26">
        <v>4350.8639999999987</v>
      </c>
      <c r="P105" s="23">
        <f t="shared" si="31"/>
        <v>906.42999999999972</v>
      </c>
      <c r="Q105" s="35">
        <v>7500</v>
      </c>
      <c r="R105" s="26">
        <v>351.49059999999997</v>
      </c>
      <c r="S105" s="23">
        <f t="shared" si="32"/>
        <v>4.6865413333333326</v>
      </c>
      <c r="T105" s="27">
        <v>3200</v>
      </c>
      <c r="U105" s="26">
        <v>4386.2430000000004</v>
      </c>
      <c r="V105" s="23">
        <f t="shared" si="33"/>
        <v>137.07009375000001</v>
      </c>
      <c r="W105" s="27">
        <v>285</v>
      </c>
      <c r="X105" s="26">
        <v>97.6584</v>
      </c>
      <c r="Y105" s="23">
        <f t="shared" si="34"/>
        <v>34.26610526315789</v>
      </c>
      <c r="Z105" s="29">
        <v>0</v>
      </c>
      <c r="AA105" s="26">
        <v>0</v>
      </c>
      <c r="AB105" s="23" t="e">
        <f t="shared" si="25"/>
        <v>#DIV/0!</v>
      </c>
      <c r="AC105" s="28">
        <v>0</v>
      </c>
      <c r="AD105" s="23">
        <v>0</v>
      </c>
      <c r="AE105" s="23">
        <v>0</v>
      </c>
      <c r="AF105" s="23">
        <v>0</v>
      </c>
      <c r="AG105" s="23">
        <v>14084.3</v>
      </c>
      <c r="AH105" s="23">
        <v>14084.3</v>
      </c>
      <c r="AI105" s="28">
        <v>0</v>
      </c>
      <c r="AJ105" s="30">
        <v>0</v>
      </c>
      <c r="AK105" s="31"/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6">
        <f t="shared" si="35"/>
        <v>400</v>
      </c>
      <c r="AR105" s="26">
        <f t="shared" si="35"/>
        <v>672.7</v>
      </c>
      <c r="AS105" s="23">
        <f t="shared" si="36"/>
        <v>168.17500000000001</v>
      </c>
      <c r="AT105" s="27">
        <v>400</v>
      </c>
      <c r="AU105" s="26">
        <v>672.7</v>
      </c>
      <c r="AV105" s="23">
        <v>0</v>
      </c>
      <c r="AW105" s="26">
        <v>0</v>
      </c>
      <c r="AX105" s="23">
        <v>0</v>
      </c>
      <c r="AY105" s="23">
        <v>0</v>
      </c>
      <c r="AZ105" s="27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34">
        <v>1500</v>
      </c>
      <c r="BG105" s="23">
        <v>763.71</v>
      </c>
      <c r="BH105" s="27">
        <v>780</v>
      </c>
      <c r="BI105" s="23">
        <v>0</v>
      </c>
      <c r="BJ105" s="23">
        <v>780</v>
      </c>
      <c r="BK105" s="23">
        <v>0</v>
      </c>
      <c r="BL105" s="27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6">
        <v>0</v>
      </c>
      <c r="BT105" s="26">
        <v>0</v>
      </c>
      <c r="BU105" s="26">
        <f t="shared" si="23"/>
        <v>28229.3</v>
      </c>
      <c r="BV105" s="26">
        <f t="shared" si="37"/>
        <v>24706.965999999997</v>
      </c>
      <c r="BW105" s="23">
        <v>0</v>
      </c>
      <c r="BX105" s="23">
        <v>0</v>
      </c>
      <c r="BY105" s="23">
        <v>3500</v>
      </c>
      <c r="BZ105" s="23">
        <v>3418.9</v>
      </c>
      <c r="CA105" s="23">
        <v>0</v>
      </c>
      <c r="CB105" s="23">
        <v>0</v>
      </c>
      <c r="CC105" s="57">
        <v>0</v>
      </c>
      <c r="CD105" s="23">
        <v>0</v>
      </c>
      <c r="CE105" s="23">
        <v>0</v>
      </c>
      <c r="CF105" s="23">
        <v>0</v>
      </c>
      <c r="CG105" s="23">
        <v>0</v>
      </c>
      <c r="CH105" s="26">
        <v>0</v>
      </c>
      <c r="CI105" s="26">
        <v>0</v>
      </c>
      <c r="CJ105" s="26">
        <f t="shared" si="38"/>
        <v>3500</v>
      </c>
      <c r="CK105" s="26">
        <f t="shared" si="39"/>
        <v>3418.9</v>
      </c>
      <c r="CL105" s="36"/>
      <c r="CM105" s="32"/>
      <c r="CN105" s="32"/>
      <c r="CO105" s="32"/>
      <c r="CP105" s="32"/>
      <c r="CQ105" s="32"/>
      <c r="CR105" s="36"/>
      <c r="CS105" s="32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</row>
    <row r="106" spans="1:210" ht="21" customHeight="1">
      <c r="A106" s="22">
        <v>97</v>
      </c>
      <c r="B106" s="56" t="s">
        <v>152</v>
      </c>
      <c r="C106" s="23">
        <v>131.4</v>
      </c>
      <c r="D106" s="35">
        <v>0</v>
      </c>
      <c r="E106" s="25">
        <f t="shared" si="26"/>
        <v>16225.900000000001</v>
      </c>
      <c r="F106" s="26">
        <f t="shared" si="26"/>
        <v>16156.415999999997</v>
      </c>
      <c r="G106" s="26">
        <f>F106/E106*100</f>
        <v>99.571771057383543</v>
      </c>
      <c r="H106" s="26">
        <f t="shared" si="40"/>
        <v>12371.8</v>
      </c>
      <c r="I106" s="26">
        <f t="shared" si="40"/>
        <v>12302.315999999999</v>
      </c>
      <c r="J106" s="26">
        <f>I106/H106*100</f>
        <v>99.438367901194653</v>
      </c>
      <c r="K106" s="26">
        <f t="shared" si="29"/>
        <v>1400</v>
      </c>
      <c r="L106" s="26">
        <f t="shared" si="29"/>
        <v>3713.4635000000003</v>
      </c>
      <c r="M106" s="23">
        <f>L106/K106*100</f>
        <v>265.24739285714287</v>
      </c>
      <c r="N106" s="27">
        <v>400</v>
      </c>
      <c r="O106" s="26">
        <v>2451.4920000000002</v>
      </c>
      <c r="P106" s="23">
        <f>O106/N106*100</f>
        <v>612.87300000000005</v>
      </c>
      <c r="Q106" s="35">
        <v>8121.8</v>
      </c>
      <c r="R106" s="26">
        <v>2528.9</v>
      </c>
      <c r="S106" s="23">
        <f>R106/Q106*100</f>
        <v>31.137186338003893</v>
      </c>
      <c r="T106" s="27">
        <v>1000</v>
      </c>
      <c r="U106" s="26">
        <v>1261.9715000000001</v>
      </c>
      <c r="V106" s="23">
        <f>U106/T106*100</f>
        <v>126.19715000000001</v>
      </c>
      <c r="W106" s="27">
        <v>50</v>
      </c>
      <c r="X106" s="26">
        <v>64.8</v>
      </c>
      <c r="Y106" s="23">
        <f>X106/W106*100</f>
        <v>129.6</v>
      </c>
      <c r="Z106" s="29">
        <v>0</v>
      </c>
      <c r="AA106" s="26">
        <v>0</v>
      </c>
      <c r="AB106" s="23" t="e">
        <f t="shared" si="25"/>
        <v>#DIV/0!</v>
      </c>
      <c r="AC106" s="28">
        <v>0</v>
      </c>
      <c r="AD106" s="23">
        <v>0</v>
      </c>
      <c r="AE106" s="23">
        <v>0</v>
      </c>
      <c r="AF106" s="23">
        <v>0</v>
      </c>
      <c r="AG106" s="23">
        <v>3854.1</v>
      </c>
      <c r="AH106" s="23">
        <v>3854.1</v>
      </c>
      <c r="AI106" s="28">
        <v>0</v>
      </c>
      <c r="AJ106" s="30">
        <v>0</v>
      </c>
      <c r="AK106" s="31"/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6">
        <f t="shared" si="35"/>
        <v>2800</v>
      </c>
      <c r="AR106" s="26">
        <f t="shared" si="35"/>
        <v>233.9</v>
      </c>
      <c r="AS106" s="23">
        <f>AR106/AQ106*100</f>
        <v>8.3535714285714278</v>
      </c>
      <c r="AT106" s="27">
        <v>1200</v>
      </c>
      <c r="AU106" s="26">
        <v>183.9</v>
      </c>
      <c r="AV106" s="23">
        <v>0</v>
      </c>
      <c r="AW106" s="26">
        <v>0</v>
      </c>
      <c r="AX106" s="23">
        <v>0</v>
      </c>
      <c r="AY106" s="23">
        <v>0</v>
      </c>
      <c r="AZ106" s="27">
        <v>1600</v>
      </c>
      <c r="BA106" s="23">
        <v>50</v>
      </c>
      <c r="BB106" s="23">
        <v>0</v>
      </c>
      <c r="BC106" s="23">
        <v>0</v>
      </c>
      <c r="BD106" s="23">
        <v>0</v>
      </c>
      <c r="BE106" s="23">
        <v>0</v>
      </c>
      <c r="BF106" s="34">
        <v>0</v>
      </c>
      <c r="BG106" s="23">
        <v>0</v>
      </c>
      <c r="BH106" s="27">
        <v>0</v>
      </c>
      <c r="BI106" s="23">
        <v>0</v>
      </c>
      <c r="BJ106" s="23">
        <v>0</v>
      </c>
      <c r="BK106" s="23">
        <v>0</v>
      </c>
      <c r="BL106" s="27">
        <v>0</v>
      </c>
      <c r="BM106" s="23">
        <v>0</v>
      </c>
      <c r="BN106" s="23">
        <v>0</v>
      </c>
      <c r="BO106" s="23">
        <v>5761.2524999999996</v>
      </c>
      <c r="BP106" s="23">
        <v>0</v>
      </c>
      <c r="BQ106" s="23">
        <v>0</v>
      </c>
      <c r="BR106" s="23">
        <v>0</v>
      </c>
      <c r="BS106" s="38">
        <v>0</v>
      </c>
      <c r="BT106" s="38">
        <v>0</v>
      </c>
      <c r="BU106" s="26">
        <f t="shared" si="23"/>
        <v>16225.9</v>
      </c>
      <c r="BV106" s="26">
        <f t="shared" si="37"/>
        <v>16156.415999999997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57">
        <v>0</v>
      </c>
      <c r="CD106" s="23">
        <v>0</v>
      </c>
      <c r="CE106" s="23">
        <v>0</v>
      </c>
      <c r="CF106" s="23">
        <v>0</v>
      </c>
      <c r="CG106" s="23">
        <v>400</v>
      </c>
      <c r="CH106" s="26">
        <v>400</v>
      </c>
      <c r="CI106" s="26">
        <v>0</v>
      </c>
      <c r="CJ106" s="26">
        <f t="shared" si="38"/>
        <v>400</v>
      </c>
      <c r="CK106" s="26">
        <f t="shared" si="39"/>
        <v>400</v>
      </c>
      <c r="CL106" s="36"/>
      <c r="CM106" s="32"/>
      <c r="CN106" s="32"/>
      <c r="CO106" s="32"/>
      <c r="CP106" s="32"/>
      <c r="CQ106" s="32"/>
      <c r="CR106" s="36"/>
      <c r="CS106" s="32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</row>
    <row r="107" spans="1:210" ht="18">
      <c r="A107" s="22"/>
      <c r="B107" s="59" t="s">
        <v>153</v>
      </c>
      <c r="C107" s="39">
        <f>SUM(C10:C106)</f>
        <v>1886139.5999999987</v>
      </c>
      <c r="D107" s="39">
        <f>SUM(D10:D106)</f>
        <v>40688.300000000003</v>
      </c>
      <c r="E107" s="39">
        <f>SUM(E10:E106)</f>
        <v>10724800.4</v>
      </c>
      <c r="F107" s="39">
        <f>SUM(F10:F106)</f>
        <v>10298883.414800001</v>
      </c>
      <c r="G107" s="26">
        <f>F107/E107*100</f>
        <v>96.028672149460249</v>
      </c>
      <c r="H107" s="39">
        <f>SUM(H10:H106)</f>
        <v>3600716.0999999996</v>
      </c>
      <c r="I107" s="39">
        <f>SUM(I10:I106)</f>
        <v>3699278.664400002</v>
      </c>
      <c r="J107" s="26">
        <f>I107/H107*100</f>
        <v>102.73730451562129</v>
      </c>
      <c r="K107" s="39">
        <f>SUM(K10:K106)</f>
        <v>1489483.7999999998</v>
      </c>
      <c r="L107" s="39">
        <f>SUM(L10:L106)</f>
        <v>2084017.0102999995</v>
      </c>
      <c r="M107" s="23">
        <f>L107/K107*100</f>
        <v>139.91538614250118</v>
      </c>
      <c r="N107" s="39">
        <f>SUM(N10:N106)</f>
        <v>272063.40000000002</v>
      </c>
      <c r="O107" s="39">
        <f>SUM(O10:O106)</f>
        <v>545682.54669999972</v>
      </c>
      <c r="P107" s="23">
        <f>O107/N107*100</f>
        <v>200.57183241112168</v>
      </c>
      <c r="Q107" s="39">
        <f>SUM(Q10:Q106)</f>
        <v>841568.89999999991</v>
      </c>
      <c r="R107" s="39">
        <f>SUM(R10:R106)</f>
        <v>321211.03110000014</v>
      </c>
      <c r="S107" s="23">
        <f>R107/Q107*100</f>
        <v>38.168120411769038</v>
      </c>
      <c r="T107" s="39">
        <f>SUM(T10:T106)</f>
        <v>1217420.4000000001</v>
      </c>
      <c r="U107" s="39">
        <f>SUM(U10:U106)</f>
        <v>1538334.4635999999</v>
      </c>
      <c r="V107" s="23">
        <f>U107/T107*100</f>
        <v>126.3601680734116</v>
      </c>
      <c r="W107" s="39">
        <f>SUM(W10:W106)</f>
        <v>119295.19999999998</v>
      </c>
      <c r="X107" s="39">
        <f>SUM(X10:X106)</f>
        <v>148130.05139999997</v>
      </c>
      <c r="Y107" s="23">
        <f>X107/W107*100</f>
        <v>124.17100721571362</v>
      </c>
      <c r="Z107" s="39">
        <f>SUM(Z10:Z106)</f>
        <v>59710</v>
      </c>
      <c r="AA107" s="39">
        <f>SUM(AA10:AA106)</f>
        <v>75373.281000000003</v>
      </c>
      <c r="AB107" s="23">
        <f t="shared" si="25"/>
        <v>126.2322575782951</v>
      </c>
      <c r="AC107" s="39">
        <f>SUM(AC10:AC106)</f>
        <v>0</v>
      </c>
      <c r="AD107" s="39">
        <f>SUM(AD10:AD106)</f>
        <v>0</v>
      </c>
      <c r="AE107" s="39">
        <f>SUM(AE10:AE106)</f>
        <v>0</v>
      </c>
      <c r="AF107" s="39">
        <f t="shared" ref="AF107:AR107" si="41">SUM(AF10:AF106)</f>
        <v>0</v>
      </c>
      <c r="AG107" s="39">
        <f t="shared" si="41"/>
        <v>5677275.9999999972</v>
      </c>
      <c r="AH107" s="39">
        <f t="shared" si="41"/>
        <v>5696629.3999999976</v>
      </c>
      <c r="AI107" s="39">
        <f t="shared" si="41"/>
        <v>0</v>
      </c>
      <c r="AJ107" s="39">
        <f t="shared" si="41"/>
        <v>0</v>
      </c>
      <c r="AK107" s="39">
        <f t="shared" si="41"/>
        <v>28893.9</v>
      </c>
      <c r="AL107" s="39">
        <f t="shared" si="41"/>
        <v>23565.1</v>
      </c>
      <c r="AM107" s="39">
        <f t="shared" si="41"/>
        <v>0</v>
      </c>
      <c r="AN107" s="39">
        <f t="shared" si="41"/>
        <v>0</v>
      </c>
      <c r="AO107" s="39">
        <f t="shared" si="41"/>
        <v>0</v>
      </c>
      <c r="AP107" s="39">
        <f t="shared" si="41"/>
        <v>0</v>
      </c>
      <c r="AQ107" s="39">
        <f t="shared" si="41"/>
        <v>172187.2</v>
      </c>
      <c r="AR107" s="39">
        <f t="shared" si="41"/>
        <v>162120.17299999995</v>
      </c>
      <c r="AS107" s="23">
        <f>AR107/AQ107*100</f>
        <v>94.15344055771854</v>
      </c>
      <c r="AT107" s="39">
        <f>SUM(AT10:AT106)</f>
        <v>142876.1</v>
      </c>
      <c r="AU107" s="39">
        <f t="shared" ref="AU107:CG107" si="42">SUM(AU10:AU106)</f>
        <v>131782.49380000005</v>
      </c>
      <c r="AV107" s="39">
        <f t="shared" si="42"/>
        <v>1400</v>
      </c>
      <c r="AW107" s="39">
        <f t="shared" si="42"/>
        <v>931.68</v>
      </c>
      <c r="AX107" s="39">
        <f t="shared" si="42"/>
        <v>1125.5999999999999</v>
      </c>
      <c r="AY107" s="39">
        <f t="shared" si="42"/>
        <v>1502.1699999999998</v>
      </c>
      <c r="AZ107" s="39">
        <f t="shared" si="42"/>
        <v>26785.5</v>
      </c>
      <c r="BA107" s="39">
        <f t="shared" si="42"/>
        <v>27903.8292</v>
      </c>
      <c r="BB107" s="39">
        <f t="shared" si="42"/>
        <v>0</v>
      </c>
      <c r="BC107" s="39">
        <f t="shared" si="42"/>
        <v>0</v>
      </c>
      <c r="BD107" s="39">
        <f t="shared" si="42"/>
        <v>14454.6</v>
      </c>
      <c r="BE107" s="39">
        <f t="shared" si="42"/>
        <v>14328.900000000001</v>
      </c>
      <c r="BF107" s="39">
        <f t="shared" si="42"/>
        <v>34987.699999999997</v>
      </c>
      <c r="BG107" s="39">
        <f t="shared" si="42"/>
        <v>19908.369000000002</v>
      </c>
      <c r="BH107" s="39">
        <f t="shared" si="42"/>
        <v>758918.4</v>
      </c>
      <c r="BI107" s="39">
        <f t="shared" si="42"/>
        <v>668014.54730000009</v>
      </c>
      <c r="BJ107" s="39">
        <f t="shared" si="42"/>
        <v>310417.90000000002</v>
      </c>
      <c r="BK107" s="39">
        <f t="shared" si="42"/>
        <v>271174.19080000004</v>
      </c>
      <c r="BL107" s="39">
        <f t="shared" si="42"/>
        <v>83613.899999999994</v>
      </c>
      <c r="BM107" s="39">
        <f t="shared" si="42"/>
        <v>121673.0105</v>
      </c>
      <c r="BN107" s="39">
        <f>SUM(BN10:BN106)</f>
        <v>10771</v>
      </c>
      <c r="BO107" s="39">
        <f t="shared" si="42"/>
        <v>21427.197499999998</v>
      </c>
      <c r="BP107" s="39">
        <f t="shared" si="42"/>
        <v>500</v>
      </c>
      <c r="BQ107" s="39">
        <f t="shared" si="42"/>
        <v>4500</v>
      </c>
      <c r="BR107" s="39">
        <f t="shared" si="42"/>
        <v>23209</v>
      </c>
      <c r="BS107" s="39">
        <f t="shared" si="42"/>
        <v>77403.993300000002</v>
      </c>
      <c r="BT107" s="39">
        <f t="shared" si="42"/>
        <v>-9941.5239999999994</v>
      </c>
      <c r="BU107" s="39">
        <f t="shared" si="42"/>
        <v>9314869.5999999978</v>
      </c>
      <c r="BV107" s="39">
        <f t="shared" si="42"/>
        <v>9428360.5404000003</v>
      </c>
      <c r="BW107" s="39">
        <f t="shared" si="42"/>
        <v>22754.1</v>
      </c>
      <c r="BX107" s="39">
        <f t="shared" si="42"/>
        <v>22664.781000000003</v>
      </c>
      <c r="BY107" s="39">
        <f t="shared" si="42"/>
        <v>1372216.4</v>
      </c>
      <c r="BZ107" s="39">
        <f t="shared" si="42"/>
        <v>833035.31120000011</v>
      </c>
      <c r="CA107" s="39">
        <f t="shared" si="42"/>
        <v>0</v>
      </c>
      <c r="CB107" s="39">
        <f t="shared" si="42"/>
        <v>0</v>
      </c>
      <c r="CC107" s="39">
        <f t="shared" si="42"/>
        <v>14960.3</v>
      </c>
      <c r="CD107" s="39">
        <f t="shared" si="42"/>
        <v>14822.7822</v>
      </c>
      <c r="CE107" s="39">
        <f t="shared" si="42"/>
        <v>0</v>
      </c>
      <c r="CF107" s="39">
        <f t="shared" si="42"/>
        <v>0</v>
      </c>
      <c r="CG107" s="39">
        <f t="shared" si="42"/>
        <v>460795.5</v>
      </c>
      <c r="CH107" s="39">
        <f>SUM(CH10:CH106)</f>
        <v>396721.34210000001</v>
      </c>
      <c r="CI107" s="39">
        <f>SUM(CI10:CI106)</f>
        <v>0</v>
      </c>
      <c r="CJ107" s="39">
        <f>SUM(CJ10:CJ106)</f>
        <v>1870726.2999999998</v>
      </c>
      <c r="CK107" s="39">
        <f>SUM(CK10:CK106)</f>
        <v>1267244.2165000001</v>
      </c>
      <c r="CL107" s="40"/>
      <c r="CM107" s="32"/>
      <c r="CN107" s="32"/>
      <c r="CO107" s="32"/>
      <c r="CP107" s="32"/>
      <c r="CQ107" s="32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</row>
    <row r="108" spans="1:210">
      <c r="E108" s="43"/>
    </row>
    <row r="109" spans="1:210" ht="18">
      <c r="A109" s="44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5"/>
      <c r="BI109" s="45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</row>
    <row r="110" spans="1:210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AG110" s="47"/>
      <c r="AH110" s="47"/>
      <c r="BH110" s="47"/>
      <c r="BI110" s="47"/>
    </row>
    <row r="111" spans="1:210" ht="18">
      <c r="AG111" s="45"/>
      <c r="AH111" s="45"/>
    </row>
    <row r="112" spans="1:210">
      <c r="AG112" s="47"/>
      <c r="AH112" s="47"/>
    </row>
    <row r="115" spans="3:4">
      <c r="C115" s="48"/>
      <c r="D115" s="49"/>
    </row>
    <row r="116" spans="3:4">
      <c r="C116" s="48"/>
      <c r="D116" s="50"/>
    </row>
  </sheetData>
  <protectedRanges>
    <protectedRange sqref="R67:R106 R54:R65" name="Range4_1_1_1_2_1_1_2_1_1_1_2_1_1_1_1_2_1_1_1_1_1_1_1_1_1_1_1_1_1_1_1_1"/>
    <protectedRange sqref="U67:U106 U54:U65" name="Range4_2_1_1_2_1_1_2_1_1_1_2_1_1_1_1_2_1_1_1_1_1_1_1_1_1_1_1_1_1_1_1_1"/>
    <protectedRange sqref="X67:X106 X54:X65" name="Range4_3_1_1_2_1_1_2_1_1_1_2_1_1_1_1_2_1_1_1_1_1_1_1_1_1_1_1_1_1_1_1_1"/>
    <protectedRange sqref="AA67:AA106 AA54:AA65" name="Range4_4_1_1_2_1_1_2_1_1_1_2_1_1_1_1_2_1_1_1_1_1_1_1_1_1_1_1_1_1_1_1_1"/>
    <protectedRange sqref="AU67:AU69 AU62:AU65 AU71 AU73:AU106 AU57:AU60 AU54:AU55 BA84" name="Range5_1_1_1_2_1_1_2_1_1_1_2_1_1_1_1_2_1_1_1_1_1_1_1_1_1_1_1_1_1_1_1_1"/>
    <protectedRange sqref="AW67:AW106 AW54:AW65 BA56 AU56 AU61 AU70 AU72" name="Range5_2_1_1_2_1_1_2_1_1_1_2_1_1_1_1_2_1_1_1_1_1_1_1_1_1_1_1_1_1_1_1_1"/>
    <protectedRange sqref="R51:R52 R48 R25:R26 R28:R36 R38:R40 R42:R43 R45:R46 R12:R20 R22:R23" name="Range4_1_1_1_2_1_1_2_1_1_1_1_1_1_1_1_1_1_1_1_1_1_1_1_1_1_1_1_1_1_1"/>
    <protectedRange sqref="U51:U52 U48 U25:U26 U28:U36 U38:U40 U42:U43 U45:U46 U12:U20 U22:U23" name="Range4_2_1_1_2_1_1_2_1_1_1_1_1_1_1_1_1_1_1_1_1_1_1_1_1_1_1_1_1_1_1"/>
    <protectedRange sqref="X51:X52 X48 X25:X26 X28:X36 X38:X40 X42:X43 X45:X46 X12:X20 X22:X23" name="Range4_3_1_1_2_1_1_2_1_1_1_1_1_1_1_1_1_1_1_1_1_1_1_1_1_1_1_1_1_1_1"/>
    <protectedRange sqref="AA51:AA52 AA48 AA25:AA26 AA28:AA36 AA38:AA40 AA42:AA43 AA45:AA46 AA12:AA20 AA22:AA23" name="Range4_4_1_1_2_1_1_2_1_1_1_1_1_1_1_1_1_1_1_1_1_1_1_1_1_1_1_1_1_1_1"/>
    <protectedRange sqref="AU28:AU31 AU34:AU36 AU45:AU46 AU12:AU14 AU25:AU26 AU38:AU40 AU42 AU51:AU52 AU48 AU18:AU20 AW20" name="Range5_1_1_1_2_1_1_2_1_1_1_1_1_1_1_1_1_1_1_1_1_1_1_1_1_1_1_1_1_1_1"/>
    <protectedRange sqref="AW25:AW26 AW28:AW36 AW38:AW40 AW42:AW43 AW51:AW52 AW48 AW12:AW19 AW22:AW23 AW45:AW46 AU15:AU17 AU22:AU23 AU32:AU33 AU43" name="Range5_2_1_1_2_1_1_2_1_1_1_1_1_1_1_1_1_1_1_1_1_1_1_1_1_1_1_1_1_1_1"/>
    <protectedRange sqref="R41" name="Range4_1_1_1_1_1_1_1_1_1_1_1_1_1_1_1_1_1_1_1_1_1_1_1_1_1_1_1_1_1_1"/>
    <protectedRange sqref="U41" name="Range4_2_1_1_1_1_1_1_1_1_1_1_1_1_1_1_1_1_1_1_1_1_1_1_1_1_1_1_1_1_1"/>
    <protectedRange sqref="X41" name="Range4_3_1_1_1_1_1_1_1_1_1_1_1_1_1_1_1_1_1_1_1_1_1_1_1_1_1_1_1_1_1"/>
    <protectedRange sqref="AA41" name="Range4_4_1_1_1_1_1_1_1_1_1_1_1_1_1_1_1_1_1_1_1_1_1_1_1_1_1_1_1_1_1"/>
    <protectedRange sqref="AU41" name="Range5_1_1_1_1_1_1_1_1_1_1_1_1_1_1_1_1_1_1_1_1_1_1_1_1_1_1_1_1_1_1"/>
    <protectedRange sqref="AW41" name="Range5_2_1_1_1_1_1_1_1_1_1_1_1_1_1_1_1_1_1_1_1_1_1_1_1_1_1_1_1_1_1"/>
    <protectedRange sqref="R10" name="Range4_1_1_1_2_1_1_1_1_1_1_1_1_1_1_2_1_1_1_1_1_1_1_1_1_1_1_1_1_1_1_1"/>
    <protectedRange sqref="U10" name="Range4_2_1_1_2_1_1_1_1_1_1_1_1_1_1_2_1_1_1_1_1_1_1_1_1_1_1_1_1_1_1_1"/>
    <protectedRange sqref="X10" name="Range4_3_1_1_2_1_1_1_1_1_1_1_1_1_1_2_1_1_1_1_1_1_1_1_1_1_1_1_1_1_1_1"/>
    <protectedRange sqref="AA10" name="Range4_4_1_1_2_1_1_1_1_1_1_1_1_1_1_2_1_1_1_1_1_1_1_1_1_1_1_1_1_1_1_1"/>
    <protectedRange sqref="AU10" name="Range5_1_1_1_2_1_1_1_1_1_1_1_1_1_1_1_1_1_1_1_1_1_1_1_1_1_1_1_1_1"/>
    <protectedRange sqref="AW10" name="Range5_2_1_1_2_1_1_1_1_1_1_1_1_1_1_1_1_1_1_1_1_1_1_1_1_1_1_1_1_1"/>
    <protectedRange sqref="BS105:BT105 BS76:BT76 BS95:BT95 BS100:BT100 BS68:BT68 BS103:BT103 BS78:BT92 BS98:BT98 BS51:BT52 BS38:BT43 BS48:BT49 BM39 BM43 BS45:BT46" name="Range5_2_1_1_1_1_1_1_1_1_1_1_1_1_1"/>
    <protectedRange sqref="BS10:BT10" name="Range5_3_1_1_1_1_1_1_1_1_1_1_1_1_1"/>
    <protectedRange sqref="BS54:BT54" name="Range5_5_1_1_1_1_1_1_1_1_1_1_1_1_1"/>
    <protectedRange sqref="BS11:BT11" name="Range5_7_1_1_1_1_1_1_1_1_1_1_1_1_1"/>
    <protectedRange sqref="BS12:BT12" name="Range5_8_1_1_1_1_1_1_1_1_1_1_1_1_1_1"/>
    <protectedRange sqref="BS13:BT13" name="Range5_9_1_1_1_1_1_1_1_1_1_1_1_1_1"/>
    <protectedRange sqref="BS55:BT55" name="Range5_10_1_1_1_1_1_1_1_1_1_1_1_1_1_1"/>
    <protectedRange sqref="BS14:BT14" name="Range5_11_1_1_1_1_1_1_1_1_1_1_1_1_1"/>
    <protectedRange sqref="BS15:BT15 BM15" name="Range5_12_1_1_1_1_1_1_1_1_1_1_1_1_1_1"/>
    <protectedRange sqref="BS56:BT56" name="Range5_13_1_1_1_1_1_1_1_1_1_1_1_1_1_1"/>
    <protectedRange sqref="BS16:BT16" name="Range5_14_1_1_1_1_1_1_1_1_1_1_1_1_1"/>
    <protectedRange sqref="BS17:BT17" name="Range5_15_1_1_1_1_1_1_1_1_1_1_1_1_1"/>
    <protectedRange sqref="BS18:BT18" name="Range5_16_1_1_1_1_1_1_1_1_1_1_1_1_1"/>
    <protectedRange sqref="BS19:BT19" name="Range5_17_1_1_1_1_1_1_1_1_1_1_1_1_1_1"/>
    <protectedRange sqref="BS57:BT57" name="Range5_18_1_1_1_1_1_1_1_1_1_1_1_1_1_1"/>
    <protectedRange sqref="BS58:BT58" name="Range5_19_1_1_1_1_1_1_1_1_1_1_1_1_1"/>
    <protectedRange sqref="BS20:BT20" name="Range5_20_1_1_1_1_1_1_1_1_1_1_1_1_1"/>
    <protectedRange sqref="BS59:BT59" name="Range5_21_1_1_1_1_1_1_1_1_1_1_1_1_1"/>
    <protectedRange sqref="BS99:BT99" name="Range5_22_1_1_1_1_1_1_1_1_1_1_1_1_1_1"/>
    <protectedRange sqref="BS60:BT60" name="Range5_23_1_1_1_1_1_1_1_1_1_1_1_1_1"/>
    <protectedRange sqref="BS104:BT104" name="Range5_25_1_1_1_1_1_1_1_1_1_1_1_1_1"/>
    <protectedRange sqref="BS22:BT22" name="Range5_26_1_1_1_1_1_1_1_1_1_1_1_1_1"/>
    <protectedRange sqref="BS61:BT61" name="Range5_27_1_1_1_1_1_1_1_1_1_1_1_1_1"/>
    <protectedRange sqref="BS106:BT106" name="Range5_28_1_1_1_1_1_1_1_1_1_1_1_1_1"/>
    <protectedRange sqref="BS23:BT23" name="Range5_29_1_1_1_1_1_1_1_1_1_1_1_1_1"/>
    <protectedRange sqref="BS62:BT62" name="Range5_30_1_1_1_1_1_1_1_1_1_1_1_1_1_1"/>
    <protectedRange sqref="BS102:BT102" name="Range5_31_1_1_1_1_1_1_1_1_1_1_1_1_1"/>
    <protectedRange sqref="BS24:BT24" name="Range5_34_1_1_1_1_1_1_1_1_1_1_1_1_1"/>
    <protectedRange sqref="BS93:BT93" name="Range5_36_1_1_1_1_1_1_1_1_1_1_1_1_1"/>
    <protectedRange sqref="BS63:BT63" name="Range5_38_1_1_1_1_1_1_1_1_1_1_1_1_1_1"/>
    <protectedRange sqref="BS64:BT64" name="Range5_40_1_1_1_1_1_1_1_1_1_1_1_1_1"/>
    <protectedRange sqref="BS25:BT25" name="Range5_42_1_1_1_1_1_1_1_1_1_1_1_1_1"/>
    <protectedRange sqref="BS65:BT65" name="Range5_44_1_1_1_1_1_1_1_1_1_1_1_1_1"/>
    <protectedRange sqref="BS26:BT26" name="Range5_46_1_1_1_1_1_1_1_1_1_1_1_1_1"/>
    <protectedRange sqref="BS94:BT94" name="Range5_50_1_1_1_1_1_1_1_1_1_1_1_1_1"/>
    <protectedRange sqref="BS27:BT27" name="Range5_52_1_1_1_1_1_1_1_1_1_1_1_1_1"/>
    <protectedRange sqref="BS28:BT28" name="Range5_54_1_1_1_1_1_1_1_1_1_1_1_1_1"/>
    <protectedRange sqref="BS67:BT67" name="Range5_58_1_1_1_1_1_1_1_1_1_1_1_1_1"/>
    <protectedRange sqref="BS96:BT96" name="Range5_60_1_1_1_1_1_1_1_1_1_1_1_1_1"/>
    <protectedRange sqref="BS69:BT69" name="Range5_62_1_1_1_1_1_1_1_1_1_1_1_1_1"/>
    <protectedRange sqref="BS77:BT77" name="Range5_64_1_1_1_1_1_1_1_1_1_1_1_1_1"/>
    <protectedRange sqref="BS70:BT70" name="Range5_66_1_1_1_1_1_1_1_1_1_1_1_1_1"/>
    <protectedRange sqref="BS97:BT97" name="Range5_68_1_1_1_1_1_1_1_1_1_1_1_1_1_1"/>
    <protectedRange sqref="BS29:BT29" name="Range5_70_1_1_1_1_1_1_1_1_1_1_1_1_1"/>
    <protectedRange sqref="BS71:BT71" name="Range5_72_1_1_1_1_1_1_1_1_1_1_1_1_1_1"/>
    <protectedRange sqref="BS30:BT30" name="Range5_74_1_1_1_1_1_1_1_1_1_1_1_1_1"/>
    <protectedRange sqref="BS72:BT72" name="Range5_76_1_1_1_1_1_1_1_1_1_1_1_1_1"/>
    <protectedRange sqref="BS31:BT31" name="Range5_78_1_1_1_1_1_1_1_1_1_1_1_1_1"/>
    <protectedRange sqref="BS32:BT32" name="Range5_80_1_1_1_1_1_1_1_1_1_1_1_1_1_1"/>
    <protectedRange sqref="BS33:BT33" name="Range5_82_1_1_1_1_1_1_1_1_1_1_1_1_1_1"/>
    <protectedRange sqref="BS34:BT34" name="Range5_84_1_1_1_1_1_1_1_1_1_1_1_1_1"/>
    <protectedRange sqref="BS101:BT101" name="Range5_86_1_1_1_1_1_1_1_1_1_1_1_1_1"/>
    <protectedRange sqref="BS35:BT35" name="Range5_88_1_1_1_1_1_1_1_1_1_1_1_1_1"/>
    <protectedRange sqref="BS36:BT36" name="Range5_90_1_1_1_1_1_1_1_1_1_1_1_1_1"/>
    <protectedRange sqref="BS73:BT73" name="Range5_92_1_1_1_1_1_1_1_1_1_1_1_1_1"/>
    <protectedRange sqref="BS74:BT74" name="Range5_94_1_1_1_1_1_1_1_1_1_1_1_1_1"/>
    <protectedRange sqref="BS75:BT75" name="Range5_96_1_1_1_1_1_1_1_1_1_1_1_1_1_1"/>
    <protectedRange sqref="BS37:BT37" name="Range5_98_1_1_1_1_1_1_1_1_1_1_1_1_1"/>
    <protectedRange sqref="O22:O43 O48:O49 O10:O20 O51:O52 O54:O65 O67:O106 O45:O46" name="Range4_1_1_1_1_1_1_1_1_1_1_1_1_1_1_1_1_1"/>
    <protectedRange sqref="CH22:CI43 CH48:CI49 CH10:CI20 CH51:CI52 CH54:CI65 CH67:CI106 CH45:CI46" name="Range6_1_1_1_1_1_1_1_1_1_1_1_1_1_1_1"/>
    <protectedRange sqref="O47" name="Range4_5_1_2_1_1_2_1_1_1_1_1_1_2_1_1_1_1_1_1_1_1_1"/>
    <protectedRange sqref="R47" name="Range4_1_1_1_2_1_1_2_1_1_1_1_1_1_2_1_1_1_1_1_1_1_1_1"/>
    <protectedRange sqref="U47" name="Range4_2_1_1_2_1_1_2_1_1_1_1_1_1_2_1_1_1_1_1_1_1_1_1"/>
    <protectedRange sqref="X47" name="Range4_3_1_1_2_1_1_2_1_1_1_1_1_1_2_1_1_1_1_1_1_1_1_1"/>
    <protectedRange sqref="AA47" name="Range4_4_1_1_2_1_1_2_1_1_1_1_1_1_2_1_1_1_1_1_1_1_1_1"/>
    <protectedRange sqref="AW47 AU47" name="Range5_2_1_1_2_1_1_2_1_1_1_1_1_1_2_1_1_1_1_1_1_1_1_1"/>
    <protectedRange sqref="O21" name="Range4_5_1_2_1_1_2_1_1_1_1_1_1_1_1_1_1_1_1_1_1_1_1_1"/>
    <protectedRange sqref="R21" name="Range4_1_1_1_2_1_1_2_1_1_1_1_1_1_1_1_1_1_1_1_1_1_1_1_1_1_1"/>
    <protectedRange sqref="U21" name="Range4_2_1_1_2_1_1_2_1_1_1_1_1_1_1_1_1_1_1_1_1_1_1_1_1_1_1"/>
    <protectedRange sqref="X21" name="Range4_3_1_1_2_1_1_2_1_1_1_1_1_1_1_1_1_1_1_1_1_1_1_1_1_1_1"/>
    <protectedRange sqref="AA21" name="Range4_4_1_1_2_1_1_2_1_1_1_1_1_1_1_1_1_1_1_1_1_1_1_1_1_1_1"/>
    <protectedRange sqref="AU21" name="Range5_1_1_1_2_1_1_2_1_1_1_1_1_1_1_1_1_1_1_1_1_1_1_1_1"/>
    <protectedRange sqref="AW21" name="Range5_2_1_1_2_1_1_2_1_1_1_1_1_1_1_1_1_1_1_1_1_1_1_1_1_1_1"/>
  </protectedRanges>
  <mergeCells count="105">
    <mergeCell ref="CG7:CG8"/>
    <mergeCell ref="CI7:CI8"/>
    <mergeCell ref="CJ7:CJ8"/>
    <mergeCell ref="BJ7:BJ8"/>
    <mergeCell ref="BL7:BL8"/>
    <mergeCell ref="BY7:BY8"/>
    <mergeCell ref="CE7:CE8"/>
    <mergeCell ref="BN7:BN8"/>
    <mergeCell ref="BP7:BP8"/>
    <mergeCell ref="BR7:BR8"/>
    <mergeCell ref="BT7:BT8"/>
    <mergeCell ref="BU7:BU8"/>
    <mergeCell ref="BW7:BW8"/>
    <mergeCell ref="CA7:CA8"/>
    <mergeCell ref="CC7:CC8"/>
    <mergeCell ref="A4:A8"/>
    <mergeCell ref="B4:B8"/>
    <mergeCell ref="C4:C8"/>
    <mergeCell ref="D4:D8"/>
    <mergeCell ref="AI7:AI8"/>
    <mergeCell ref="T7:T8"/>
    <mergeCell ref="E7:E8"/>
    <mergeCell ref="BH7:BH8"/>
    <mergeCell ref="AV7:AV8"/>
    <mergeCell ref="BB7:BB8"/>
    <mergeCell ref="AO7:AO8"/>
    <mergeCell ref="AQ7:AQ8"/>
    <mergeCell ref="AR7:AS7"/>
    <mergeCell ref="AT7:AT8"/>
    <mergeCell ref="AX7:AX8"/>
    <mergeCell ref="AZ7:AZ8"/>
    <mergeCell ref="BD7:BD8"/>
    <mergeCell ref="BF7:BF8"/>
    <mergeCell ref="BU4:BV6"/>
    <mergeCell ref="AI6:AJ6"/>
    <mergeCell ref="AK6:AL6"/>
    <mergeCell ref="AM6:AN6"/>
    <mergeCell ref="AQ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AG6:AH6"/>
    <mergeCell ref="C1:J1"/>
    <mergeCell ref="C2:J2"/>
    <mergeCell ref="N2:O2"/>
    <mergeCell ref="I3:K3"/>
    <mergeCell ref="E4:G6"/>
    <mergeCell ref="H4:J6"/>
    <mergeCell ref="K4:BS4"/>
    <mergeCell ref="BT4:BT6"/>
    <mergeCell ref="AM7:AM8"/>
    <mergeCell ref="BW4:CH4"/>
    <mergeCell ref="CI4:CI6"/>
    <mergeCell ref="CJ4:CK6"/>
    <mergeCell ref="K5:AD5"/>
    <mergeCell ref="AE5:AN5"/>
    <mergeCell ref="AO5:AP6"/>
    <mergeCell ref="AQ5:BA5"/>
    <mergeCell ref="BB5:BG5"/>
    <mergeCell ref="BH5:BM5"/>
    <mergeCell ref="BN5:BO6"/>
    <mergeCell ref="BP5:BQ6"/>
    <mergeCell ref="BR5:BS6"/>
    <mergeCell ref="BW5:BZ5"/>
    <mergeCell ref="CA5:CB6"/>
    <mergeCell ref="CC5:CH5"/>
    <mergeCell ref="K6:M6"/>
    <mergeCell ref="N6:P6"/>
    <mergeCell ref="Q6:S6"/>
    <mergeCell ref="T6:V6"/>
    <mergeCell ref="W6:Y6"/>
    <mergeCell ref="Z6:AB6"/>
    <mergeCell ref="AC6:AD6"/>
    <mergeCell ref="AE6:AF6"/>
    <mergeCell ref="C109:R110"/>
    <mergeCell ref="BW6:BX6"/>
    <mergeCell ref="BY6:BZ6"/>
    <mergeCell ref="CC6:CD6"/>
    <mergeCell ref="CE6:CF6"/>
    <mergeCell ref="CG6:CH6"/>
    <mergeCell ref="F7:G7"/>
    <mergeCell ref="H7:H8"/>
    <mergeCell ref="I7:J7"/>
    <mergeCell ref="K7:K8"/>
    <mergeCell ref="L7:M7"/>
    <mergeCell ref="N7:N8"/>
    <mergeCell ref="O7:P7"/>
    <mergeCell ref="Q7:Q8"/>
    <mergeCell ref="R7:S7"/>
    <mergeCell ref="U7:V7"/>
    <mergeCell ref="W7:W8"/>
    <mergeCell ref="X7:Y7"/>
    <mergeCell ref="Z7:Z8"/>
    <mergeCell ref="AA7:AB7"/>
    <mergeCell ref="AC7:AC8"/>
    <mergeCell ref="AE7:AE8"/>
    <mergeCell ref="AG7:AG8"/>
    <mergeCell ref="AK7:AK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2022-01-07T08:32:31Z</dcterms:modified>
</cp:coreProperties>
</file>