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Hox, guyq" sheetId="1" r:id="rId1"/>
    <sheet name="varzakal." sheetId="2" r:id="rId2"/>
  </sheets>
  <calcPr calcId="125725"/>
</workbook>
</file>

<file path=xl/calcChain.xml><?xml version="1.0" encoding="utf-8"?>
<calcChain xmlns="http://schemas.openxmlformats.org/spreadsheetml/2006/main">
  <c r="J299" i="1"/>
  <c r="G62" i="2"/>
  <c r="D62"/>
  <c r="D39"/>
  <c r="H69"/>
  <c r="E69" s="1"/>
  <c r="E70" s="1"/>
  <c r="D70"/>
  <c r="F70"/>
  <c r="G70"/>
  <c r="H70"/>
  <c r="I70"/>
  <c r="J70"/>
  <c r="K70"/>
  <c r="C70"/>
  <c r="G67"/>
  <c r="D67"/>
  <c r="D11"/>
  <c r="D31"/>
  <c r="D54"/>
  <c r="D20"/>
  <c r="D14"/>
  <c r="D17"/>
  <c r="D79"/>
  <c r="D46"/>
  <c r="D49"/>
  <c r="D73"/>
  <c r="D76"/>
  <c r="D85"/>
  <c r="H10"/>
  <c r="K10"/>
  <c r="E10" s="1"/>
  <c r="E11" s="1"/>
  <c r="H22"/>
  <c r="K22"/>
  <c r="E22" s="1"/>
  <c r="H23"/>
  <c r="K23"/>
  <c r="E23"/>
  <c r="H24"/>
  <c r="K24"/>
  <c r="E24" s="1"/>
  <c r="H25"/>
  <c r="K25"/>
  <c r="E25"/>
  <c r="H26"/>
  <c r="K26"/>
  <c r="E26" s="1"/>
  <c r="H27"/>
  <c r="K27"/>
  <c r="E27"/>
  <c r="H28"/>
  <c r="K28"/>
  <c r="E28" s="1"/>
  <c r="H29"/>
  <c r="K29"/>
  <c r="E29"/>
  <c r="H30"/>
  <c r="E30"/>
  <c r="H51"/>
  <c r="K51"/>
  <c r="E51"/>
  <c r="H52"/>
  <c r="K52"/>
  <c r="E52" s="1"/>
  <c r="H53"/>
  <c r="K53"/>
  <c r="E53"/>
  <c r="H64"/>
  <c r="K64"/>
  <c r="E64"/>
  <c r="H65"/>
  <c r="K65"/>
  <c r="E65" s="1"/>
  <c r="H66"/>
  <c r="K66"/>
  <c r="E66"/>
  <c r="H81"/>
  <c r="K81"/>
  <c r="E81"/>
  <c r="H82"/>
  <c r="K82"/>
  <c r="E82" s="1"/>
  <c r="E84" s="1"/>
  <c r="H19"/>
  <c r="K19"/>
  <c r="E19" s="1"/>
  <c r="E20" s="1"/>
  <c r="E13"/>
  <c r="E14"/>
  <c r="E16"/>
  <c r="E17"/>
  <c r="E78"/>
  <c r="E79"/>
  <c r="H41"/>
  <c r="E41"/>
  <c r="H42"/>
  <c r="E42"/>
  <c r="H43"/>
  <c r="E43"/>
  <c r="E46" s="1"/>
  <c r="H44"/>
  <c r="E44"/>
  <c r="H45"/>
  <c r="E45"/>
  <c r="E48"/>
  <c r="E49" s="1"/>
  <c r="H33"/>
  <c r="E33" s="1"/>
  <c r="H34"/>
  <c r="E34" s="1"/>
  <c r="H35"/>
  <c r="E35" s="1"/>
  <c r="H36"/>
  <c r="E36" s="1"/>
  <c r="H37"/>
  <c r="E37" s="1"/>
  <c r="H38"/>
  <c r="E38" s="1"/>
  <c r="H72"/>
  <c r="E72"/>
  <c r="E73" s="1"/>
  <c r="H75"/>
  <c r="E75" s="1"/>
  <c r="E76" s="1"/>
  <c r="H56"/>
  <c r="E56"/>
  <c r="H57"/>
  <c r="E57"/>
  <c r="H58"/>
  <c r="E58"/>
  <c r="H59"/>
  <c r="E59"/>
  <c r="H60"/>
  <c r="E60"/>
  <c r="H61"/>
  <c r="E61" s="1"/>
  <c r="E62" s="1"/>
  <c r="F11"/>
  <c r="F31"/>
  <c r="F54"/>
  <c r="F67"/>
  <c r="F84"/>
  <c r="F20"/>
  <c r="F14"/>
  <c r="F17"/>
  <c r="F79"/>
  <c r="F46"/>
  <c r="F49"/>
  <c r="F39"/>
  <c r="F73"/>
  <c r="F76"/>
  <c r="F62"/>
  <c r="F85"/>
  <c r="G11"/>
  <c r="G31"/>
  <c r="G54"/>
  <c r="G84"/>
  <c r="G20"/>
  <c r="G14"/>
  <c r="G17"/>
  <c r="G79"/>
  <c r="G46"/>
  <c r="G49"/>
  <c r="G39"/>
  <c r="G85" s="1"/>
  <c r="G73"/>
  <c r="G76"/>
  <c r="H11"/>
  <c r="H31"/>
  <c r="H54"/>
  <c r="H67"/>
  <c r="H84"/>
  <c r="H20"/>
  <c r="H13"/>
  <c r="H14" s="1"/>
  <c r="H16"/>
  <c r="H17" s="1"/>
  <c r="H78"/>
  <c r="H79" s="1"/>
  <c r="H46"/>
  <c r="H48"/>
  <c r="H49"/>
  <c r="H39"/>
  <c r="H73"/>
  <c r="H76"/>
  <c r="H62"/>
  <c r="I11"/>
  <c r="I31"/>
  <c r="I54"/>
  <c r="I67"/>
  <c r="I84"/>
  <c r="I20"/>
  <c r="I14"/>
  <c r="I17"/>
  <c r="I79"/>
  <c r="I46"/>
  <c r="I49"/>
  <c r="I39"/>
  <c r="I73"/>
  <c r="I76"/>
  <c r="I62"/>
  <c r="I85"/>
  <c r="J11"/>
  <c r="J31"/>
  <c r="J54"/>
  <c r="J67"/>
  <c r="J84"/>
  <c r="J20"/>
  <c r="J14"/>
  <c r="J17"/>
  <c r="J79"/>
  <c r="J46"/>
  <c r="J49"/>
  <c r="J39"/>
  <c r="J73"/>
  <c r="J76"/>
  <c r="J62"/>
  <c r="J85"/>
  <c r="K11"/>
  <c r="K31"/>
  <c r="K54"/>
  <c r="K67"/>
  <c r="K84"/>
  <c r="K20"/>
  <c r="K14"/>
  <c r="K16"/>
  <c r="K17" s="1"/>
  <c r="K79"/>
  <c r="K46"/>
  <c r="K49"/>
  <c r="K39"/>
  <c r="K73"/>
  <c r="K76"/>
  <c r="K62"/>
  <c r="C11"/>
  <c r="C31"/>
  <c r="C54"/>
  <c r="C67"/>
  <c r="C84"/>
  <c r="C20"/>
  <c r="C14"/>
  <c r="C17"/>
  <c r="C79"/>
  <c r="C46"/>
  <c r="C49"/>
  <c r="C33"/>
  <c r="C34"/>
  <c r="C35"/>
  <c r="C36"/>
  <c r="C37"/>
  <c r="C38"/>
  <c r="C39"/>
  <c r="C73"/>
  <c r="C76"/>
  <c r="C56"/>
  <c r="C57"/>
  <c r="C58"/>
  <c r="C59"/>
  <c r="C60"/>
  <c r="C61"/>
  <c r="C62"/>
  <c r="C85"/>
  <c r="K250" i="1"/>
  <c r="K251"/>
  <c r="K252"/>
  <c r="K253"/>
  <c r="K254"/>
  <c r="F251"/>
  <c r="L251" s="1"/>
  <c r="F252"/>
  <c r="L252" s="1"/>
  <c r="F253"/>
  <c r="L253" s="1"/>
  <c r="F254"/>
  <c r="L254" s="1"/>
  <c r="D255"/>
  <c r="D296"/>
  <c r="D75"/>
  <c r="D87"/>
  <c r="D105"/>
  <c r="D109"/>
  <c r="D115"/>
  <c r="D119"/>
  <c r="D125"/>
  <c r="D144"/>
  <c r="D147"/>
  <c r="D154"/>
  <c r="D174"/>
  <c r="D205"/>
  <c r="D218"/>
  <c r="D222"/>
  <c r="D238"/>
  <c r="D258"/>
  <c r="D268"/>
  <c r="D275"/>
  <c r="D289"/>
  <c r="D299"/>
  <c r="D302"/>
  <c r="D320"/>
  <c r="D334"/>
  <c r="D339"/>
  <c r="D344"/>
  <c r="D347"/>
  <c r="D350"/>
  <c r="D356"/>
  <c r="D365"/>
  <c r="D359"/>
  <c r="D91"/>
  <c r="D283"/>
  <c r="D370"/>
  <c r="D134"/>
  <c r="D362"/>
  <c r="D97"/>
  <c r="D83"/>
  <c r="D101"/>
  <c r="D130"/>
  <c r="D80"/>
  <c r="D229"/>
  <c r="D242"/>
  <c r="D225"/>
  <c r="D371"/>
  <c r="E255"/>
  <c r="E296"/>
  <c r="E75"/>
  <c r="E87"/>
  <c r="E105"/>
  <c r="E109"/>
  <c r="E115"/>
  <c r="E119"/>
  <c r="E125"/>
  <c r="E144"/>
  <c r="E147"/>
  <c r="E154"/>
  <c r="E174"/>
  <c r="E205"/>
  <c r="E218"/>
  <c r="E222"/>
  <c r="E238"/>
  <c r="E258"/>
  <c r="E268"/>
  <c r="E275"/>
  <c r="E289"/>
  <c r="E299"/>
  <c r="E302"/>
  <c r="E320"/>
  <c r="E334"/>
  <c r="E339"/>
  <c r="E344"/>
  <c r="E347"/>
  <c r="E350"/>
  <c r="E356"/>
  <c r="E365"/>
  <c r="E359"/>
  <c r="E91"/>
  <c r="E283"/>
  <c r="E370"/>
  <c r="E134"/>
  <c r="E362"/>
  <c r="E97"/>
  <c r="E83"/>
  <c r="E101"/>
  <c r="E130"/>
  <c r="E80"/>
  <c r="E229"/>
  <c r="E242"/>
  <c r="E225"/>
  <c r="E371"/>
  <c r="F244"/>
  <c r="F245"/>
  <c r="F246"/>
  <c r="F247"/>
  <c r="F248"/>
  <c r="F249"/>
  <c r="F250"/>
  <c r="F255"/>
  <c r="F291"/>
  <c r="F292"/>
  <c r="F293"/>
  <c r="F294"/>
  <c r="F295"/>
  <c r="F296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75" s="1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85"/>
  <c r="F86"/>
  <c r="F87"/>
  <c r="F103"/>
  <c r="F104"/>
  <c r="F105" s="1"/>
  <c r="F107"/>
  <c r="F108"/>
  <c r="F109"/>
  <c r="F111"/>
  <c r="F112"/>
  <c r="F115" s="1"/>
  <c r="F113"/>
  <c r="F114"/>
  <c r="F117"/>
  <c r="F118"/>
  <c r="F119"/>
  <c r="F121"/>
  <c r="F122"/>
  <c r="F125" s="1"/>
  <c r="F136"/>
  <c r="F137"/>
  <c r="F138"/>
  <c r="F139"/>
  <c r="F140"/>
  <c r="F141"/>
  <c r="F142"/>
  <c r="F143"/>
  <c r="F144"/>
  <c r="F146"/>
  <c r="F147"/>
  <c r="F152"/>
  <c r="F153"/>
  <c r="F154" s="1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7"/>
  <c r="F208"/>
  <c r="F209"/>
  <c r="F210"/>
  <c r="F211"/>
  <c r="F212"/>
  <c r="F213"/>
  <c r="F214"/>
  <c r="F215"/>
  <c r="F216"/>
  <c r="F217"/>
  <c r="F218"/>
  <c r="F220"/>
  <c r="F221"/>
  <c r="F222" s="1"/>
  <c r="F231"/>
  <c r="F238" s="1"/>
  <c r="F232"/>
  <c r="F233"/>
  <c r="F234"/>
  <c r="F235"/>
  <c r="F236"/>
  <c r="F237"/>
  <c r="F257"/>
  <c r="F258" s="1"/>
  <c r="F260"/>
  <c r="F268" s="1"/>
  <c r="F261"/>
  <c r="F262"/>
  <c r="F263"/>
  <c r="F264"/>
  <c r="F271"/>
  <c r="F272"/>
  <c r="F273"/>
  <c r="F274"/>
  <c r="F275"/>
  <c r="F285"/>
  <c r="F286"/>
  <c r="F289" s="1"/>
  <c r="F287"/>
  <c r="F288"/>
  <c r="F298"/>
  <c r="F299" s="1"/>
  <c r="F301"/>
  <c r="F302" s="1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7"/>
  <c r="F328"/>
  <c r="F329"/>
  <c r="F330"/>
  <c r="F331"/>
  <c r="F332"/>
  <c r="F333"/>
  <c r="F334"/>
  <c r="F336"/>
  <c r="F337"/>
  <c r="F338"/>
  <c r="F339"/>
  <c r="F341"/>
  <c r="F342"/>
  <c r="F343"/>
  <c r="F344"/>
  <c r="F346"/>
  <c r="F347"/>
  <c r="F349"/>
  <c r="F350"/>
  <c r="F352"/>
  <c r="F353"/>
  <c r="F356" s="1"/>
  <c r="F354"/>
  <c r="F355"/>
  <c r="F364"/>
  <c r="F365" s="1"/>
  <c r="F358"/>
  <c r="F359" s="1"/>
  <c r="F89"/>
  <c r="F90"/>
  <c r="F91"/>
  <c r="F277"/>
  <c r="F278"/>
  <c r="F283" s="1"/>
  <c r="F279"/>
  <c r="F280"/>
  <c r="F281"/>
  <c r="F282"/>
  <c r="F367"/>
  <c r="F370" s="1"/>
  <c r="F368"/>
  <c r="F369"/>
  <c r="F132"/>
  <c r="F134" s="1"/>
  <c r="F361"/>
  <c r="F362" s="1"/>
  <c r="F93"/>
  <c r="F94"/>
  <c r="F95"/>
  <c r="F96"/>
  <c r="F97"/>
  <c r="F82"/>
  <c r="F83"/>
  <c r="F99"/>
  <c r="F100"/>
  <c r="F101" s="1"/>
  <c r="F127"/>
  <c r="F130" s="1"/>
  <c r="F128"/>
  <c r="F129"/>
  <c r="F80"/>
  <c r="F227"/>
  <c r="F228"/>
  <c r="F229" s="1"/>
  <c r="F240"/>
  <c r="F241"/>
  <c r="F242"/>
  <c r="F224"/>
  <c r="F225"/>
  <c r="G255"/>
  <c r="G296"/>
  <c r="G75"/>
  <c r="G87"/>
  <c r="G105"/>
  <c r="G109"/>
  <c r="G115"/>
  <c r="G119"/>
  <c r="G125"/>
  <c r="G144"/>
  <c r="G147"/>
  <c r="G154"/>
  <c r="G174"/>
  <c r="G205"/>
  <c r="G218"/>
  <c r="G371" s="1"/>
  <c r="G222"/>
  <c r="G238"/>
  <c r="G258"/>
  <c r="G268"/>
  <c r="G275"/>
  <c r="G289"/>
  <c r="G299"/>
  <c r="G302"/>
  <c r="G320"/>
  <c r="G334"/>
  <c r="G339"/>
  <c r="G344"/>
  <c r="G347"/>
  <c r="G350"/>
  <c r="G356"/>
  <c r="G365"/>
  <c r="G359"/>
  <c r="G91"/>
  <c r="G283"/>
  <c r="G370"/>
  <c r="G134"/>
  <c r="G362"/>
  <c r="G97"/>
  <c r="G83"/>
  <c r="G101"/>
  <c r="G130"/>
  <c r="G80"/>
  <c r="G229"/>
  <c r="G242"/>
  <c r="G225"/>
  <c r="H255"/>
  <c r="H296"/>
  <c r="H75"/>
  <c r="H87"/>
  <c r="H105"/>
  <c r="H109"/>
  <c r="H115"/>
  <c r="H119"/>
  <c r="H125"/>
  <c r="H144"/>
  <c r="H147"/>
  <c r="H154"/>
  <c r="H174"/>
  <c r="H205"/>
  <c r="H218"/>
  <c r="H371" s="1"/>
  <c r="H222"/>
  <c r="H238"/>
  <c r="H258"/>
  <c r="H268"/>
  <c r="H275"/>
  <c r="H289"/>
  <c r="H299"/>
  <c r="H302"/>
  <c r="H320"/>
  <c r="H334"/>
  <c r="H339"/>
  <c r="H344"/>
  <c r="H347"/>
  <c r="H350"/>
  <c r="H356"/>
  <c r="H365"/>
  <c r="H359"/>
  <c r="H91"/>
  <c r="H283"/>
  <c r="H370"/>
  <c r="H134"/>
  <c r="H362"/>
  <c r="H97"/>
  <c r="H83"/>
  <c r="H101"/>
  <c r="H130"/>
  <c r="H80"/>
  <c r="H229"/>
  <c r="H242"/>
  <c r="H225"/>
  <c r="I255"/>
  <c r="I296"/>
  <c r="I75"/>
  <c r="I87"/>
  <c r="I105"/>
  <c r="I109"/>
  <c r="I115"/>
  <c r="I119"/>
  <c r="I125"/>
  <c r="I144"/>
  <c r="I147"/>
  <c r="I154"/>
  <c r="I174"/>
  <c r="I205"/>
  <c r="I218"/>
  <c r="I371" s="1"/>
  <c r="I222"/>
  <c r="I238"/>
  <c r="I258"/>
  <c r="I268"/>
  <c r="I275"/>
  <c r="I289"/>
  <c r="I299"/>
  <c r="I302"/>
  <c r="I320"/>
  <c r="I334"/>
  <c r="I339"/>
  <c r="I344"/>
  <c r="I347"/>
  <c r="I350"/>
  <c r="I356"/>
  <c r="I365"/>
  <c r="I359"/>
  <c r="I91"/>
  <c r="I283"/>
  <c r="I370"/>
  <c r="I134"/>
  <c r="I362"/>
  <c r="I97"/>
  <c r="I83"/>
  <c r="I101"/>
  <c r="I130"/>
  <c r="I80"/>
  <c r="I229"/>
  <c r="I242"/>
  <c r="I225"/>
  <c r="J255"/>
  <c r="J296"/>
  <c r="J75"/>
  <c r="J87"/>
  <c r="J105"/>
  <c r="J109"/>
  <c r="J115"/>
  <c r="J119"/>
  <c r="J125"/>
  <c r="J144"/>
  <c r="J147"/>
  <c r="J154"/>
  <c r="J174"/>
  <c r="J205"/>
  <c r="J218"/>
  <c r="J222"/>
  <c r="J238"/>
  <c r="J258"/>
  <c r="J268"/>
  <c r="J275"/>
  <c r="J289"/>
  <c r="J302"/>
  <c r="J320"/>
  <c r="J334"/>
  <c r="J339"/>
  <c r="J344"/>
  <c r="J347"/>
  <c r="J350"/>
  <c r="J356"/>
  <c r="J365"/>
  <c r="J359"/>
  <c r="J91"/>
  <c r="J283"/>
  <c r="J370"/>
  <c r="J134"/>
  <c r="J362"/>
  <c r="J97"/>
  <c r="J83"/>
  <c r="J101"/>
  <c r="J130"/>
  <c r="J80"/>
  <c r="J229"/>
  <c r="J242"/>
  <c r="J225"/>
  <c r="J371"/>
  <c r="K244"/>
  <c r="K245"/>
  <c r="K255" s="1"/>
  <c r="K246"/>
  <c r="K247"/>
  <c r="K248"/>
  <c r="K249"/>
  <c r="K295"/>
  <c r="K291"/>
  <c r="K292"/>
  <c r="K296" s="1"/>
  <c r="K293"/>
  <c r="K294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85"/>
  <c r="K86"/>
  <c r="K87" s="1"/>
  <c r="K103"/>
  <c r="K105" s="1"/>
  <c r="K107"/>
  <c r="K108"/>
  <c r="K109"/>
  <c r="K111"/>
  <c r="K112"/>
  <c r="K115" s="1"/>
  <c r="K113"/>
  <c r="K114"/>
  <c r="K117"/>
  <c r="K118"/>
  <c r="K119"/>
  <c r="K121"/>
  <c r="K122"/>
  <c r="K125" s="1"/>
  <c r="K123"/>
  <c r="K124"/>
  <c r="K136"/>
  <c r="K137"/>
  <c r="K138"/>
  <c r="K139"/>
  <c r="K140"/>
  <c r="K141"/>
  <c r="K142"/>
  <c r="K143"/>
  <c r="K144"/>
  <c r="K146"/>
  <c r="K147"/>
  <c r="K152"/>
  <c r="K153"/>
  <c r="K154" s="1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7"/>
  <c r="K208"/>
  <c r="K209"/>
  <c r="K210"/>
  <c r="K211"/>
  <c r="K212"/>
  <c r="K213"/>
  <c r="K214"/>
  <c r="K215"/>
  <c r="K216"/>
  <c r="K217"/>
  <c r="K218"/>
  <c r="K220"/>
  <c r="K222"/>
  <c r="K231"/>
  <c r="K232"/>
  <c r="K233"/>
  <c r="K234"/>
  <c r="K235"/>
  <c r="K236"/>
  <c r="K237"/>
  <c r="K238"/>
  <c r="K257"/>
  <c r="K258"/>
  <c r="K260"/>
  <c r="K261"/>
  <c r="K268" s="1"/>
  <c r="K262"/>
  <c r="K263"/>
  <c r="K264"/>
  <c r="K265"/>
  <c r="K266"/>
  <c r="K267"/>
  <c r="K270"/>
  <c r="K275" s="1"/>
  <c r="K271"/>
  <c r="K272"/>
  <c r="K273"/>
  <c r="K274"/>
  <c r="K285"/>
  <c r="K286"/>
  <c r="K287"/>
  <c r="K288"/>
  <c r="K289"/>
  <c r="K298"/>
  <c r="K299"/>
  <c r="K301"/>
  <c r="K302"/>
  <c r="K304"/>
  <c r="K305"/>
  <c r="K320" s="1"/>
  <c r="K306"/>
  <c r="K307"/>
  <c r="K308"/>
  <c r="K309"/>
  <c r="K310"/>
  <c r="K311"/>
  <c r="K312"/>
  <c r="K313"/>
  <c r="K314"/>
  <c r="K315"/>
  <c r="K316"/>
  <c r="K317"/>
  <c r="K318"/>
  <c r="K319"/>
  <c r="K327"/>
  <c r="K334" s="1"/>
  <c r="K328"/>
  <c r="K329"/>
  <c r="K330"/>
  <c r="K331"/>
  <c r="K332"/>
  <c r="K333"/>
  <c r="K336"/>
  <c r="K339" s="1"/>
  <c r="K337"/>
  <c r="K338"/>
  <c r="K341"/>
  <c r="K344" s="1"/>
  <c r="K342"/>
  <c r="K343"/>
  <c r="K346"/>
  <c r="K347" s="1"/>
  <c r="K349"/>
  <c r="K350" s="1"/>
  <c r="K352"/>
  <c r="K353"/>
  <c r="K354"/>
  <c r="K355"/>
  <c r="K356"/>
  <c r="K364"/>
  <c r="K365"/>
  <c r="K358"/>
  <c r="K359"/>
  <c r="K89"/>
  <c r="K90"/>
  <c r="K91" s="1"/>
  <c r="K277"/>
  <c r="K278"/>
  <c r="K279"/>
  <c r="K280"/>
  <c r="K281"/>
  <c r="K282"/>
  <c r="K283"/>
  <c r="K367"/>
  <c r="K368"/>
  <c r="K369"/>
  <c r="K370"/>
  <c r="K132"/>
  <c r="K133"/>
  <c r="K134" s="1"/>
  <c r="K362"/>
  <c r="K93"/>
  <c r="K94"/>
  <c r="K97" s="1"/>
  <c r="K95"/>
  <c r="K96"/>
  <c r="K82"/>
  <c r="K83" s="1"/>
  <c r="K99"/>
  <c r="K100"/>
  <c r="K101"/>
  <c r="K127"/>
  <c r="K128"/>
  <c r="K129"/>
  <c r="K130"/>
  <c r="K77"/>
  <c r="K78"/>
  <c r="K79"/>
  <c r="K80"/>
  <c r="K227"/>
  <c r="K228"/>
  <c r="K229" s="1"/>
  <c r="K240"/>
  <c r="K241"/>
  <c r="K242"/>
  <c r="K225"/>
  <c r="L244"/>
  <c r="L245"/>
  <c r="L246"/>
  <c r="L247"/>
  <c r="L248"/>
  <c r="L249"/>
  <c r="L250"/>
  <c r="L255"/>
  <c r="L291"/>
  <c r="L292"/>
  <c r="L293"/>
  <c r="L294"/>
  <c r="L295"/>
  <c r="L296"/>
  <c r="L9"/>
  <c r="L10"/>
  <c r="L75" s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85"/>
  <c r="L86"/>
  <c r="L87"/>
  <c r="L103"/>
  <c r="L104"/>
  <c r="L105" s="1"/>
  <c r="L107"/>
  <c r="L108"/>
  <c r="L109"/>
  <c r="L111"/>
  <c r="L112"/>
  <c r="L115" s="1"/>
  <c r="L113"/>
  <c r="L114"/>
  <c r="L117"/>
  <c r="L118"/>
  <c r="L119"/>
  <c r="L121"/>
  <c r="L122"/>
  <c r="L125" s="1"/>
  <c r="L123"/>
  <c r="L124"/>
  <c r="L136"/>
  <c r="L137"/>
  <c r="L138"/>
  <c r="L139"/>
  <c r="L140"/>
  <c r="L141"/>
  <c r="L142"/>
  <c r="L143"/>
  <c r="L144"/>
  <c r="L146"/>
  <c r="L147"/>
  <c r="L152"/>
  <c r="L153"/>
  <c r="L154" s="1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7"/>
  <c r="L208"/>
  <c r="L209"/>
  <c r="L210"/>
  <c r="L211"/>
  <c r="L212"/>
  <c r="L213"/>
  <c r="L214"/>
  <c r="L215"/>
  <c r="L216"/>
  <c r="L217"/>
  <c r="L218"/>
  <c r="L220"/>
  <c r="L221"/>
  <c r="L222" s="1"/>
  <c r="L231"/>
  <c r="L238" s="1"/>
  <c r="L232"/>
  <c r="L233"/>
  <c r="L234"/>
  <c r="L235"/>
  <c r="L236"/>
  <c r="L237"/>
  <c r="L257"/>
  <c r="L258" s="1"/>
  <c r="L260"/>
  <c r="L261"/>
  <c r="L262"/>
  <c r="L263"/>
  <c r="L264"/>
  <c r="L265"/>
  <c r="L266"/>
  <c r="L267"/>
  <c r="L268"/>
  <c r="L270"/>
  <c r="L271"/>
  <c r="L272"/>
  <c r="L273"/>
  <c r="L274"/>
  <c r="L275"/>
  <c r="L285"/>
  <c r="L286"/>
  <c r="L289" s="1"/>
  <c r="L287"/>
  <c r="L288"/>
  <c r="L298"/>
  <c r="L299" s="1"/>
  <c r="L301"/>
  <c r="L302" s="1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7"/>
  <c r="L328"/>
  <c r="L329"/>
  <c r="L330"/>
  <c r="L331"/>
  <c r="L332"/>
  <c r="L333"/>
  <c r="L334"/>
  <c r="L336"/>
  <c r="L337"/>
  <c r="L338"/>
  <c r="L339"/>
  <c r="L341"/>
  <c r="L342"/>
  <c r="L343"/>
  <c r="L344"/>
  <c r="L346"/>
  <c r="L347"/>
  <c r="L349"/>
  <c r="L350"/>
  <c r="L352"/>
  <c r="L353"/>
  <c r="L356" s="1"/>
  <c r="L354"/>
  <c r="L355"/>
  <c r="L364"/>
  <c r="L365" s="1"/>
  <c r="L358"/>
  <c r="L359" s="1"/>
  <c r="L89"/>
  <c r="L90"/>
  <c r="L91"/>
  <c r="L277"/>
  <c r="L278"/>
  <c r="L283" s="1"/>
  <c r="L279"/>
  <c r="L280"/>
  <c r="L281"/>
  <c r="L282"/>
  <c r="L367"/>
  <c r="L370" s="1"/>
  <c r="L368"/>
  <c r="L369"/>
  <c r="L132"/>
  <c r="L133"/>
  <c r="L134"/>
  <c r="L361"/>
  <c r="L362"/>
  <c r="L93"/>
  <c r="L94"/>
  <c r="L97" s="1"/>
  <c r="L95"/>
  <c r="L96"/>
  <c r="L82"/>
  <c r="L83" s="1"/>
  <c r="L99"/>
  <c r="L100"/>
  <c r="L101"/>
  <c r="L127"/>
  <c r="L128"/>
  <c r="L129"/>
  <c r="L130"/>
  <c r="L77"/>
  <c r="L78"/>
  <c r="L79"/>
  <c r="L80"/>
  <c r="L227"/>
  <c r="L228"/>
  <c r="L229" s="1"/>
  <c r="L240"/>
  <c r="L241"/>
  <c r="L242"/>
  <c r="L224"/>
  <c r="L225"/>
  <c r="C255"/>
  <c r="C296"/>
  <c r="C75"/>
  <c r="C371" s="1"/>
  <c r="C87"/>
  <c r="C105"/>
  <c r="C109"/>
  <c r="C115"/>
  <c r="C119"/>
  <c r="C125"/>
  <c r="C144"/>
  <c r="C147"/>
  <c r="C154"/>
  <c r="C174"/>
  <c r="C205"/>
  <c r="C218"/>
  <c r="C222"/>
  <c r="C238"/>
  <c r="C258"/>
  <c r="C268"/>
  <c r="C275"/>
  <c r="C289"/>
  <c r="C299"/>
  <c r="C302"/>
  <c r="C320"/>
  <c r="C334"/>
  <c r="C339"/>
  <c r="C344"/>
  <c r="C347"/>
  <c r="C350"/>
  <c r="C356"/>
  <c r="C365"/>
  <c r="C359"/>
  <c r="C91"/>
  <c r="C283"/>
  <c r="C370"/>
  <c r="C134"/>
  <c r="C362"/>
  <c r="C97"/>
  <c r="C83"/>
  <c r="C101"/>
  <c r="C130"/>
  <c r="C80"/>
  <c r="C229"/>
  <c r="C242"/>
  <c r="C225"/>
  <c r="K324"/>
  <c r="L324" s="1"/>
  <c r="F324"/>
  <c r="G325"/>
  <c r="H325"/>
  <c r="I325"/>
  <c r="J325"/>
  <c r="K322"/>
  <c r="K323"/>
  <c r="K325" s="1"/>
  <c r="F322"/>
  <c r="L322" s="1"/>
  <c r="F323"/>
  <c r="D325"/>
  <c r="E325"/>
  <c r="C325"/>
  <c r="K83" i="2"/>
  <c r="H83"/>
  <c r="E83" s="1"/>
  <c r="E150" i="1"/>
  <c r="F149"/>
  <c r="G150"/>
  <c r="H150"/>
  <c r="I150"/>
  <c r="J150"/>
  <c r="K149"/>
  <c r="K150" s="1"/>
  <c r="D150"/>
  <c r="C150"/>
  <c r="F150"/>
  <c r="L371" l="1"/>
  <c r="H85" i="2"/>
  <c r="E31"/>
  <c r="E85" s="1"/>
  <c r="K371" i="1"/>
  <c r="F371"/>
  <c r="K85" i="2"/>
  <c r="E39"/>
  <c r="E67"/>
  <c r="E54"/>
  <c r="L149" i="1"/>
  <c r="L150" s="1"/>
  <c r="F325"/>
  <c r="L323"/>
  <c r="L325" s="1"/>
</calcChain>
</file>

<file path=xl/sharedStrings.xml><?xml version="1.0" encoding="utf-8"?>
<sst xmlns="http://schemas.openxmlformats.org/spreadsheetml/2006/main" count="512" uniqueCount="412">
  <si>
    <t>Հ/հ</t>
  </si>
  <si>
    <t>Ամբերդ</t>
  </si>
  <si>
    <t>Այգեկ</t>
  </si>
  <si>
    <t>Գրիբոյեդով</t>
  </si>
  <si>
    <t>Խորոնք</t>
  </si>
  <si>
    <t>Ծաղկունք</t>
  </si>
  <si>
    <t>Մրգաստան</t>
  </si>
  <si>
    <t>Նորակերտ</t>
  </si>
  <si>
    <t>Պտղունք</t>
  </si>
  <si>
    <t>Ջրառատ</t>
  </si>
  <si>
    <t>Գեղակերտ</t>
  </si>
  <si>
    <t>ք.Արմավիր</t>
  </si>
  <si>
    <t>ք.Մեծամոր</t>
  </si>
  <si>
    <t>Ամասիա</t>
  </si>
  <si>
    <t>Գետաշեն</t>
  </si>
  <si>
    <t>Եղեգնուտ</t>
  </si>
  <si>
    <t>Լենուղի</t>
  </si>
  <si>
    <t>Հացիկ</t>
  </si>
  <si>
    <t>Սարդարապատ</t>
  </si>
  <si>
    <t>Մրգաշատ</t>
  </si>
  <si>
    <t>Նալբանդյան</t>
  </si>
  <si>
    <t>Նոր Արտագերս</t>
  </si>
  <si>
    <t>Նոր Կեսարիա</t>
  </si>
  <si>
    <t>Մյասնիկյան</t>
  </si>
  <si>
    <t>Շենիկ</t>
  </si>
  <si>
    <t>Լեռնագոգ</t>
  </si>
  <si>
    <t>Քարակերտ</t>
  </si>
  <si>
    <t>Արգինա</t>
  </si>
  <si>
    <t>Վանանդ</t>
  </si>
  <si>
    <t>Տալվորիկ</t>
  </si>
  <si>
    <t>Արտամետ</t>
  </si>
  <si>
    <t>Ընդամենը</t>
  </si>
  <si>
    <t>հազ. դրամ</t>
  </si>
  <si>
    <t xml:space="preserve">Մարզի, համայնքի և հարկատուի                          անվանումը/անունը </t>
  </si>
  <si>
    <t>Հողի հարկի
ապառքը</t>
  </si>
  <si>
    <t>Գույքահարկի
ապառքը</t>
  </si>
  <si>
    <t>Ընդամենը`             11=5+10</t>
  </si>
  <si>
    <t>Իրավաբանա
կան անձանց ապառքի գումարը</t>
  </si>
  <si>
    <t>Ֆիզիկական անձանց ապառքի գումարը</t>
  </si>
  <si>
    <t>Տույժերը 
և տուգանքները</t>
  </si>
  <si>
    <t>Ընդամենը
 հողի հարկի ապառքը և տույժերն ու տուգանքները` 5=2+3+4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</si>
  <si>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</si>
  <si>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</si>
  <si>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>Ընդամենը գույքահարկի 
ապառքը և
տույժերն ու տուգանքները` 10=6+7+8+9</t>
  </si>
  <si>
    <t>շենքերի և շինությունների մասով</t>
  </si>
  <si>
    <t xml:space="preserve">փոխադրամիջոցների մասով </t>
  </si>
  <si>
    <t>ք.Էջմիածին</t>
  </si>
  <si>
    <t xml:space="preserve">Աբգարյան Գոռ </t>
  </si>
  <si>
    <t xml:space="preserve">Զադոյան Արթուր </t>
  </si>
  <si>
    <t xml:space="preserve">Տոնոյան Աբրահամ </t>
  </si>
  <si>
    <t>Մանուկյան Ավետիս</t>
  </si>
  <si>
    <t>Հարությունյան Լյուդմիլա</t>
  </si>
  <si>
    <t>Հարությունյան Շիրազ</t>
  </si>
  <si>
    <t>Սարգսյան Վահան</t>
  </si>
  <si>
    <t>Մովսիսյան  Առաքել</t>
  </si>
  <si>
    <t>Բաղրամյան /Էջմ/</t>
  </si>
  <si>
    <t>Աղաջանյան Սասուն</t>
  </si>
  <si>
    <t>Կարապետյան Մուշեղ</t>
  </si>
  <si>
    <t>Մարտիրոսյան Աշոտ</t>
  </si>
  <si>
    <t>Վարդանյան Վարդան</t>
  </si>
  <si>
    <t>Յաղուբյան Կարեն</t>
  </si>
  <si>
    <t>Կարեյան Աշոտ</t>
  </si>
  <si>
    <t>Պողոսյան Նորայր</t>
  </si>
  <si>
    <t>ՀայրապետյանՆարինե Հրաչյայի</t>
  </si>
  <si>
    <t>Մելիքյան Սարգիս</t>
  </si>
  <si>
    <t>Ջաղացպանյան Ստեփան</t>
  </si>
  <si>
    <t xml:space="preserve">Մերձավան </t>
  </si>
  <si>
    <t>Հակոբյան Արամ</t>
  </si>
  <si>
    <t>&lt;&lt;Կարեն-Իշխան&gt;&gt;ՍՊԸ</t>
  </si>
  <si>
    <t>Բեգիյան  Տիգրան</t>
  </si>
  <si>
    <t>Գրիգորյան Կարեն</t>
  </si>
  <si>
    <t>Ասատրյան Նունուֆար</t>
  </si>
  <si>
    <t>Բարբոս ՍՊԸ</t>
  </si>
  <si>
    <t>Էջմ. Կամրջաշինական և ճանապարհների ՓԲԸ</t>
  </si>
  <si>
    <t>Սեյրան Գրիգորյան</t>
  </si>
  <si>
    <t>Գևորգ Սարգսյան</t>
  </si>
  <si>
    <t>Թորայան Էմմա</t>
  </si>
  <si>
    <t>Եղիազարով Սիմյոն</t>
  </si>
  <si>
    <t>Առաքելյան Սերյոժա</t>
  </si>
  <si>
    <t>Փարաքար</t>
  </si>
  <si>
    <t>Այվազյան Նորիկ Անուշավանի</t>
  </si>
  <si>
    <t>Ավետիսյան Սիմոն</t>
  </si>
  <si>
    <t>Ասատրյան Վասակ</t>
  </si>
  <si>
    <t>Հովհաննիսյան Վարդան</t>
  </si>
  <si>
    <t>Սարոյան Արամիկ</t>
  </si>
  <si>
    <t>Մկրտումյան Ավետիք Խոսրովի</t>
  </si>
  <si>
    <t>Հովհաննիսյան Աշոտ Մեջլումի</t>
  </si>
  <si>
    <t>Սարգսյան Ստեփան</t>
  </si>
  <si>
    <t>Բադալյան Ստեփան</t>
  </si>
  <si>
    <t>Հարությունյան Ռոբերտ</t>
  </si>
  <si>
    <t>Օհանյան Գրիգորի</t>
  </si>
  <si>
    <t>Գուդվիլ</t>
  </si>
  <si>
    <t>Խաչատրյան Աբել</t>
  </si>
  <si>
    <t>Գասպարյան Ռուստամ</t>
  </si>
  <si>
    <t>Գևորգյան Վահե</t>
  </si>
  <si>
    <t>Զաքարյան Ժակ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</si>
  <si>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</si>
  <si>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</si>
  <si>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</si>
  <si>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</si>
  <si>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</si>
  <si>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</si>
  <si>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</si>
  <si>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</si>
  <si>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</si>
  <si>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</si>
  <si>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</si>
  <si>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</si>
  <si>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</si>
  <si>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Մարգարյան Էմմա</t>
  </si>
  <si>
    <t xml:space="preserve">Մկրտչյան Վահրամ </t>
  </si>
  <si>
    <t>Բաղումյան Անի</t>
  </si>
  <si>
    <t>Փանոսյան Գարուշ</t>
  </si>
  <si>
    <t>Գևորգյան Գրիգոր</t>
  </si>
  <si>
    <t>Ղազարյան Առնակ</t>
  </si>
  <si>
    <t>Օհանյան Կարինե</t>
  </si>
  <si>
    <t>Օհանյան Արտավազդ</t>
  </si>
  <si>
    <t>Մարգարյան Սամվել</t>
  </si>
  <si>
    <t>Հովհաննիսյան Աշոտ</t>
  </si>
  <si>
    <t>Պողոսյան Ջանիկ</t>
  </si>
  <si>
    <t>Կարապետյան Թամարա</t>
  </si>
  <si>
    <t>Մուրադյան Սամվել</t>
  </si>
  <si>
    <t>Սարիբեկյան Դավիթ</t>
  </si>
  <si>
    <t>Կարապետյան Ստյոպա</t>
  </si>
  <si>
    <t>Մարգարյան Մարգար</t>
  </si>
  <si>
    <t xml:space="preserve">Պողոսյան Գրիշա </t>
  </si>
  <si>
    <t>Սիմոնյան Նորիկ</t>
  </si>
  <si>
    <t>Սարգսյան  Արարատ</t>
  </si>
  <si>
    <t>Պետրոսյան Վահրամ</t>
  </si>
  <si>
    <t>Ասատրյան Միասնիկ</t>
  </si>
  <si>
    <t>Խաչատրյան Գայանե Լյուդվիգի</t>
  </si>
  <si>
    <t>Գեղամյան Արտակ</t>
  </si>
  <si>
    <t>Այգևան</t>
  </si>
  <si>
    <t>Հովհաննիսյան Հրաչյա</t>
  </si>
  <si>
    <t>Գրիգորյան Գեղամ</t>
  </si>
  <si>
    <t>Աղախանյան Պարույր</t>
  </si>
  <si>
    <t>Խաչատրյան Արամայիս</t>
  </si>
  <si>
    <t>Այվազյան Վարուժան</t>
  </si>
  <si>
    <t>23</t>
  </si>
  <si>
    <t>Ղազարյան Համլետ</t>
  </si>
  <si>
    <t>Խալաթյան Գևորգ</t>
  </si>
  <si>
    <t>Առաքելյան Ժորժիկ</t>
  </si>
  <si>
    <t xml:space="preserve">Մարտինյան Նորիկ </t>
  </si>
  <si>
    <t>Ֆեսիլյան Մարկոս</t>
  </si>
  <si>
    <t>Վարդանյան Ռուզաննա</t>
  </si>
  <si>
    <t>Ավետիսյան Աշոտ</t>
  </si>
  <si>
    <t>Իսայան Այսեր</t>
  </si>
  <si>
    <t>Համբարձումյան Սարգիս</t>
  </si>
  <si>
    <t>Իսախանյան Անդրանիկ</t>
  </si>
  <si>
    <t>գ.Նորապատ</t>
  </si>
  <si>
    <t>Ադուլյան Կարեն</t>
  </si>
  <si>
    <t>գ.Շենավան</t>
  </si>
  <si>
    <t>Սիմոնյան Հարություն</t>
  </si>
  <si>
    <t>Պետրոսյան Միքայել</t>
  </si>
  <si>
    <t>Բաբայան Նորիկ</t>
  </si>
  <si>
    <t>Մկրտչյան Հակոբ</t>
  </si>
  <si>
    <t>Խուդոյան Սաշա</t>
  </si>
  <si>
    <t>Մնացականյան Ռոբերտ</t>
  </si>
  <si>
    <t>Արշակյան Հրանտ</t>
  </si>
  <si>
    <t>Պողոսյան Սամվել</t>
  </si>
  <si>
    <t>Դավթյան Լևոն</t>
  </si>
  <si>
    <t>Երմալովյան Արշակ</t>
  </si>
  <si>
    <t>Մարգարյան Ֆրիդա</t>
  </si>
  <si>
    <t>Պողոսյան Համլետ</t>
  </si>
  <si>
    <t>Ավագյան Ղուկաս</t>
  </si>
  <si>
    <t>Գասպարյան Արտակ</t>
  </si>
  <si>
    <t>&lt;&lt;Քևորք և Անիտա&gt;&gt; ՓԲԸ</t>
  </si>
  <si>
    <t>Գրիգորյան Սերյոժա</t>
  </si>
  <si>
    <t>Գրիգորյան Արսեն</t>
  </si>
  <si>
    <t>Կիրակոսյան Աիդա</t>
  </si>
  <si>
    <t>Մկրտչյան Անահիտ</t>
  </si>
  <si>
    <t>Բաղրամյան/Բաղր/</t>
  </si>
  <si>
    <t>Հավհաննիսյան Էդգար</t>
  </si>
  <si>
    <t>Հարությունյան Հարություն</t>
  </si>
  <si>
    <t>ՌԻԵԼ ԻՍԹԵՅԹ ԴԻՎԵԼԸՓՄԵՆԹ ՔԱՄՓՆԻ ՓԲԸ</t>
  </si>
  <si>
    <t>Շոնովան Հասմիկ</t>
  </si>
  <si>
    <t>Մամոյան Յուրիկ</t>
  </si>
  <si>
    <t>Էդգար Հովհաննիսյան</t>
  </si>
  <si>
    <t>Նիկողոսյան Արայիկ</t>
  </si>
  <si>
    <t>Շավեշյան Խդր</t>
  </si>
  <si>
    <t>Չաղարյան Խաչիկ</t>
  </si>
  <si>
    <t>Հունանյան Նարեկ</t>
  </si>
  <si>
    <t>Պետրոսյան Վրեժ</t>
  </si>
  <si>
    <t>Մկրտչյան Գևորգ</t>
  </si>
  <si>
    <t>Ընդամենը մարզում</t>
  </si>
  <si>
    <t xml:space="preserve">Մարզի, համայնքի և վարձակալի                          անվանումը/անունը 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</si>
  <si>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</si>
  <si>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</si>
  <si>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</si>
  <si>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 xml:space="preserve">Իրավաբանա
կան անձանց մասով </t>
  </si>
  <si>
    <t xml:space="preserve">Ֆիզիկական անձանց մասով </t>
  </si>
  <si>
    <t>Ընդամենը`             4=2+3,                       4=7+10</t>
  </si>
  <si>
    <t>Իրավաբանա
կան անձանց մասով</t>
  </si>
  <si>
    <t>Ֆիզիկական անձանց մասով</t>
  </si>
  <si>
    <t>Ընդամենը` 7=5+6</t>
  </si>
  <si>
    <t>Ընդամենը` 10=8+9</t>
  </si>
  <si>
    <t>Մկրտչյան Ժորա</t>
  </si>
  <si>
    <t>Պողոսյան Նարինե</t>
  </si>
  <si>
    <t xml:space="preserve">Սաֆարյան Մուշեղ  </t>
  </si>
  <si>
    <t>Ք.Արմավիր</t>
  </si>
  <si>
    <t>Բաղդասարյան Մելիք</t>
  </si>
  <si>
    <t>Կնյազյան Դավիթ</t>
  </si>
  <si>
    <t>Ասատրյան Հռիփսիմե</t>
  </si>
  <si>
    <t>Աբրահամյան Մարատ</t>
  </si>
  <si>
    <t xml:space="preserve">&lt;&lt;Առողջ Բարիք&gt;&gt; </t>
  </si>
  <si>
    <t>Ներսիսյան Սամվել</t>
  </si>
  <si>
    <t>Աբգարյան Արմինե</t>
  </si>
  <si>
    <t>Մովսիսյան Դավիթ</t>
  </si>
  <si>
    <t>Բարսեղյան Կիմա</t>
  </si>
  <si>
    <t>Կոստանյան Կարեն</t>
  </si>
  <si>
    <t xml:space="preserve">Ընդամենը </t>
  </si>
  <si>
    <t>Միքայելյան Սերգեյ</t>
  </si>
  <si>
    <t>Ղազարյան Անդրանիկ</t>
  </si>
  <si>
    <t>Բագարան</t>
  </si>
  <si>
    <t>Ռիել Իսթեյթ Դիվելըփմենթ Քամփնի ՓԲԸ</t>
  </si>
  <si>
    <t>Սարգսյան Ջիվան</t>
  </si>
  <si>
    <t>Աբրահամյան Հովհաննես Հայկի</t>
  </si>
  <si>
    <t>Հովհաննիսյան Սամվել Վարդգեսի</t>
  </si>
  <si>
    <t>Մաիլյան Կոլյա Գեղամի</t>
  </si>
  <si>
    <t>Սանոսյան Արսեն Ժուլվեռնի</t>
  </si>
  <si>
    <t>Հակոբյան Վահրամ Սաշիկի</t>
  </si>
  <si>
    <t>Մարտիրոսյան Արարատ Քյարամի</t>
  </si>
  <si>
    <t>Գրիգորյան Արթուր Աշոտի</t>
  </si>
  <si>
    <t>Պողոսյան Սուսաննա</t>
  </si>
  <si>
    <t>Կարապետյան  Լիտվին/ Ռոմիկ/</t>
  </si>
  <si>
    <t>24</t>
  </si>
  <si>
    <t>Հակոբյան Հովհաննես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</si>
  <si>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«31» հունվարի  2022թ. դրությամբ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</si>
  <si>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«31» հունվարի 2022թ. դրությամբ</t>
  </si>
  <si>
    <t>Հովհաննիսյան  Ավետիք</t>
  </si>
  <si>
    <t>Ապագա</t>
  </si>
  <si>
    <t>&lt;&lt;Սահակ-1&gt;&gt;ՍՊԸ</t>
  </si>
  <si>
    <t>Այգեշատ/ Էջմ./</t>
  </si>
  <si>
    <t>Բադալյան Միքաել</t>
  </si>
  <si>
    <t>Ոսկանյան Կամո</t>
  </si>
  <si>
    <t>Հովսեփյան Ռոբերտ</t>
  </si>
  <si>
    <t>Հովսեփյան Կառլեն</t>
  </si>
  <si>
    <t>Աղավնատուն</t>
  </si>
  <si>
    <t>&lt;&lt;Ագրոբիզ&gt;&gt; ԱՄ</t>
  </si>
  <si>
    <t>Արշալույս</t>
  </si>
  <si>
    <t>Մանուկյան Զավիկ</t>
  </si>
  <si>
    <t>Բաբաջանյան Լևոն</t>
  </si>
  <si>
    <t>Ղազարյան Վարդան Մերուժանի</t>
  </si>
  <si>
    <t>Մանուկյան Արման Ավետիսի</t>
  </si>
  <si>
    <t>Հակոբյան Արմեն Հակոբի</t>
  </si>
  <si>
    <t>Գրիգորյան Արամայիս -</t>
  </si>
  <si>
    <t>Կիրակոսյան Գարեգին Սիմոնի</t>
  </si>
  <si>
    <t>Վարդանյան Արմեն Արթուրի</t>
  </si>
  <si>
    <t>Աթանյան Արման Հովհաննեսի</t>
  </si>
  <si>
    <t>Մարտիրոսյան Վլադիմիր Խոսրովի</t>
  </si>
  <si>
    <t>Ազատյան Գևորգ -</t>
  </si>
  <si>
    <t>Գաբրիելյան Հմայակ Նորիկի</t>
  </si>
  <si>
    <t>Ջուլհակյան Արթուր Ռոբերտի</t>
  </si>
  <si>
    <t>Դավթյան Արմեն Աղասու</t>
  </si>
  <si>
    <t>Էլմայան Վիոլետտա Գրիգորի</t>
  </si>
  <si>
    <t>Մովսիսյան Սուրեն Կարլենի</t>
  </si>
  <si>
    <t>Մկրտչյան Արմինե Անդրանիկի</t>
  </si>
  <si>
    <t>Սահակյան Սարգիս Ռոբերտի</t>
  </si>
  <si>
    <t>Գրիգորյան Վազրիկ -</t>
  </si>
  <si>
    <t>Պետրոսյան Հայկ Մարտիրոսի</t>
  </si>
  <si>
    <t>Զադոյան Մովսես -</t>
  </si>
  <si>
    <t>Բաղրամյան Անահիտ Դավթի</t>
  </si>
  <si>
    <t>Արսենյան Սևակ Վահանի</t>
  </si>
  <si>
    <t>Խաչատրյան Թովմաս Ռաֆիկի</t>
  </si>
  <si>
    <t>Հարությունյան Աշոտ Նորայրի</t>
  </si>
  <si>
    <t>Սախկալյան Արթուր -</t>
  </si>
  <si>
    <t>Գևորգյան Տաթևիկ Սարիբեկի</t>
  </si>
  <si>
    <t>Շահինյան Հովհաննես Նորայրի</t>
  </si>
  <si>
    <t>Զարբաբյան Արման Վահագնի</t>
  </si>
  <si>
    <t>Սարգսյան Իսկուհի Տոնիկի</t>
  </si>
  <si>
    <t>Սարգսյան Վարդուշ -</t>
  </si>
  <si>
    <t>Նավասարդյան Ալիսա Լևոնի</t>
  </si>
  <si>
    <t>Հովհաննիսյան Հակոբ Ռաֆիկի</t>
  </si>
  <si>
    <t>Պետրոսյան Հրածին Հարությունի</t>
  </si>
  <si>
    <t>Մանանդյան Մելս Սուրենի</t>
  </si>
  <si>
    <t>Կարապետյան Սարգիս Ռոբերտի</t>
  </si>
  <si>
    <t>Աբգարյան Հրաչիկ Ստեփանի</t>
  </si>
  <si>
    <t>Սահակյան Արամ Ստեփանի</t>
  </si>
  <si>
    <t>Մուրադյան Լուսյա -</t>
  </si>
  <si>
    <t>Աբգարյան Տիգրան Հրաչիկի</t>
  </si>
  <si>
    <t>Կարապետյան Կարապետ Արսենի</t>
  </si>
  <si>
    <t>Սիմոնյան Աշոտ Բաբկենի</t>
  </si>
  <si>
    <t>Բաղումյան Ժորժիկ Լևոնի</t>
  </si>
  <si>
    <t>Լալազարյան Սալոմե Կոստանի</t>
  </si>
  <si>
    <t>Սուքիասյան Սվետլանա Աշոտի</t>
  </si>
  <si>
    <t>Ղազարյան Վարդան Մինասի</t>
  </si>
  <si>
    <t>Խաչիկյան Արաիկ Դանիելի</t>
  </si>
  <si>
    <t>Անտոնյան Ազնաուր Կառլենի</t>
  </si>
  <si>
    <t>Գասպարյան Լևոն Կառլենի</t>
  </si>
  <si>
    <t>Թադևոսյան Ռուբիկ Պողոսի</t>
  </si>
  <si>
    <t>Օհանյան Գոհար -</t>
  </si>
  <si>
    <t>ԱԳՐՈՍՊԱՍԱՐԿՈՒՄ ՓԲԸ</t>
  </si>
  <si>
    <t>ԱԼԿԱՄԱՐ</t>
  </si>
  <si>
    <t>ԱՐԱՔՍԻ  ԱՎԱԶԱՆ ՍՊԸ</t>
  </si>
  <si>
    <t>ԷՋՄԻԱԾԻՆ-6 ՓԲԸ</t>
  </si>
  <si>
    <t>ԷՋՄԻԱԾՆԻ  ՊԱՀԱԾՈՆԵՐԻ  ԳՈՐԾԱՐԱՆ ԲԲԸ</t>
  </si>
  <si>
    <t>ԷՋՄԻԱԾՆԻ ՀԱՄԱԿՑՎԱԾ ԿԵՐԵՐԻ ԳՈՐԾ ԲԲԸ</t>
  </si>
  <si>
    <t>ԷՋՄԻԱԾՆԻ ՀԱՑ ԲԲԸ</t>
  </si>
  <si>
    <t>ԼՈՒՍԻՆԵ- ԿԻԼԻԿԻԱ ՍՊԸ</t>
  </si>
  <si>
    <t>ԿԱՐԻՆ  ԱՌԵՎՏՐԱ-ԱՐՏ. ԿՈՄԲԻՆԱՏ ՓԲԸ</t>
  </si>
  <si>
    <t>ՎԱՀԱՆ  ՏՐԱՆՍ ԲԲԸ</t>
  </si>
  <si>
    <t>ՎԱՍՊՈՒՐԱԿԱՆ ՍՊԸ</t>
  </si>
  <si>
    <t>ՎԱՐԴ - ՔՆԱՐ ՍՊԸ</t>
  </si>
  <si>
    <t>ՎԵՐԱԴԱՐՁ ՍՊԸ</t>
  </si>
  <si>
    <t xml:space="preserve"> Գրիգորյան Մանվել</t>
  </si>
  <si>
    <t>«Նաիրյան»</t>
  </si>
  <si>
    <t>«ՊԵՐՃ ՄԱՐՈՒՔՅԱՆ» ՍՊԸ</t>
  </si>
  <si>
    <t>Պողոսյան Էդուարդ Ռաֆայելի</t>
  </si>
  <si>
    <t>Սուքիասյան Ժորա Էդուարդի</t>
  </si>
  <si>
    <t>Սարիբեկյան Մարգարիտա</t>
  </si>
  <si>
    <t>Շախրամանյան Աննա Սլավիկի</t>
  </si>
  <si>
    <t>Մարգարյան Անդրանիկ Ազատի</t>
  </si>
  <si>
    <t>Ոսկանյան Մառլեն Ռուբենի</t>
  </si>
  <si>
    <t>Բարոյան Վարազդատ Սամվելի</t>
  </si>
  <si>
    <t>Աբգարյան Գուրգեն Հրաչի</t>
  </si>
  <si>
    <t>Գալստյան Արման Արտուշի</t>
  </si>
  <si>
    <t>Մուսալեռ</t>
  </si>
  <si>
    <t xml:space="preserve">Պետրոսյան Մուշեղ </t>
  </si>
  <si>
    <t>Ռադիկ Հարությունյան</t>
  </si>
  <si>
    <t>Արտավազդ Մելիքսեթյան</t>
  </si>
  <si>
    <t>Սերգեյ Հարությունյան</t>
  </si>
  <si>
    <t>Արմեն Ջոնիի Օգանյան</t>
  </si>
  <si>
    <t>Արմեն Ռաֆիկի Հակոբյան</t>
  </si>
  <si>
    <t>Հակոբ Ռաֆիկի Հակոբյան</t>
  </si>
  <si>
    <t>Կարապետյան Անուշավան</t>
  </si>
  <si>
    <t>Ասլանյան Ռոման</t>
  </si>
  <si>
    <t>Թորոս Թորոսյան</t>
  </si>
  <si>
    <t>Արայիկ Նիկողոսյան</t>
  </si>
  <si>
    <t>Ղումաշյան Լենդրուշ</t>
  </si>
  <si>
    <t>Հարոյան Հայկ</t>
  </si>
  <si>
    <t>Անջելո հանի</t>
  </si>
  <si>
    <t>Ակնալիճ</t>
  </si>
  <si>
    <t>Աբրահամյան Նորիկ</t>
  </si>
  <si>
    <t>Աբրահամյան Գոռ</t>
  </si>
  <si>
    <t>Մաիլյան  Գեղամ</t>
  </si>
  <si>
    <t>Արևիկ</t>
  </si>
  <si>
    <t>ՂՈՒԿԱՍ ԹԱԴԵՎՈՍԻ ՂԱՐԻԲՅԱՆ</t>
  </si>
  <si>
    <t>ԱՎԱԳ ՀՈՎՍԵՓԻ ԴԱՎԹՅԱՆ</t>
  </si>
  <si>
    <t>Խաչատրյան Սասուն</t>
  </si>
  <si>
    <t>Սահակյան Արտակ</t>
  </si>
  <si>
    <t>,,ԱԿՈՒՆՔ ԲԱՆԿ,,  ՓԲԸ</t>
  </si>
  <si>
    <t>Հայկավան</t>
  </si>
  <si>
    <t>ՄԱրգարյան Գագիկ</t>
  </si>
  <si>
    <t>Քյարիմյան Սարգիս</t>
  </si>
  <si>
    <t>«Էջմիածնի մաքրություն»ՍՊԸ/ ՀՎՀՀ 04718776/</t>
  </si>
  <si>
    <t>«Մեծամորի բժշկական կենտրոն» /ՀՎՀՀ 04418902/</t>
  </si>
  <si>
    <t>ՀԱԷԿ ՓԲԸ /04401874/</t>
  </si>
  <si>
    <t>Ավոյան Արմինե Աշոտի</t>
  </si>
  <si>
    <t>Գևորգյան Արազի Վիրաբի</t>
  </si>
  <si>
    <t>Հովհաննիսյան Զարուհի Հակոբի</t>
  </si>
  <si>
    <t>Հակոբյան Արամ Մաղաքի</t>
  </si>
  <si>
    <t>552,5</t>
  </si>
  <si>
    <t>Թադևոսյան Ռուբեն</t>
  </si>
  <si>
    <t>Սիմոնյան Արամ</t>
  </si>
  <si>
    <t>Տանձուտ</t>
  </si>
  <si>
    <t>Բարիկյան Արարատ</t>
  </si>
  <si>
    <t>Պետրոսյան Արշամ</t>
  </si>
  <si>
    <t>Նազարյան Գագիկ</t>
  </si>
  <si>
    <t>Արտաշար</t>
  </si>
  <si>
    <t>&lt;&lt;ՖԵՐՄԵՐ 1&gt;&gt;</t>
  </si>
  <si>
    <t>Խաչատրյան Տիգրան</t>
  </si>
  <si>
    <t xml:space="preserve">Մկրտչյան Մարտուն </t>
  </si>
  <si>
    <t>Ղազարյան Նորայր</t>
  </si>
  <si>
    <t>Վարդանյան Համլետ</t>
  </si>
  <si>
    <t>Վարդանյան Անդրանիկ</t>
  </si>
  <si>
    <t>Քերուբյան Սիլվա</t>
  </si>
  <si>
    <t>ՙՙԽաղողապտղագինեգործական գիտական կենտրոն՚՚ ՊՈԱԿ</t>
  </si>
  <si>
    <t>ՄԿՐՏՉՅԱՆ ՎԱՀՐԱՄ</t>
  </si>
  <si>
    <t>ՂՈՒՄԱՇՅԱՆ ԿՈՐՅՈՒՆ</t>
  </si>
  <si>
    <t>ՇԱՀՆԱԶԱՐՅԱՆ ՀԱԿՈԲ</t>
  </si>
  <si>
    <t>ՀՈՎՀԱՆՆԻՍՅԱՆ ԳԱԳԻԿ</t>
  </si>
  <si>
    <t>ՄՈՒՔԱՅԵԼՅԱՆ ԱՐԱՄԱՅԻՍ</t>
  </si>
  <si>
    <t>1586,4</t>
  </si>
  <si>
    <t>789,0</t>
  </si>
  <si>
    <t>717,9</t>
  </si>
  <si>
    <t>1989,2</t>
  </si>
  <si>
    <t>737,2</t>
  </si>
  <si>
    <t>Արմավիր</t>
  </si>
  <si>
    <t>&lt;Տելեկոմ Արմենիա&gt;</t>
  </si>
  <si>
    <t>805</t>
  </si>
  <si>
    <t>Եփրեմյան Համիկ</t>
  </si>
  <si>
    <t>Ք.Մեծամոր</t>
  </si>
  <si>
    <t>Հովսեփյան Արես</t>
  </si>
  <si>
    <t>Գրիգորյան Արամայիս</t>
  </si>
  <si>
    <t>Ղադիմյան Գագիկ</t>
  </si>
  <si>
    <t>Արտենյան Արմեն</t>
  </si>
  <si>
    <t xml:space="preserve">Ավագյան  Արտյոմ      </t>
  </si>
  <si>
    <t>2264,8</t>
  </si>
  <si>
    <t>905,0</t>
  </si>
  <si>
    <t>1608,3</t>
  </si>
  <si>
    <t>1154,8</t>
  </si>
  <si>
    <t>593,3</t>
  </si>
  <si>
    <t>1824,2</t>
  </si>
  <si>
    <t>Շենավան</t>
  </si>
  <si>
    <t>Խաչիկյան Աստղիկ Մաքսիմի</t>
  </si>
  <si>
    <t>Թովմասյան Գոռ</t>
  </si>
  <si>
    <t>Կարապետյան ստյոպա</t>
  </si>
  <si>
    <t>Կարապետյան Սերժիկ</t>
  </si>
  <si>
    <t>Սարգսյան Արման</t>
  </si>
  <si>
    <t>1340,0</t>
  </si>
  <si>
    <t>704,9</t>
  </si>
  <si>
    <t>890,0</t>
  </si>
  <si>
    <t>1375,0</t>
  </si>
  <si>
    <t>1376,0</t>
  </si>
  <si>
    <t>629,0</t>
  </si>
  <si>
    <t>Սահակյան  Համազասպ</t>
  </si>
  <si>
    <t>Խաչատրյան  Սայաթ</t>
  </si>
  <si>
    <t>915,3</t>
  </si>
  <si>
    <t>702,0</t>
  </si>
  <si>
    <t>739,6</t>
  </si>
  <si>
    <t>Արգավանդ</t>
  </si>
  <si>
    <t>Գայանե Դումանյան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</si>
</sst>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#,##0.0"/>
    <numFmt numFmtId="167" formatCode="0.000"/>
  </numFmts>
  <fonts count="2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14"/>
      <color indexed="8"/>
      <name val="GHEA Grapalat"/>
      <family val="3"/>
    </font>
    <font>
      <sz val="12"/>
      <color indexed="10"/>
      <name val="GHEA Grapalat"/>
      <family val="3"/>
    </font>
    <font>
      <sz val="12"/>
      <name val="Arial Armenian"/>
      <family val="2"/>
    </font>
    <font>
      <sz val="14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sz val="12"/>
      <color indexed="8"/>
      <name val="Arial Armenian"/>
      <family val="2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11"/>
      <color indexed="8"/>
      <name val="Arial Armenian"/>
      <family val="2"/>
    </font>
    <font>
      <b/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Arial"/>
      <family val="2"/>
      <charset val="204"/>
    </font>
    <font>
      <sz val="11"/>
      <color indexed="10"/>
      <name val="GHEA Grapalat"/>
      <family val="3"/>
    </font>
    <font>
      <sz val="12"/>
      <color indexed="8"/>
      <name val="Cambria"/>
      <family val="1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164" fontId="7" fillId="0" borderId="0" applyFont="0" applyFill="0" applyBorder="0" applyAlignment="0" applyProtection="0"/>
  </cellStyleXfs>
  <cellXfs count="221">
    <xf numFmtId="0" fontId="0" fillId="0" borderId="0" xfId="0"/>
    <xf numFmtId="165" fontId="1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49" fontId="8" fillId="2" borderId="0" xfId="0" applyNumberFormat="1" applyFont="1" applyFill="1" applyAlignment="1">
      <alignment horizontal="center"/>
    </xf>
    <xf numFmtId="49" fontId="5" fillId="0" borderId="0" xfId="0" applyNumberFormat="1" applyFont="1"/>
    <xf numFmtId="2" fontId="9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2" fontId="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2" fontId="1" fillId="2" borderId="3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66" fontId="1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6" fontId="12" fillId="2" borderId="1" xfId="0" applyNumberFormat="1" applyFont="1" applyFill="1" applyBorder="1" applyAlignment="1">
      <alignment horizontal="center"/>
    </xf>
    <xf numFmtId="166" fontId="12" fillId="2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/>
    <xf numFmtId="49" fontId="5" fillId="2" borderId="0" xfId="0" applyNumberFormat="1" applyFont="1" applyFill="1"/>
    <xf numFmtId="49" fontId="5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distributed"/>
    </xf>
    <xf numFmtId="165" fontId="12" fillId="2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2" fontId="12" fillId="2" borderId="3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5" fillId="0" borderId="0" xfId="0" applyFont="1" applyFill="1" applyBorder="1" applyAlignment="1"/>
    <xf numFmtId="49" fontId="5" fillId="0" borderId="1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/>
    <xf numFmtId="165" fontId="9" fillId="2" borderId="1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/>
    <xf numFmtId="166" fontId="4" fillId="0" borderId="0" xfId="0" applyNumberFormat="1" applyFont="1" applyFill="1" applyBorder="1" applyAlignment="1"/>
    <xf numFmtId="0" fontId="14" fillId="2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2" borderId="0" xfId="0" applyNumberFormat="1" applyFont="1" applyFill="1" applyBorder="1" applyAlignment="1">
      <alignment horizontal="center"/>
    </xf>
    <xf numFmtId="165" fontId="19" fillId="0" borderId="1" xfId="2" applyNumberFormat="1" applyFont="1" applyFill="1" applyBorder="1" applyAlignment="1">
      <alignment horizontal="center"/>
    </xf>
    <xf numFmtId="0" fontId="20" fillId="2" borderId="0" xfId="2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/>
    <xf numFmtId="49" fontId="5" fillId="0" borderId="3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2" fontId="13" fillId="2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2" fontId="13" fillId="0" borderId="0" xfId="0" applyNumberFormat="1" applyFont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1" fillId="0" borderId="1" xfId="0" applyFont="1" applyFill="1" applyBorder="1" applyAlignment="1">
      <alignment vertical="distributed"/>
    </xf>
    <xf numFmtId="0" fontId="1" fillId="0" borderId="1" xfId="0" applyFont="1" applyBorder="1" applyAlignment="1">
      <alignment vertical="distributed"/>
    </xf>
    <xf numFmtId="0" fontId="2" fillId="2" borderId="3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1" fillId="0" borderId="0" xfId="0" applyNumberFormat="1" applyFont="1"/>
    <xf numFmtId="165" fontId="2" fillId="2" borderId="3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49" fontId="5" fillId="0" borderId="1" xfId="0" applyNumberFormat="1" applyFont="1" applyBorder="1"/>
    <xf numFmtId="165" fontId="5" fillId="0" borderId="1" xfId="0" applyNumberFormat="1" applyFont="1" applyBorder="1"/>
    <xf numFmtId="0" fontId="5" fillId="2" borderId="1" xfId="0" applyNumberFormat="1" applyFont="1" applyFill="1" applyBorder="1"/>
    <xf numFmtId="165" fontId="9" fillId="0" borderId="1" xfId="0" applyNumberFormat="1" applyFont="1" applyBorder="1" applyAlignment="1">
      <alignment horizontal="center"/>
    </xf>
    <xf numFmtId="165" fontId="5" fillId="2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wrapText="1"/>
    </xf>
    <xf numFmtId="166" fontId="1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165" fontId="2" fillId="7" borderId="1" xfId="0" applyNumberFormat="1" applyFont="1" applyFill="1" applyBorder="1"/>
    <xf numFmtId="165" fontId="1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1" fillId="0" borderId="0" xfId="0" applyNumberFormat="1" applyFont="1"/>
    <xf numFmtId="2" fontId="5" fillId="0" borderId="1" xfId="0" applyNumberFormat="1" applyFont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0" fontId="24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5" fontId="2" fillId="10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2" fontId="13" fillId="0" borderId="1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/>
    <xf numFmtId="2" fontId="13" fillId="9" borderId="1" xfId="0" applyNumberFormat="1" applyFont="1" applyFill="1" applyBorder="1" applyAlignment="1">
      <alignment horizontal="center"/>
    </xf>
    <xf numFmtId="0" fontId="1" fillId="0" borderId="1" xfId="0" applyFont="1" applyBorder="1"/>
    <xf numFmtId="166" fontId="1" fillId="2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2"/>
  <sheetViews>
    <sheetView tabSelected="1" zoomScaleNormal="100" workbookViewId="0">
      <pane xSplit="2" ySplit="7" topLeftCell="E8" activePane="bottomRight" state="frozen"/>
      <selection pane="topRight" activeCell="C1" sqref="C1"/>
      <selection pane="bottomLeft" activeCell="A8" sqref="A8"/>
      <selection pane="bottomRight" activeCell="B1" sqref="A1:L65536"/>
    </sheetView>
  </sheetViews>
  <sheetFormatPr defaultColWidth="8.85546875" defaultRowHeight="17.25"/>
  <cols>
    <col min="1" max="1" width="4.28515625" style="5" customWidth="1"/>
    <col min="2" max="2" width="36.28515625" style="6" customWidth="1"/>
    <col min="3" max="4" width="14.28515625" style="6" customWidth="1"/>
    <col min="5" max="5" width="15.85546875" style="6" customWidth="1"/>
    <col min="6" max="12" width="14.28515625" style="6" customWidth="1"/>
    <col min="13" max="13" width="14.28515625" style="7" customWidth="1"/>
    <col min="14" max="14" width="14.28515625" style="8" customWidth="1"/>
    <col min="15" max="135" width="14.28515625" style="6" customWidth="1"/>
    <col min="136" max="136" width="8.85546875" style="6"/>
    <col min="137" max="137" width="15.28515625" style="6" customWidth="1"/>
    <col min="138" max="138" width="14.7109375" style="6" customWidth="1"/>
    <col min="139" max="139" width="13.28515625" style="6" customWidth="1"/>
    <col min="140" max="140" width="12.140625" style="6" customWidth="1"/>
    <col min="141" max="141" width="15.140625" style="6" customWidth="1"/>
    <col min="142" max="16384" width="8.85546875" style="6"/>
  </cols>
  <sheetData>
    <row r="1" spans="1:14" ht="25.15" customHeight="1"/>
    <row r="2" spans="1:14" ht="57" customHeight="1">
      <c r="A2" s="217" t="s">
        <v>228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4" ht="17.45" customHeight="1">
      <c r="B3" s="9"/>
      <c r="C3" s="9"/>
      <c r="D3" s="9"/>
      <c r="E3" s="9"/>
      <c r="F3" s="9"/>
      <c r="L3" s="10" t="s">
        <v>32</v>
      </c>
    </row>
    <row r="4" spans="1:14" ht="17.45" customHeight="1">
      <c r="A4" s="208" t="s">
        <v>0</v>
      </c>
      <c r="B4" s="211" t="s">
        <v>33</v>
      </c>
      <c r="C4" s="208" t="s">
        <v>34</v>
      </c>
      <c r="D4" s="208"/>
      <c r="E4" s="208"/>
      <c r="F4" s="208"/>
      <c r="G4" s="213" t="s">
        <v>35</v>
      </c>
      <c r="H4" s="220"/>
      <c r="I4" s="220"/>
      <c r="J4" s="220"/>
      <c r="K4" s="220"/>
      <c r="L4" s="207" t="s">
        <v>36</v>
      </c>
    </row>
    <row r="5" spans="1:14" ht="18" customHeight="1">
      <c r="A5" s="208"/>
      <c r="B5" s="218"/>
      <c r="C5" s="208" t="s">
        <v>37</v>
      </c>
      <c r="D5" s="208" t="s">
        <v>38</v>
      </c>
      <c r="E5" s="208" t="s">
        <v>39</v>
      </c>
      <c r="F5" s="209" t="s">
        <v>40</v>
      </c>
      <c r="G5" s="211" t="s">
        <v>41</v>
      </c>
      <c r="H5" s="213" t="s">
        <v>42</v>
      </c>
      <c r="I5" s="214"/>
      <c r="J5" s="208" t="s">
        <v>39</v>
      </c>
      <c r="K5" s="215" t="s">
        <v>43</v>
      </c>
      <c r="L5" s="207"/>
      <c r="M5" s="11"/>
    </row>
    <row r="6" spans="1:14" ht="85.15" customHeight="1">
      <c r="A6" s="208"/>
      <c r="B6" s="219"/>
      <c r="C6" s="208"/>
      <c r="D6" s="208"/>
      <c r="E6" s="208"/>
      <c r="F6" s="210"/>
      <c r="G6" s="212"/>
      <c r="H6" s="12" t="s">
        <v>44</v>
      </c>
      <c r="I6" s="13" t="s">
        <v>45</v>
      </c>
      <c r="J6" s="208"/>
      <c r="K6" s="216"/>
      <c r="L6" s="207"/>
    </row>
    <row r="7" spans="1:14" ht="17.45" customHeight="1">
      <c r="A7" s="14"/>
      <c r="B7" s="15">
        <v>1</v>
      </c>
      <c r="C7" s="10">
        <v>2</v>
      </c>
      <c r="D7" s="10">
        <v>3</v>
      </c>
      <c r="E7" s="10">
        <v>4</v>
      </c>
      <c r="F7" s="16">
        <v>5</v>
      </c>
      <c r="G7" s="10">
        <v>6</v>
      </c>
      <c r="H7" s="10">
        <v>7</v>
      </c>
      <c r="I7" s="10">
        <v>8</v>
      </c>
      <c r="J7" s="10">
        <v>9</v>
      </c>
      <c r="K7" s="17">
        <v>10</v>
      </c>
      <c r="L7" s="18">
        <v>11</v>
      </c>
    </row>
    <row r="8" spans="1:14" s="21" customFormat="1" ht="19.899999999999999" customHeight="1">
      <c r="A8" s="19">
        <v>1</v>
      </c>
      <c r="B8" s="186" t="s">
        <v>46</v>
      </c>
      <c r="C8" s="4"/>
      <c r="D8" s="4"/>
      <c r="E8" s="4"/>
      <c r="F8" s="4"/>
      <c r="G8" s="4"/>
      <c r="H8" s="4"/>
      <c r="I8" s="4"/>
      <c r="J8" s="4"/>
      <c r="K8" s="20"/>
      <c r="L8" s="4"/>
      <c r="M8" s="7"/>
      <c r="N8" s="8"/>
    </row>
    <row r="9" spans="1:14" s="29" customFormat="1" ht="34.5">
      <c r="A9" s="22">
        <v>1</v>
      </c>
      <c r="B9" s="45" t="s">
        <v>242</v>
      </c>
      <c r="C9" s="24"/>
      <c r="D9" s="24"/>
      <c r="E9" s="24"/>
      <c r="F9" s="25">
        <f>C9+D9+E9</f>
        <v>0</v>
      </c>
      <c r="G9" s="24"/>
      <c r="H9" s="24"/>
      <c r="I9" s="24">
        <v>735.6</v>
      </c>
      <c r="J9" s="24">
        <v>125.4</v>
      </c>
      <c r="K9" s="20">
        <f t="shared" ref="K9:K68" si="0">G9+H9+I9+J9</f>
        <v>861</v>
      </c>
      <c r="L9" s="26">
        <f t="shared" ref="L9:L40" si="1">F9+K9</f>
        <v>861</v>
      </c>
      <c r="M9" s="27"/>
      <c r="N9" s="28"/>
    </row>
    <row r="10" spans="1:14" s="29" customFormat="1" ht="21" customHeight="1">
      <c r="A10" s="22">
        <v>2</v>
      </c>
      <c r="B10" s="45" t="s">
        <v>243</v>
      </c>
      <c r="C10" s="30"/>
      <c r="D10" s="24"/>
      <c r="E10" s="24"/>
      <c r="F10" s="25">
        <f t="shared" ref="F10:F68" si="2">C10+D10+E10</f>
        <v>0</v>
      </c>
      <c r="G10" s="24"/>
      <c r="H10" s="24"/>
      <c r="I10" s="24">
        <v>500.9</v>
      </c>
      <c r="J10" s="24">
        <v>119.4</v>
      </c>
      <c r="K10" s="20">
        <f t="shared" si="0"/>
        <v>620.29999999999995</v>
      </c>
      <c r="L10" s="26">
        <f t="shared" si="1"/>
        <v>620.29999999999995</v>
      </c>
      <c r="M10" s="27"/>
      <c r="N10" s="28"/>
    </row>
    <row r="11" spans="1:14" s="29" customFormat="1" ht="21" customHeight="1">
      <c r="A11" s="22">
        <v>3</v>
      </c>
      <c r="B11" s="45" t="s">
        <v>244</v>
      </c>
      <c r="C11" s="24"/>
      <c r="D11" s="24"/>
      <c r="E11" s="24"/>
      <c r="F11" s="25">
        <f t="shared" si="2"/>
        <v>0</v>
      </c>
      <c r="G11" s="24"/>
      <c r="H11" s="24"/>
      <c r="I11" s="24">
        <v>2808</v>
      </c>
      <c r="J11" s="24">
        <v>1217.8</v>
      </c>
      <c r="K11" s="20">
        <f t="shared" si="0"/>
        <v>4025.8</v>
      </c>
      <c r="L11" s="26">
        <f t="shared" si="1"/>
        <v>4025.8</v>
      </c>
      <c r="M11" s="27"/>
      <c r="N11" s="28"/>
    </row>
    <row r="12" spans="1:14" s="29" customFormat="1" ht="21" customHeight="1">
      <c r="A12" s="22">
        <v>4</v>
      </c>
      <c r="B12" s="45" t="s">
        <v>245</v>
      </c>
      <c r="C12" s="24"/>
      <c r="D12" s="24"/>
      <c r="E12" s="24"/>
      <c r="F12" s="25">
        <f t="shared" si="2"/>
        <v>0</v>
      </c>
      <c r="G12" s="24"/>
      <c r="H12" s="24"/>
      <c r="I12" s="24">
        <v>1674</v>
      </c>
      <c r="J12" s="24">
        <v>789.3</v>
      </c>
      <c r="K12" s="20">
        <f t="shared" si="0"/>
        <v>2463.3000000000002</v>
      </c>
      <c r="L12" s="26">
        <f t="shared" si="1"/>
        <v>2463.3000000000002</v>
      </c>
      <c r="M12" s="27"/>
      <c r="N12" s="28"/>
    </row>
    <row r="13" spans="1:14" s="29" customFormat="1" ht="21" customHeight="1">
      <c r="A13" s="22">
        <v>5</v>
      </c>
      <c r="B13" s="45" t="s">
        <v>246</v>
      </c>
      <c r="C13" s="24"/>
      <c r="D13" s="24"/>
      <c r="E13" s="24"/>
      <c r="F13" s="25">
        <f t="shared" si="2"/>
        <v>0</v>
      </c>
      <c r="G13" s="24"/>
      <c r="H13" s="24"/>
      <c r="I13" s="24">
        <v>582.5</v>
      </c>
      <c r="J13" s="24">
        <v>188.8</v>
      </c>
      <c r="K13" s="20">
        <f t="shared" si="0"/>
        <v>771.3</v>
      </c>
      <c r="L13" s="26">
        <f t="shared" si="1"/>
        <v>771.3</v>
      </c>
      <c r="M13" s="27"/>
      <c r="N13" s="28"/>
    </row>
    <row r="14" spans="1:14" ht="21" customHeight="1">
      <c r="A14" s="22">
        <v>6</v>
      </c>
      <c r="B14" s="45" t="s">
        <v>247</v>
      </c>
      <c r="C14" s="34"/>
      <c r="D14" s="34"/>
      <c r="E14" s="34"/>
      <c r="F14" s="25">
        <f t="shared" si="2"/>
        <v>0</v>
      </c>
      <c r="G14" s="34"/>
      <c r="H14" s="34"/>
      <c r="I14" s="32">
        <v>918.4</v>
      </c>
      <c r="J14" s="32">
        <v>375.6</v>
      </c>
      <c r="K14" s="20">
        <f t="shared" si="0"/>
        <v>1294</v>
      </c>
      <c r="L14" s="26">
        <f t="shared" si="1"/>
        <v>1294</v>
      </c>
      <c r="M14" s="27"/>
      <c r="N14" s="35"/>
    </row>
    <row r="15" spans="1:14" ht="21" customHeight="1">
      <c r="A15" s="22">
        <v>7</v>
      </c>
      <c r="B15" s="45" t="s">
        <v>248</v>
      </c>
      <c r="C15" s="34"/>
      <c r="D15" s="34"/>
      <c r="E15" s="34"/>
      <c r="F15" s="25">
        <f t="shared" si="2"/>
        <v>0</v>
      </c>
      <c r="G15" s="34"/>
      <c r="H15" s="34"/>
      <c r="I15" s="32">
        <v>1267.5</v>
      </c>
      <c r="J15" s="32">
        <v>516.1</v>
      </c>
      <c r="K15" s="20">
        <f t="shared" si="0"/>
        <v>1783.6</v>
      </c>
      <c r="L15" s="26">
        <f t="shared" si="1"/>
        <v>1783.6</v>
      </c>
      <c r="M15" s="27"/>
      <c r="N15" s="35"/>
    </row>
    <row r="16" spans="1:14" s="21" customFormat="1" ht="31.15" customHeight="1">
      <c r="A16" s="22">
        <v>8</v>
      </c>
      <c r="B16" s="45" t="s">
        <v>249</v>
      </c>
      <c r="C16" s="34"/>
      <c r="D16" s="34"/>
      <c r="E16" s="34"/>
      <c r="F16" s="25">
        <f t="shared" si="2"/>
        <v>0</v>
      </c>
      <c r="G16" s="34"/>
      <c r="H16" s="34"/>
      <c r="I16" s="32">
        <v>673.8</v>
      </c>
      <c r="J16" s="32">
        <v>217.7</v>
      </c>
      <c r="K16" s="20">
        <f t="shared" si="0"/>
        <v>891.5</v>
      </c>
      <c r="L16" s="26">
        <f t="shared" si="1"/>
        <v>891.5</v>
      </c>
      <c r="M16" s="27"/>
      <c r="N16" s="35"/>
    </row>
    <row r="17" spans="1:14" s="21" customFormat="1" ht="24" customHeight="1">
      <c r="A17" s="22">
        <v>9</v>
      </c>
      <c r="B17" s="45" t="s">
        <v>250</v>
      </c>
      <c r="C17" s="34"/>
      <c r="D17" s="34"/>
      <c r="E17" s="34"/>
      <c r="F17" s="25">
        <f t="shared" si="2"/>
        <v>0</v>
      </c>
      <c r="G17" s="34"/>
      <c r="H17" s="34"/>
      <c r="I17" s="32">
        <v>502.3</v>
      </c>
      <c r="J17" s="32">
        <v>222.7</v>
      </c>
      <c r="K17" s="20">
        <f t="shared" si="0"/>
        <v>725</v>
      </c>
      <c r="L17" s="26">
        <f t="shared" si="1"/>
        <v>725</v>
      </c>
      <c r="M17" s="27"/>
      <c r="N17" s="35"/>
    </row>
    <row r="18" spans="1:14" s="21" customFormat="1" ht="21" customHeight="1">
      <c r="A18" s="22">
        <v>10</v>
      </c>
      <c r="B18" s="45" t="s">
        <v>251</v>
      </c>
      <c r="C18" s="34"/>
      <c r="D18" s="34"/>
      <c r="E18" s="34"/>
      <c r="F18" s="25">
        <f t="shared" si="2"/>
        <v>0</v>
      </c>
      <c r="G18" s="34"/>
      <c r="H18" s="34"/>
      <c r="I18" s="32">
        <v>1201.5</v>
      </c>
      <c r="J18" s="32">
        <v>510</v>
      </c>
      <c r="K18" s="20">
        <f t="shared" si="0"/>
        <v>1711.5</v>
      </c>
      <c r="L18" s="26">
        <f t="shared" si="1"/>
        <v>1711.5</v>
      </c>
      <c r="M18" s="27"/>
      <c r="N18" s="35"/>
    </row>
    <row r="19" spans="1:14" s="21" customFormat="1" ht="21" customHeight="1">
      <c r="A19" s="22">
        <v>11</v>
      </c>
      <c r="B19" s="45" t="s">
        <v>252</v>
      </c>
      <c r="C19" s="34"/>
      <c r="D19" s="34"/>
      <c r="E19" s="34"/>
      <c r="F19" s="25">
        <f t="shared" si="2"/>
        <v>0</v>
      </c>
      <c r="G19" s="34"/>
      <c r="H19" s="34"/>
      <c r="I19" s="32">
        <v>611.6</v>
      </c>
      <c r="J19" s="32">
        <v>275.8</v>
      </c>
      <c r="K19" s="20">
        <f t="shared" si="0"/>
        <v>887.40000000000009</v>
      </c>
      <c r="L19" s="26">
        <f t="shared" si="1"/>
        <v>887.40000000000009</v>
      </c>
      <c r="M19" s="27"/>
      <c r="N19" s="35"/>
    </row>
    <row r="20" spans="1:14" s="21" customFormat="1" ht="21" customHeight="1">
      <c r="A20" s="22">
        <v>12</v>
      </c>
      <c r="B20" s="45" t="s">
        <v>253</v>
      </c>
      <c r="C20" s="34"/>
      <c r="D20" s="34"/>
      <c r="E20" s="34"/>
      <c r="F20" s="25">
        <f t="shared" si="2"/>
        <v>0</v>
      </c>
      <c r="G20" s="34"/>
      <c r="H20" s="34"/>
      <c r="I20" s="32">
        <v>801</v>
      </c>
      <c r="J20" s="32">
        <v>316.8</v>
      </c>
      <c r="K20" s="20">
        <f t="shared" si="0"/>
        <v>1117.8</v>
      </c>
      <c r="L20" s="26">
        <f t="shared" si="1"/>
        <v>1117.8</v>
      </c>
      <c r="M20" s="27"/>
      <c r="N20" s="35"/>
    </row>
    <row r="21" spans="1:14" s="21" customFormat="1" ht="21" customHeight="1">
      <c r="A21" s="22">
        <v>13</v>
      </c>
      <c r="B21" s="45" t="s">
        <v>254</v>
      </c>
      <c r="C21" s="34"/>
      <c r="D21" s="34"/>
      <c r="E21" s="34"/>
      <c r="F21" s="25">
        <f t="shared" si="2"/>
        <v>0</v>
      </c>
      <c r="G21" s="34"/>
      <c r="H21" s="34"/>
      <c r="I21" s="32">
        <v>805.5</v>
      </c>
      <c r="J21" s="32">
        <v>318.5</v>
      </c>
      <c r="K21" s="20">
        <f t="shared" si="0"/>
        <v>1124</v>
      </c>
      <c r="L21" s="26">
        <f t="shared" si="1"/>
        <v>1124</v>
      </c>
      <c r="M21" s="27"/>
      <c r="N21" s="35"/>
    </row>
    <row r="22" spans="1:14" s="21" customFormat="1" ht="21" customHeight="1">
      <c r="A22" s="22">
        <v>14</v>
      </c>
      <c r="B22" s="45" t="s">
        <v>47</v>
      </c>
      <c r="C22" s="34"/>
      <c r="D22" s="34"/>
      <c r="E22" s="34"/>
      <c r="F22" s="25">
        <f t="shared" si="2"/>
        <v>0</v>
      </c>
      <c r="G22" s="34"/>
      <c r="H22" s="34"/>
      <c r="I22" s="32">
        <v>1950.8</v>
      </c>
      <c r="J22" s="32">
        <v>754</v>
      </c>
      <c r="K22" s="20">
        <f t="shared" si="0"/>
        <v>2704.8</v>
      </c>
      <c r="L22" s="26">
        <f t="shared" si="1"/>
        <v>2704.8</v>
      </c>
      <c r="M22" s="27"/>
      <c r="N22" s="35"/>
    </row>
    <row r="23" spans="1:14" s="21" customFormat="1" ht="21" customHeight="1">
      <c r="A23" s="22">
        <v>15</v>
      </c>
      <c r="B23" s="45" t="s">
        <v>255</v>
      </c>
      <c r="C23" s="34"/>
      <c r="D23" s="34"/>
      <c r="E23" s="34"/>
      <c r="F23" s="25">
        <f t="shared" si="2"/>
        <v>0</v>
      </c>
      <c r="G23" s="34"/>
      <c r="H23" s="34"/>
      <c r="I23" s="32">
        <v>535.70000000000005</v>
      </c>
      <c r="J23" s="32">
        <v>171.4</v>
      </c>
      <c r="K23" s="20">
        <f t="shared" si="0"/>
        <v>707.1</v>
      </c>
      <c r="L23" s="26">
        <f t="shared" si="1"/>
        <v>707.1</v>
      </c>
      <c r="M23" s="27"/>
      <c r="N23" s="35"/>
    </row>
    <row r="24" spans="1:14" s="21" customFormat="1" ht="21" customHeight="1">
      <c r="A24" s="22">
        <v>16</v>
      </c>
      <c r="B24" s="45" t="s">
        <v>256</v>
      </c>
      <c r="C24" s="34"/>
      <c r="D24" s="36"/>
      <c r="E24" s="32"/>
      <c r="F24" s="25">
        <f t="shared" si="2"/>
        <v>0</v>
      </c>
      <c r="G24" s="34"/>
      <c r="H24" s="37"/>
      <c r="I24" s="37">
        <v>850.3</v>
      </c>
      <c r="J24" s="34">
        <v>343.1</v>
      </c>
      <c r="K24" s="20">
        <f t="shared" si="0"/>
        <v>1193.4000000000001</v>
      </c>
      <c r="L24" s="26">
        <f t="shared" si="1"/>
        <v>1193.4000000000001</v>
      </c>
      <c r="M24" s="27"/>
      <c r="N24" s="35"/>
    </row>
    <row r="25" spans="1:14" s="21" customFormat="1" ht="21" customHeight="1">
      <c r="A25" s="22">
        <v>17</v>
      </c>
      <c r="B25" s="45" t="s">
        <v>257</v>
      </c>
      <c r="C25" s="34"/>
      <c r="D25" s="34"/>
      <c r="E25" s="34"/>
      <c r="F25" s="25">
        <f t="shared" si="2"/>
        <v>0</v>
      </c>
      <c r="G25" s="34"/>
      <c r="H25" s="31"/>
      <c r="I25" s="31">
        <v>558</v>
      </c>
      <c r="J25" s="32">
        <v>169.8</v>
      </c>
      <c r="K25" s="20">
        <f t="shared" si="0"/>
        <v>727.8</v>
      </c>
      <c r="L25" s="26">
        <f t="shared" si="1"/>
        <v>727.8</v>
      </c>
      <c r="M25" s="27"/>
      <c r="N25" s="35"/>
    </row>
    <row r="26" spans="1:14" s="21" customFormat="1" ht="21" customHeight="1">
      <c r="A26" s="22">
        <v>18</v>
      </c>
      <c r="B26" s="45" t="s">
        <v>258</v>
      </c>
      <c r="C26" s="34"/>
      <c r="D26" s="32"/>
      <c r="E26" s="32"/>
      <c r="F26" s="25">
        <f t="shared" si="2"/>
        <v>0</v>
      </c>
      <c r="G26" s="34"/>
      <c r="H26" s="31"/>
      <c r="I26" s="31">
        <v>648</v>
      </c>
      <c r="J26" s="32">
        <v>212</v>
      </c>
      <c r="K26" s="20">
        <f t="shared" si="0"/>
        <v>860</v>
      </c>
      <c r="L26" s="26">
        <f t="shared" si="1"/>
        <v>860</v>
      </c>
      <c r="M26" s="27"/>
      <c r="N26" s="35"/>
    </row>
    <row r="27" spans="1:14" s="21" customFormat="1" ht="21" customHeight="1">
      <c r="A27" s="22">
        <v>19</v>
      </c>
      <c r="B27" s="45" t="s">
        <v>259</v>
      </c>
      <c r="C27" s="34"/>
      <c r="D27" s="34"/>
      <c r="E27" s="34"/>
      <c r="F27" s="25">
        <f t="shared" si="2"/>
        <v>0</v>
      </c>
      <c r="G27" s="34"/>
      <c r="H27" s="31"/>
      <c r="I27" s="31">
        <v>990.6</v>
      </c>
      <c r="J27" s="32">
        <v>401.8</v>
      </c>
      <c r="K27" s="20">
        <f t="shared" si="0"/>
        <v>1392.4</v>
      </c>
      <c r="L27" s="26">
        <f t="shared" si="1"/>
        <v>1392.4</v>
      </c>
      <c r="M27" s="27"/>
      <c r="N27" s="35"/>
    </row>
    <row r="28" spans="1:14" s="21" customFormat="1" ht="21" customHeight="1">
      <c r="A28" s="22">
        <v>20</v>
      </c>
      <c r="B28" s="45" t="s">
        <v>260</v>
      </c>
      <c r="C28" s="34"/>
      <c r="D28" s="34"/>
      <c r="E28" s="34"/>
      <c r="F28" s="25">
        <f t="shared" si="2"/>
        <v>0</v>
      </c>
      <c r="G28" s="34"/>
      <c r="H28" s="31"/>
      <c r="I28" s="31">
        <v>863.9</v>
      </c>
      <c r="J28" s="32">
        <v>276</v>
      </c>
      <c r="K28" s="20">
        <f t="shared" si="0"/>
        <v>1139.9000000000001</v>
      </c>
      <c r="L28" s="26">
        <f t="shared" si="1"/>
        <v>1139.9000000000001</v>
      </c>
      <c r="M28" s="27"/>
      <c r="N28" s="35"/>
    </row>
    <row r="29" spans="1:14" s="21" customFormat="1" ht="21" customHeight="1">
      <c r="A29" s="22">
        <v>21</v>
      </c>
      <c r="B29" s="45" t="s">
        <v>261</v>
      </c>
      <c r="C29" s="34"/>
      <c r="D29" s="34"/>
      <c r="E29" s="34"/>
      <c r="F29" s="25">
        <f t="shared" si="2"/>
        <v>0</v>
      </c>
      <c r="G29" s="34"/>
      <c r="H29" s="31"/>
      <c r="I29" s="31">
        <v>690.6</v>
      </c>
      <c r="J29" s="32">
        <v>188.2</v>
      </c>
      <c r="K29" s="20">
        <f t="shared" si="0"/>
        <v>878.8</v>
      </c>
      <c r="L29" s="26">
        <f t="shared" si="1"/>
        <v>878.8</v>
      </c>
      <c r="M29" s="27"/>
      <c r="N29" s="35"/>
    </row>
    <row r="30" spans="1:14" s="21" customFormat="1" ht="21" customHeight="1">
      <c r="A30" s="22">
        <v>22</v>
      </c>
      <c r="B30" s="45" t="s">
        <v>262</v>
      </c>
      <c r="C30" s="34"/>
      <c r="D30" s="34"/>
      <c r="E30" s="34"/>
      <c r="F30" s="25">
        <f t="shared" si="2"/>
        <v>0</v>
      </c>
      <c r="G30" s="34"/>
      <c r="H30" s="31"/>
      <c r="I30" s="31">
        <v>810</v>
      </c>
      <c r="J30" s="32">
        <v>320.3</v>
      </c>
      <c r="K30" s="20">
        <f t="shared" si="0"/>
        <v>1130.3</v>
      </c>
      <c r="L30" s="26">
        <f t="shared" si="1"/>
        <v>1130.3</v>
      </c>
      <c r="M30" s="27"/>
      <c r="N30" s="35"/>
    </row>
    <row r="31" spans="1:14" s="21" customFormat="1" ht="21" customHeight="1">
      <c r="A31" s="22">
        <v>23</v>
      </c>
      <c r="B31" s="45" t="s">
        <v>263</v>
      </c>
      <c r="C31" s="34"/>
      <c r="D31" s="34"/>
      <c r="E31" s="34"/>
      <c r="F31" s="25">
        <f t="shared" si="2"/>
        <v>0</v>
      </c>
      <c r="G31" s="34"/>
      <c r="H31" s="31"/>
      <c r="I31" s="31">
        <v>558</v>
      </c>
      <c r="J31" s="32">
        <v>178.3</v>
      </c>
      <c r="K31" s="20">
        <f t="shared" si="0"/>
        <v>736.3</v>
      </c>
      <c r="L31" s="26">
        <f t="shared" si="1"/>
        <v>736.3</v>
      </c>
      <c r="M31" s="27"/>
      <c r="N31" s="35"/>
    </row>
    <row r="32" spans="1:14" s="21" customFormat="1" ht="21" customHeight="1">
      <c r="A32" s="22">
        <v>24</v>
      </c>
      <c r="B32" s="45" t="s">
        <v>264</v>
      </c>
      <c r="C32" s="34"/>
      <c r="D32" s="34"/>
      <c r="E32" s="34"/>
      <c r="F32" s="25">
        <f t="shared" si="2"/>
        <v>0</v>
      </c>
      <c r="G32" s="34"/>
      <c r="H32" s="31"/>
      <c r="I32" s="31">
        <v>592.9</v>
      </c>
      <c r="J32" s="32">
        <v>197.3</v>
      </c>
      <c r="K32" s="20">
        <f t="shared" si="0"/>
        <v>790.2</v>
      </c>
      <c r="L32" s="26">
        <f t="shared" si="1"/>
        <v>790.2</v>
      </c>
      <c r="M32" s="27"/>
      <c r="N32" s="35"/>
    </row>
    <row r="33" spans="1:14" s="21" customFormat="1" ht="21" customHeight="1">
      <c r="A33" s="22">
        <v>25</v>
      </c>
      <c r="B33" s="45" t="s">
        <v>265</v>
      </c>
      <c r="C33" s="34"/>
      <c r="D33" s="34"/>
      <c r="E33" s="34"/>
      <c r="F33" s="25">
        <f t="shared" si="2"/>
        <v>0</v>
      </c>
      <c r="G33" s="34"/>
      <c r="H33" s="31"/>
      <c r="I33" s="31">
        <v>1800</v>
      </c>
      <c r="J33" s="32">
        <v>848.7</v>
      </c>
      <c r="K33" s="20">
        <f t="shared" si="0"/>
        <v>2648.7</v>
      </c>
      <c r="L33" s="26">
        <f t="shared" si="1"/>
        <v>2648.7</v>
      </c>
      <c r="M33" s="27"/>
      <c r="N33" s="35"/>
    </row>
    <row r="34" spans="1:14" s="21" customFormat="1" ht="21" customHeight="1">
      <c r="A34" s="22">
        <v>26</v>
      </c>
      <c r="B34" s="191" t="s">
        <v>266</v>
      </c>
      <c r="C34" s="34"/>
      <c r="D34" s="36"/>
      <c r="E34" s="32"/>
      <c r="F34" s="25">
        <f t="shared" si="2"/>
        <v>0</v>
      </c>
      <c r="G34" s="34"/>
      <c r="H34" s="34"/>
      <c r="I34" s="34">
        <v>1618.2</v>
      </c>
      <c r="J34" s="34">
        <v>758.7</v>
      </c>
      <c r="K34" s="20">
        <f t="shared" si="0"/>
        <v>2376.9</v>
      </c>
      <c r="L34" s="26">
        <f t="shared" si="1"/>
        <v>2376.9</v>
      </c>
      <c r="M34" s="27"/>
      <c r="N34" s="35"/>
    </row>
    <row r="35" spans="1:14" s="21" customFormat="1" ht="21" customHeight="1">
      <c r="A35" s="22">
        <v>27</v>
      </c>
      <c r="B35" s="191" t="s">
        <v>267</v>
      </c>
      <c r="C35" s="34"/>
      <c r="D35" s="36"/>
      <c r="E35" s="32"/>
      <c r="F35" s="25">
        <f t="shared" si="2"/>
        <v>0</v>
      </c>
      <c r="G35" s="34"/>
      <c r="H35" s="34"/>
      <c r="I35" s="34">
        <v>990</v>
      </c>
      <c r="J35" s="34">
        <v>456.5</v>
      </c>
      <c r="K35" s="20">
        <f t="shared" si="0"/>
        <v>1446.5</v>
      </c>
      <c r="L35" s="26">
        <f t="shared" si="1"/>
        <v>1446.5</v>
      </c>
      <c r="M35" s="27"/>
      <c r="N35" s="35"/>
    </row>
    <row r="36" spans="1:14" s="21" customFormat="1" ht="21" customHeight="1">
      <c r="A36" s="22">
        <v>28</v>
      </c>
      <c r="B36" s="191" t="s">
        <v>268</v>
      </c>
      <c r="C36" s="34"/>
      <c r="D36" s="40"/>
      <c r="E36" s="32"/>
      <c r="F36" s="25">
        <f t="shared" si="2"/>
        <v>0</v>
      </c>
      <c r="G36" s="34"/>
      <c r="H36" s="34"/>
      <c r="I36" s="34">
        <v>535</v>
      </c>
      <c r="J36" s="34">
        <v>172.4</v>
      </c>
      <c r="K36" s="20">
        <f t="shared" si="0"/>
        <v>707.4</v>
      </c>
      <c r="L36" s="26">
        <f t="shared" si="1"/>
        <v>707.4</v>
      </c>
      <c r="M36" s="27"/>
      <c r="N36" s="35"/>
    </row>
    <row r="37" spans="1:14" s="21" customFormat="1" ht="21" customHeight="1">
      <c r="A37" s="22">
        <v>29</v>
      </c>
      <c r="B37" s="45" t="s">
        <v>48</v>
      </c>
      <c r="C37" s="41"/>
      <c r="D37" s="40"/>
      <c r="E37" s="41"/>
      <c r="F37" s="25">
        <f t="shared" si="2"/>
        <v>0</v>
      </c>
      <c r="G37" s="37"/>
      <c r="H37" s="37"/>
      <c r="I37" s="37">
        <v>805.5</v>
      </c>
      <c r="J37" s="37">
        <v>0.2</v>
      </c>
      <c r="K37" s="20">
        <f t="shared" si="0"/>
        <v>805.7</v>
      </c>
      <c r="L37" s="26">
        <f t="shared" si="1"/>
        <v>805.7</v>
      </c>
      <c r="M37" s="27"/>
      <c r="N37" s="35"/>
    </row>
    <row r="38" spans="1:14" s="8" customFormat="1" ht="21" customHeight="1">
      <c r="A38" s="22">
        <v>30</v>
      </c>
      <c r="B38" s="45" t="s">
        <v>269</v>
      </c>
      <c r="C38" s="41"/>
      <c r="D38" s="178"/>
      <c r="E38" s="43"/>
      <c r="F38" s="25">
        <f t="shared" si="2"/>
        <v>0</v>
      </c>
      <c r="G38" s="37"/>
      <c r="H38" s="37">
        <v>506.5</v>
      </c>
      <c r="I38" s="37"/>
      <c r="J38" s="37">
        <v>246.8</v>
      </c>
      <c r="K38" s="20">
        <f t="shared" si="0"/>
        <v>753.3</v>
      </c>
      <c r="L38" s="26">
        <f t="shared" si="1"/>
        <v>753.3</v>
      </c>
      <c r="M38" s="27"/>
      <c r="N38" s="35"/>
    </row>
    <row r="39" spans="1:14" s="21" customFormat="1" ht="21" customHeight="1">
      <c r="A39" s="22">
        <v>31</v>
      </c>
      <c r="B39" s="45" t="s">
        <v>270</v>
      </c>
      <c r="C39" s="44"/>
      <c r="D39" s="36"/>
      <c r="E39" s="32"/>
      <c r="F39" s="25">
        <f t="shared" si="2"/>
        <v>0</v>
      </c>
      <c r="G39" s="34"/>
      <c r="H39" s="34">
        <v>590.79999999999995</v>
      </c>
      <c r="I39" s="34"/>
      <c r="J39" s="34">
        <v>282</v>
      </c>
      <c r="K39" s="20">
        <f t="shared" si="0"/>
        <v>872.8</v>
      </c>
      <c r="L39" s="26">
        <f t="shared" si="1"/>
        <v>872.8</v>
      </c>
      <c r="M39" s="27"/>
      <c r="N39" s="35"/>
    </row>
    <row r="40" spans="1:14" s="21" customFormat="1" ht="21" customHeight="1">
      <c r="A40" s="22">
        <v>32</v>
      </c>
      <c r="B40" s="45" t="s">
        <v>271</v>
      </c>
      <c r="C40" s="41"/>
      <c r="D40" s="36"/>
      <c r="E40" s="32"/>
      <c r="F40" s="25">
        <f t="shared" si="2"/>
        <v>0</v>
      </c>
      <c r="G40" s="37"/>
      <c r="H40" s="31">
        <v>721</v>
      </c>
      <c r="I40" s="31"/>
      <c r="J40" s="32">
        <v>396.5</v>
      </c>
      <c r="K40" s="20">
        <f t="shared" si="0"/>
        <v>1117.5</v>
      </c>
      <c r="L40" s="26">
        <f t="shared" si="1"/>
        <v>1117.5</v>
      </c>
      <c r="M40" s="27"/>
      <c r="N40" s="35"/>
    </row>
    <row r="41" spans="1:14" s="8" customFormat="1" ht="21" customHeight="1">
      <c r="A41" s="22">
        <v>33</v>
      </c>
      <c r="B41" s="45" t="s">
        <v>272</v>
      </c>
      <c r="C41" s="41"/>
      <c r="D41" s="40"/>
      <c r="E41" s="41"/>
      <c r="F41" s="25">
        <f t="shared" si="2"/>
        <v>0</v>
      </c>
      <c r="G41" s="37"/>
      <c r="H41" s="37">
        <v>1089.5999999999999</v>
      </c>
      <c r="I41" s="37"/>
      <c r="J41" s="37">
        <v>499.5</v>
      </c>
      <c r="K41" s="20">
        <f t="shared" si="0"/>
        <v>1589.1</v>
      </c>
      <c r="L41" s="26">
        <f t="shared" ref="L41:L74" si="3">F41+K41</f>
        <v>1589.1</v>
      </c>
      <c r="M41" s="27"/>
      <c r="N41" s="35"/>
    </row>
    <row r="42" spans="1:14" s="8" customFormat="1" ht="21" customHeight="1">
      <c r="A42" s="22">
        <v>34</v>
      </c>
      <c r="B42" s="45" t="s">
        <v>273</v>
      </c>
      <c r="C42" s="41"/>
      <c r="D42" s="40"/>
      <c r="E42" s="41"/>
      <c r="F42" s="25">
        <f t="shared" si="2"/>
        <v>0</v>
      </c>
      <c r="G42" s="37"/>
      <c r="H42" s="37">
        <v>574.5</v>
      </c>
      <c r="I42" s="37"/>
      <c r="J42" s="37">
        <v>209</v>
      </c>
      <c r="K42" s="20">
        <f t="shared" si="0"/>
        <v>783.5</v>
      </c>
      <c r="L42" s="26">
        <f t="shared" si="3"/>
        <v>783.5</v>
      </c>
      <c r="M42" s="27"/>
      <c r="N42" s="35"/>
    </row>
    <row r="43" spans="1:14" s="8" customFormat="1" ht="21" customHeight="1">
      <c r="A43" s="22">
        <v>35</v>
      </c>
      <c r="B43" s="45" t="s">
        <v>274</v>
      </c>
      <c r="C43" s="41"/>
      <c r="D43" s="40">
        <v>1735.2</v>
      </c>
      <c r="E43" s="41">
        <v>806.2</v>
      </c>
      <c r="F43" s="25">
        <f t="shared" si="2"/>
        <v>2541.4</v>
      </c>
      <c r="G43" s="37"/>
      <c r="H43" s="46">
        <v>689.4</v>
      </c>
      <c r="I43" s="46"/>
      <c r="J43" s="46">
        <v>221.3</v>
      </c>
      <c r="K43" s="20">
        <f t="shared" si="0"/>
        <v>910.7</v>
      </c>
      <c r="L43" s="26">
        <f t="shared" si="3"/>
        <v>3452.1000000000004</v>
      </c>
      <c r="M43" s="27"/>
      <c r="N43" s="35"/>
    </row>
    <row r="44" spans="1:14" s="8" customFormat="1" ht="21" customHeight="1">
      <c r="A44" s="22">
        <v>36</v>
      </c>
      <c r="B44" s="45" t="s">
        <v>275</v>
      </c>
      <c r="C44" s="41"/>
      <c r="D44" s="40"/>
      <c r="E44" s="41"/>
      <c r="F44" s="25">
        <f t="shared" si="2"/>
        <v>0</v>
      </c>
      <c r="G44" s="37"/>
      <c r="H44" s="46">
        <v>1918.8</v>
      </c>
      <c r="I44" s="46"/>
      <c r="J44" s="46">
        <v>771.1</v>
      </c>
      <c r="K44" s="20">
        <f t="shared" si="0"/>
        <v>2689.9</v>
      </c>
      <c r="L44" s="26">
        <f t="shared" si="3"/>
        <v>2689.9</v>
      </c>
      <c r="M44" s="27"/>
      <c r="N44" s="35"/>
    </row>
    <row r="45" spans="1:14" s="8" customFormat="1" ht="21" customHeight="1">
      <c r="A45" s="22">
        <v>37</v>
      </c>
      <c r="B45" s="45" t="s">
        <v>276</v>
      </c>
      <c r="C45" s="41"/>
      <c r="D45" s="40"/>
      <c r="E45" s="41"/>
      <c r="F45" s="25">
        <f t="shared" si="2"/>
        <v>0</v>
      </c>
      <c r="G45" s="37"/>
      <c r="H45" s="37">
        <v>1184.2</v>
      </c>
      <c r="I45" s="37"/>
      <c r="J45" s="37">
        <v>515.4</v>
      </c>
      <c r="K45" s="20">
        <f t="shared" si="0"/>
        <v>1699.6</v>
      </c>
      <c r="L45" s="26">
        <f t="shared" si="3"/>
        <v>1699.6</v>
      </c>
      <c r="M45" s="27"/>
      <c r="N45" s="35"/>
    </row>
    <row r="46" spans="1:14" s="8" customFormat="1" ht="21" customHeight="1">
      <c r="A46" s="22">
        <v>38</v>
      </c>
      <c r="B46" s="45" t="s">
        <v>277</v>
      </c>
      <c r="C46" s="41"/>
      <c r="D46" s="41"/>
      <c r="E46" s="41"/>
      <c r="F46" s="25">
        <f t="shared" si="2"/>
        <v>0</v>
      </c>
      <c r="G46" s="37"/>
      <c r="H46" s="46">
        <v>690.9</v>
      </c>
      <c r="I46" s="46"/>
      <c r="J46" s="46">
        <v>327.5</v>
      </c>
      <c r="K46" s="20">
        <f t="shared" si="0"/>
        <v>1018.4</v>
      </c>
      <c r="L46" s="26">
        <f t="shared" si="3"/>
        <v>1018.4</v>
      </c>
      <c r="M46" s="27"/>
      <c r="N46" s="35"/>
    </row>
    <row r="47" spans="1:14" s="8" customFormat="1" ht="21" customHeight="1">
      <c r="A47" s="22">
        <v>39</v>
      </c>
      <c r="B47" s="45" t="s">
        <v>278</v>
      </c>
      <c r="C47" s="41"/>
      <c r="D47" s="41"/>
      <c r="E47" s="41"/>
      <c r="F47" s="25">
        <f t="shared" si="2"/>
        <v>0</v>
      </c>
      <c r="G47" s="48"/>
      <c r="H47" s="49">
        <v>508.1</v>
      </c>
      <c r="I47" s="49"/>
      <c r="J47" s="49">
        <v>242.6</v>
      </c>
      <c r="K47" s="20">
        <f t="shared" si="0"/>
        <v>750.7</v>
      </c>
      <c r="L47" s="26">
        <f t="shared" si="3"/>
        <v>750.7</v>
      </c>
      <c r="M47" s="27"/>
      <c r="N47" s="35"/>
    </row>
    <row r="48" spans="1:14" s="8" customFormat="1" ht="21" customHeight="1">
      <c r="A48" s="22">
        <v>40</v>
      </c>
      <c r="B48" s="45" t="s">
        <v>279</v>
      </c>
      <c r="C48" s="41"/>
      <c r="D48" s="41"/>
      <c r="E48" s="41"/>
      <c r="F48" s="25">
        <f t="shared" si="2"/>
        <v>0</v>
      </c>
      <c r="G48" s="37"/>
      <c r="H48" s="37">
        <v>715</v>
      </c>
      <c r="I48" s="37"/>
      <c r="J48" s="37">
        <v>284.8</v>
      </c>
      <c r="K48" s="20">
        <f t="shared" si="0"/>
        <v>999.8</v>
      </c>
      <c r="L48" s="26">
        <f t="shared" si="3"/>
        <v>999.8</v>
      </c>
      <c r="M48" s="27"/>
      <c r="N48" s="35"/>
    </row>
    <row r="49" spans="1:14" s="8" customFormat="1" ht="28.15" customHeight="1">
      <c r="A49" s="22">
        <v>41</v>
      </c>
      <c r="B49" s="45" t="s">
        <v>280</v>
      </c>
      <c r="C49" s="41"/>
      <c r="D49" s="41"/>
      <c r="E49" s="41"/>
      <c r="F49" s="25">
        <f t="shared" si="2"/>
        <v>0</v>
      </c>
      <c r="G49" s="37"/>
      <c r="H49" s="46">
        <v>547.70000000000005</v>
      </c>
      <c r="I49" s="46"/>
      <c r="J49" s="46">
        <v>265.89999999999998</v>
      </c>
      <c r="K49" s="20">
        <f t="shared" si="0"/>
        <v>813.6</v>
      </c>
      <c r="L49" s="26">
        <f t="shared" si="3"/>
        <v>813.6</v>
      </c>
      <c r="M49" s="27"/>
      <c r="N49" s="35"/>
    </row>
    <row r="50" spans="1:14" s="21" customFormat="1" ht="21" customHeight="1">
      <c r="A50" s="22">
        <v>42</v>
      </c>
      <c r="B50" s="45" t="s">
        <v>281</v>
      </c>
      <c r="C50" s="41"/>
      <c r="D50" s="41"/>
      <c r="E50" s="41"/>
      <c r="F50" s="25">
        <f t="shared" si="2"/>
        <v>0</v>
      </c>
      <c r="G50" s="37"/>
      <c r="H50" s="46">
        <v>1084.0999999999999</v>
      </c>
      <c r="I50" s="46"/>
      <c r="J50" s="46">
        <v>348.4</v>
      </c>
      <c r="K50" s="20">
        <f t="shared" si="0"/>
        <v>1432.5</v>
      </c>
      <c r="L50" s="26">
        <f t="shared" si="3"/>
        <v>1432.5</v>
      </c>
      <c r="M50" s="27"/>
      <c r="N50" s="35"/>
    </row>
    <row r="51" spans="1:14" s="21" customFormat="1" ht="21" customHeight="1">
      <c r="A51" s="22">
        <v>43</v>
      </c>
      <c r="B51" s="45" t="s">
        <v>282</v>
      </c>
      <c r="C51" s="41"/>
      <c r="D51" s="41">
        <v>682.1</v>
      </c>
      <c r="E51" s="41">
        <v>326.2</v>
      </c>
      <c r="F51" s="25">
        <f t="shared" si="2"/>
        <v>1008.3</v>
      </c>
      <c r="G51" s="37"/>
      <c r="H51" s="37">
        <v>983.1</v>
      </c>
      <c r="I51" s="37"/>
      <c r="J51" s="37">
        <v>490.3</v>
      </c>
      <c r="K51" s="20">
        <f t="shared" si="0"/>
        <v>1473.4</v>
      </c>
      <c r="L51" s="26">
        <f t="shared" si="3"/>
        <v>2481.6999999999998</v>
      </c>
      <c r="M51" s="27"/>
      <c r="N51" s="35"/>
    </row>
    <row r="52" spans="1:14" s="21" customFormat="1" ht="21" customHeight="1">
      <c r="A52" s="22">
        <v>44</v>
      </c>
      <c r="B52" s="45" t="s">
        <v>283</v>
      </c>
      <c r="C52" s="41"/>
      <c r="D52" s="41"/>
      <c r="E52" s="41"/>
      <c r="F52" s="25">
        <f t="shared" si="2"/>
        <v>0</v>
      </c>
      <c r="G52" s="37"/>
      <c r="H52" s="46">
        <v>589.29999999999995</v>
      </c>
      <c r="I52" s="46"/>
      <c r="J52" s="46">
        <v>339.2</v>
      </c>
      <c r="K52" s="20">
        <f t="shared" si="0"/>
        <v>928.5</v>
      </c>
      <c r="L52" s="26">
        <f t="shared" si="3"/>
        <v>928.5</v>
      </c>
      <c r="M52" s="27"/>
      <c r="N52" s="35"/>
    </row>
    <row r="53" spans="1:14" s="21" customFormat="1" ht="21" customHeight="1">
      <c r="A53" s="22">
        <v>45</v>
      </c>
      <c r="B53" s="45" t="s">
        <v>284</v>
      </c>
      <c r="C53" s="41"/>
      <c r="D53" s="41">
        <v>1126.8</v>
      </c>
      <c r="E53" s="41">
        <v>524.70000000000005</v>
      </c>
      <c r="F53" s="25">
        <f t="shared" si="2"/>
        <v>1651.5</v>
      </c>
      <c r="G53" s="37"/>
      <c r="H53" s="37"/>
      <c r="I53" s="24"/>
      <c r="J53" s="24"/>
      <c r="K53" s="20">
        <f t="shared" si="0"/>
        <v>0</v>
      </c>
      <c r="L53" s="26">
        <f t="shared" si="3"/>
        <v>1651.5</v>
      </c>
      <c r="M53" s="27"/>
      <c r="N53" s="35"/>
    </row>
    <row r="54" spans="1:14" s="21" customFormat="1" ht="21" customHeight="1">
      <c r="A54" s="22">
        <v>46</v>
      </c>
      <c r="B54" s="45" t="s">
        <v>285</v>
      </c>
      <c r="C54" s="41"/>
      <c r="D54" s="41">
        <v>1933.6</v>
      </c>
      <c r="E54" s="41">
        <v>907.2</v>
      </c>
      <c r="F54" s="25">
        <f t="shared" si="2"/>
        <v>2840.8</v>
      </c>
      <c r="G54" s="37"/>
      <c r="H54" s="31"/>
      <c r="I54" s="31"/>
      <c r="J54" s="32"/>
      <c r="K54" s="20">
        <f t="shared" si="0"/>
        <v>0</v>
      </c>
      <c r="L54" s="26">
        <f t="shared" si="3"/>
        <v>2840.8</v>
      </c>
      <c r="M54" s="27"/>
      <c r="N54" s="35"/>
    </row>
    <row r="55" spans="1:14" s="21" customFormat="1" ht="21" customHeight="1">
      <c r="A55" s="22">
        <v>47</v>
      </c>
      <c r="B55" s="45" t="s">
        <v>286</v>
      </c>
      <c r="C55" s="41"/>
      <c r="D55" s="41">
        <v>2198.6</v>
      </c>
      <c r="E55" s="41">
        <v>1023.8</v>
      </c>
      <c r="F55" s="25">
        <f t="shared" si="2"/>
        <v>3222.3999999999996</v>
      </c>
      <c r="G55" s="37"/>
      <c r="H55" s="31"/>
      <c r="I55" s="31"/>
      <c r="J55" s="32"/>
      <c r="K55" s="20">
        <f t="shared" si="0"/>
        <v>0</v>
      </c>
      <c r="L55" s="26">
        <f t="shared" si="3"/>
        <v>3222.3999999999996</v>
      </c>
      <c r="M55" s="27"/>
      <c r="N55" s="35"/>
    </row>
    <row r="56" spans="1:14" s="21" customFormat="1" ht="21" customHeight="1">
      <c r="A56" s="22">
        <v>48</v>
      </c>
      <c r="B56" s="45" t="s">
        <v>287</v>
      </c>
      <c r="C56" s="41"/>
      <c r="D56" s="41">
        <v>949.9</v>
      </c>
      <c r="E56" s="41">
        <v>413.2</v>
      </c>
      <c r="F56" s="25">
        <f t="shared" si="2"/>
        <v>1363.1</v>
      </c>
      <c r="G56" s="37"/>
      <c r="H56" s="37"/>
      <c r="I56" s="37"/>
      <c r="J56" s="37"/>
      <c r="K56" s="20">
        <f t="shared" si="0"/>
        <v>0</v>
      </c>
      <c r="L56" s="26">
        <f t="shared" si="3"/>
        <v>1363.1</v>
      </c>
      <c r="M56" s="27"/>
      <c r="N56" s="35"/>
    </row>
    <row r="57" spans="1:14" s="21" customFormat="1" ht="21" customHeight="1">
      <c r="A57" s="22">
        <v>49</v>
      </c>
      <c r="B57" s="45" t="s">
        <v>49</v>
      </c>
      <c r="C57" s="41"/>
      <c r="D57" s="41">
        <v>3007.2</v>
      </c>
      <c r="E57" s="41">
        <v>1534</v>
      </c>
      <c r="F57" s="25">
        <f t="shared" si="2"/>
        <v>4541.2</v>
      </c>
      <c r="G57" s="37"/>
      <c r="H57" s="31"/>
      <c r="I57" s="31"/>
      <c r="J57" s="32"/>
      <c r="K57" s="20">
        <f t="shared" si="0"/>
        <v>0</v>
      </c>
      <c r="L57" s="26">
        <f t="shared" si="3"/>
        <v>4541.2</v>
      </c>
      <c r="M57" s="27"/>
      <c r="N57" s="35"/>
    </row>
    <row r="58" spans="1:14" s="21" customFormat="1" ht="21" customHeight="1">
      <c r="A58" s="22">
        <v>50</v>
      </c>
      <c r="B58" s="45" t="s">
        <v>275</v>
      </c>
      <c r="C58" s="48"/>
      <c r="D58" s="48">
        <v>2081.9</v>
      </c>
      <c r="E58" s="48">
        <v>848.7</v>
      </c>
      <c r="F58" s="25">
        <f t="shared" si="2"/>
        <v>2930.6000000000004</v>
      </c>
      <c r="G58" s="41"/>
      <c r="H58" s="48"/>
      <c r="I58" s="48"/>
      <c r="J58" s="37"/>
      <c r="K58" s="20">
        <f t="shared" si="0"/>
        <v>0</v>
      </c>
      <c r="L58" s="26">
        <f t="shared" si="3"/>
        <v>2930.6000000000004</v>
      </c>
      <c r="M58" s="27"/>
      <c r="N58" s="35"/>
    </row>
    <row r="59" spans="1:14" s="21" customFormat="1" ht="21" customHeight="1">
      <c r="A59" s="22">
        <v>51</v>
      </c>
      <c r="B59" s="45" t="s">
        <v>288</v>
      </c>
      <c r="C59" s="48"/>
      <c r="D59" s="48">
        <v>541.4</v>
      </c>
      <c r="E59" s="48">
        <v>242.2</v>
      </c>
      <c r="F59" s="25">
        <f t="shared" si="2"/>
        <v>783.59999999999991</v>
      </c>
      <c r="G59" s="48"/>
      <c r="H59" s="48"/>
      <c r="I59" s="48"/>
      <c r="J59" s="37"/>
      <c r="K59" s="20">
        <f t="shared" si="0"/>
        <v>0</v>
      </c>
      <c r="L59" s="26">
        <f t="shared" si="3"/>
        <v>783.59999999999991</v>
      </c>
      <c r="M59" s="27"/>
      <c r="N59" s="35"/>
    </row>
    <row r="60" spans="1:14" s="21" customFormat="1" ht="21" customHeight="1">
      <c r="A60" s="22">
        <v>52</v>
      </c>
      <c r="B60" s="45" t="s">
        <v>289</v>
      </c>
      <c r="C60" s="48"/>
      <c r="D60" s="48">
        <v>1097.3</v>
      </c>
      <c r="E60" s="48">
        <v>419.6</v>
      </c>
      <c r="F60" s="25">
        <f t="shared" si="2"/>
        <v>1516.9</v>
      </c>
      <c r="G60" s="48"/>
      <c r="H60" s="48"/>
      <c r="I60" s="48"/>
      <c r="J60" s="37"/>
      <c r="K60" s="20">
        <f t="shared" si="0"/>
        <v>0</v>
      </c>
      <c r="L60" s="26">
        <f t="shared" si="3"/>
        <v>1516.9</v>
      </c>
      <c r="M60" s="27"/>
      <c r="N60" s="35"/>
    </row>
    <row r="61" spans="1:14" s="21" customFormat="1" ht="21" customHeight="1">
      <c r="A61" s="22">
        <v>53</v>
      </c>
      <c r="B61" s="45" t="s">
        <v>290</v>
      </c>
      <c r="C61" s="48"/>
      <c r="D61" s="48">
        <v>517.20000000000005</v>
      </c>
      <c r="E61" s="48">
        <v>256.89999999999998</v>
      </c>
      <c r="F61" s="25">
        <f t="shared" si="2"/>
        <v>774.1</v>
      </c>
      <c r="G61" s="48"/>
      <c r="H61" s="48"/>
      <c r="I61" s="48"/>
      <c r="J61" s="37"/>
      <c r="K61" s="20">
        <f t="shared" si="0"/>
        <v>0</v>
      </c>
      <c r="L61" s="26">
        <f t="shared" si="3"/>
        <v>774.1</v>
      </c>
      <c r="M61" s="27"/>
      <c r="N61" s="35"/>
    </row>
    <row r="62" spans="1:14" s="21" customFormat="1" ht="21" customHeight="1">
      <c r="A62" s="22">
        <v>54</v>
      </c>
      <c r="B62" s="45" t="s">
        <v>291</v>
      </c>
      <c r="C62" s="48">
        <v>2514.1999999999998</v>
      </c>
      <c r="D62" s="48"/>
      <c r="E62" s="48">
        <v>1886.2</v>
      </c>
      <c r="F62" s="25">
        <f t="shared" si="2"/>
        <v>4400.3999999999996</v>
      </c>
      <c r="G62" s="48">
        <v>3579.9</v>
      </c>
      <c r="H62" s="48"/>
      <c r="I62" s="48"/>
      <c r="J62" s="37">
        <v>2700.1</v>
      </c>
      <c r="K62" s="20">
        <f t="shared" si="0"/>
        <v>6280</v>
      </c>
      <c r="L62" s="26">
        <f t="shared" si="3"/>
        <v>10680.4</v>
      </c>
      <c r="M62" s="27"/>
      <c r="N62" s="35"/>
    </row>
    <row r="63" spans="1:14" s="21" customFormat="1" ht="21" customHeight="1">
      <c r="A63" s="22">
        <v>55</v>
      </c>
      <c r="B63" s="45" t="s">
        <v>292</v>
      </c>
      <c r="C63" s="48">
        <v>922.9</v>
      </c>
      <c r="D63" s="48"/>
      <c r="E63" s="48">
        <v>4851.8999999999996</v>
      </c>
      <c r="F63" s="25">
        <f t="shared" si="2"/>
        <v>5774.7999999999993</v>
      </c>
      <c r="G63" s="48"/>
      <c r="H63" s="48"/>
      <c r="I63" s="48"/>
      <c r="J63" s="37"/>
      <c r="K63" s="20">
        <f t="shared" si="0"/>
        <v>0</v>
      </c>
      <c r="L63" s="26">
        <f t="shared" si="3"/>
        <v>5774.7999999999993</v>
      </c>
      <c r="M63" s="27"/>
      <c r="N63" s="35"/>
    </row>
    <row r="64" spans="1:14" s="21" customFormat="1" ht="21" customHeight="1">
      <c r="A64" s="22">
        <v>56</v>
      </c>
      <c r="B64" s="45" t="s">
        <v>293</v>
      </c>
      <c r="C64" s="48">
        <v>1610.8</v>
      </c>
      <c r="D64" s="48"/>
      <c r="E64" s="48">
        <v>422.9</v>
      </c>
      <c r="F64" s="25">
        <f t="shared" si="2"/>
        <v>2033.6999999999998</v>
      </c>
      <c r="G64" s="48">
        <v>4814.3999999999996</v>
      </c>
      <c r="H64" s="48"/>
      <c r="I64" s="48"/>
      <c r="J64" s="37">
        <v>1521.2</v>
      </c>
      <c r="K64" s="20">
        <f t="shared" si="0"/>
        <v>6335.5999999999995</v>
      </c>
      <c r="L64" s="26">
        <f t="shared" si="3"/>
        <v>8369.2999999999993</v>
      </c>
      <c r="M64" s="27"/>
      <c r="N64" s="35"/>
    </row>
    <row r="65" spans="1:14" s="21" customFormat="1" ht="21" customHeight="1">
      <c r="A65" s="22">
        <v>57</v>
      </c>
      <c r="B65" s="45" t="s">
        <v>294</v>
      </c>
      <c r="C65" s="48"/>
      <c r="D65" s="48"/>
      <c r="E65" s="48"/>
      <c r="F65" s="25">
        <f t="shared" si="2"/>
        <v>0</v>
      </c>
      <c r="G65" s="48">
        <v>769.1</v>
      </c>
      <c r="H65" s="48"/>
      <c r="I65" s="48"/>
      <c r="J65" s="37">
        <v>951.8</v>
      </c>
      <c r="K65" s="20">
        <f t="shared" si="0"/>
        <v>1720.9</v>
      </c>
      <c r="L65" s="26">
        <f t="shared" si="3"/>
        <v>1720.9</v>
      </c>
      <c r="M65" s="27"/>
      <c r="N65" s="35"/>
    </row>
    <row r="66" spans="1:14" s="21" customFormat="1" ht="21" customHeight="1">
      <c r="A66" s="22">
        <v>58</v>
      </c>
      <c r="B66" s="45" t="s">
        <v>295</v>
      </c>
      <c r="C66" s="48">
        <v>2703.7</v>
      </c>
      <c r="D66" s="48"/>
      <c r="E66" s="48">
        <v>1138.3</v>
      </c>
      <c r="F66" s="25">
        <f t="shared" si="2"/>
        <v>3842</v>
      </c>
      <c r="G66" s="48">
        <v>4092.2</v>
      </c>
      <c r="H66" s="48"/>
      <c r="I66" s="48"/>
      <c r="J66" s="37">
        <v>1723.1</v>
      </c>
      <c r="K66" s="20">
        <f t="shared" si="0"/>
        <v>5815.2999999999993</v>
      </c>
      <c r="L66" s="26">
        <f t="shared" si="3"/>
        <v>9657.2999999999993</v>
      </c>
      <c r="M66" s="27"/>
      <c r="N66" s="35"/>
    </row>
    <row r="67" spans="1:14" s="21" customFormat="1" ht="21" customHeight="1">
      <c r="A67" s="22">
        <v>59</v>
      </c>
      <c r="B67" s="45" t="s">
        <v>296</v>
      </c>
      <c r="C67" s="48">
        <v>749.5</v>
      </c>
      <c r="D67" s="48"/>
      <c r="E67" s="48">
        <v>927.2</v>
      </c>
      <c r="F67" s="25">
        <f t="shared" si="2"/>
        <v>1676.7</v>
      </c>
      <c r="G67" s="48">
        <v>524.9</v>
      </c>
      <c r="H67" s="48"/>
      <c r="I67" s="48"/>
      <c r="J67" s="37">
        <v>668.3</v>
      </c>
      <c r="K67" s="20">
        <f t="shared" si="0"/>
        <v>1193.1999999999998</v>
      </c>
      <c r="L67" s="26">
        <f t="shared" si="3"/>
        <v>2869.8999999999996</v>
      </c>
      <c r="M67" s="27"/>
      <c r="N67" s="35"/>
    </row>
    <row r="68" spans="1:14" s="21" customFormat="1" ht="21" customHeight="1">
      <c r="A68" s="22">
        <v>60</v>
      </c>
      <c r="B68" s="45" t="s">
        <v>297</v>
      </c>
      <c r="C68" s="48">
        <v>2039.8</v>
      </c>
      <c r="D68" s="48"/>
      <c r="E68" s="48">
        <v>447.4</v>
      </c>
      <c r="F68" s="25">
        <f t="shared" si="2"/>
        <v>2487.1999999999998</v>
      </c>
      <c r="G68" s="48">
        <v>1624</v>
      </c>
      <c r="H68" s="48"/>
      <c r="I68" s="48"/>
      <c r="J68" s="37">
        <v>342.5</v>
      </c>
      <c r="K68" s="20">
        <f t="shared" si="0"/>
        <v>1966.5</v>
      </c>
      <c r="L68" s="26">
        <f t="shared" si="3"/>
        <v>4453.7</v>
      </c>
      <c r="M68" s="27"/>
      <c r="N68" s="35"/>
    </row>
    <row r="69" spans="1:14" s="21" customFormat="1" ht="21" customHeight="1">
      <c r="A69" s="22">
        <v>61</v>
      </c>
      <c r="B69" s="45" t="s">
        <v>298</v>
      </c>
      <c r="C69" s="48">
        <v>964.7</v>
      </c>
      <c r="D69" s="48"/>
      <c r="E69" s="48">
        <v>713.3</v>
      </c>
      <c r="F69" s="25">
        <f t="shared" ref="F69:F74" si="4">C69+D69+E69</f>
        <v>1678</v>
      </c>
      <c r="G69" s="48">
        <v>514.20000000000005</v>
      </c>
      <c r="H69" s="48"/>
      <c r="I69" s="48"/>
      <c r="J69" s="37">
        <v>364.9</v>
      </c>
      <c r="K69" s="20">
        <f t="shared" ref="K69:K74" si="5">G69+H69+I69+J69</f>
        <v>879.1</v>
      </c>
      <c r="L69" s="26">
        <f t="shared" si="3"/>
        <v>2557.1</v>
      </c>
      <c r="M69" s="27"/>
      <c r="N69" s="35"/>
    </row>
    <row r="70" spans="1:14" s="21" customFormat="1" ht="21" customHeight="1">
      <c r="A70" s="22">
        <v>62</v>
      </c>
      <c r="B70" s="45" t="s">
        <v>299</v>
      </c>
      <c r="C70" s="48"/>
      <c r="D70" s="48"/>
      <c r="E70" s="48"/>
      <c r="F70" s="25">
        <f t="shared" si="4"/>
        <v>0</v>
      </c>
      <c r="G70" s="48">
        <v>840.2</v>
      </c>
      <c r="H70" s="48"/>
      <c r="I70" s="48"/>
      <c r="J70" s="37">
        <v>1636.3</v>
      </c>
      <c r="K70" s="20">
        <f t="shared" si="5"/>
        <v>2476.5</v>
      </c>
      <c r="L70" s="26">
        <f t="shared" si="3"/>
        <v>2476.5</v>
      </c>
      <c r="M70" s="27"/>
      <c r="N70" s="35"/>
    </row>
    <row r="71" spans="1:14" s="21" customFormat="1" ht="21" customHeight="1">
      <c r="A71" s="22">
        <v>63</v>
      </c>
      <c r="B71" s="45" t="s">
        <v>300</v>
      </c>
      <c r="C71" s="48">
        <v>1316.7</v>
      </c>
      <c r="D71" s="48"/>
      <c r="E71" s="48">
        <v>1218</v>
      </c>
      <c r="F71" s="25">
        <f t="shared" si="4"/>
        <v>2534.6999999999998</v>
      </c>
      <c r="G71" s="48">
        <v>1886.9</v>
      </c>
      <c r="H71" s="48"/>
      <c r="I71" s="48"/>
      <c r="J71" s="37">
        <v>2128</v>
      </c>
      <c r="K71" s="20">
        <f t="shared" si="5"/>
        <v>4014.9</v>
      </c>
      <c r="L71" s="26">
        <f t="shared" si="3"/>
        <v>6549.6</v>
      </c>
      <c r="M71" s="27"/>
      <c r="N71" s="35"/>
    </row>
    <row r="72" spans="1:14" s="21" customFormat="1" ht="21" customHeight="1">
      <c r="A72" s="22">
        <v>64</v>
      </c>
      <c r="B72" s="45" t="s">
        <v>301</v>
      </c>
      <c r="C72" s="48"/>
      <c r="D72" s="48"/>
      <c r="E72" s="48"/>
      <c r="F72" s="25">
        <f t="shared" si="4"/>
        <v>0</v>
      </c>
      <c r="G72" s="48">
        <v>879.8</v>
      </c>
      <c r="H72" s="48"/>
      <c r="I72" s="48"/>
      <c r="J72" s="37">
        <v>2863.9</v>
      </c>
      <c r="K72" s="20">
        <f t="shared" si="5"/>
        <v>3743.7</v>
      </c>
      <c r="L72" s="26">
        <f t="shared" si="3"/>
        <v>3743.7</v>
      </c>
      <c r="M72" s="27"/>
      <c r="N72" s="35"/>
    </row>
    <row r="73" spans="1:14" s="21" customFormat="1" ht="21" customHeight="1">
      <c r="A73" s="22"/>
      <c r="B73" s="45" t="s">
        <v>302</v>
      </c>
      <c r="C73" s="48">
        <v>10118.799999999999</v>
      </c>
      <c r="D73" s="48"/>
      <c r="E73" s="48">
        <v>207.3</v>
      </c>
      <c r="F73" s="25">
        <f t="shared" si="4"/>
        <v>10326.099999999999</v>
      </c>
      <c r="G73" s="48">
        <v>3544.2</v>
      </c>
      <c r="H73" s="48"/>
      <c r="I73" s="48"/>
      <c r="J73" s="37">
        <v>108.4</v>
      </c>
      <c r="K73" s="20">
        <f t="shared" si="5"/>
        <v>3652.6</v>
      </c>
      <c r="L73" s="26">
        <f t="shared" si="3"/>
        <v>13978.699999999999</v>
      </c>
      <c r="M73" s="27"/>
      <c r="N73" s="35"/>
    </row>
    <row r="74" spans="1:14" s="21" customFormat="1" ht="21" customHeight="1">
      <c r="A74" s="22"/>
      <c r="B74" s="45" t="s">
        <v>303</v>
      </c>
      <c r="C74" s="48">
        <v>5793</v>
      </c>
      <c r="D74" s="48"/>
      <c r="E74" s="48">
        <v>9332.4</v>
      </c>
      <c r="F74" s="25">
        <f t="shared" si="4"/>
        <v>15125.4</v>
      </c>
      <c r="G74" s="48">
        <v>898.2</v>
      </c>
      <c r="H74" s="48"/>
      <c r="I74" s="48"/>
      <c r="J74" s="37">
        <v>1413.7</v>
      </c>
      <c r="K74" s="20">
        <f t="shared" si="5"/>
        <v>2311.9</v>
      </c>
      <c r="L74" s="26">
        <f t="shared" si="3"/>
        <v>17437.3</v>
      </c>
      <c r="M74" s="27"/>
      <c r="N74" s="35"/>
    </row>
    <row r="75" spans="1:14" s="21" customFormat="1" ht="21" customHeight="1">
      <c r="A75" s="22"/>
      <c r="B75" s="50" t="s">
        <v>31</v>
      </c>
      <c r="C75" s="51">
        <f>SUM(C9:C74)</f>
        <v>28734.1</v>
      </c>
      <c r="D75" s="51">
        <f t="shared" ref="D75:L75" si="6">SUM(D9:D74)</f>
        <v>15871.2</v>
      </c>
      <c r="E75" s="51">
        <f t="shared" si="6"/>
        <v>28447.599999999999</v>
      </c>
      <c r="F75" s="51">
        <f t="shared" si="6"/>
        <v>73052.899999999994</v>
      </c>
      <c r="G75" s="51">
        <f t="shared" si="6"/>
        <v>23968</v>
      </c>
      <c r="H75" s="51">
        <f t="shared" si="6"/>
        <v>12393</v>
      </c>
      <c r="I75" s="51">
        <f t="shared" si="6"/>
        <v>27880.1</v>
      </c>
      <c r="J75" s="51">
        <f t="shared" si="6"/>
        <v>32505.1</v>
      </c>
      <c r="K75" s="51">
        <f t="shared" si="6"/>
        <v>96746.2</v>
      </c>
      <c r="L75" s="51">
        <f t="shared" si="6"/>
        <v>169799.1</v>
      </c>
      <c r="M75" s="27"/>
      <c r="N75" s="35"/>
    </row>
    <row r="76" spans="1:14" s="8" customFormat="1" ht="21" customHeight="1">
      <c r="A76" s="22"/>
      <c r="B76" s="186" t="s">
        <v>331</v>
      </c>
      <c r="C76" s="4"/>
      <c r="D76" s="4"/>
      <c r="E76" s="4"/>
      <c r="F76" s="4"/>
      <c r="G76" s="4"/>
      <c r="H76" s="4"/>
      <c r="I76" s="4"/>
      <c r="J76" s="4"/>
      <c r="K76" s="20"/>
      <c r="L76" s="4"/>
      <c r="M76" s="184"/>
      <c r="N76" s="35"/>
    </row>
    <row r="77" spans="1:14" s="8" customFormat="1" ht="21" customHeight="1">
      <c r="A77" s="22"/>
      <c r="B77" s="204" t="s">
        <v>332</v>
      </c>
      <c r="C77" s="4"/>
      <c r="D77" s="4"/>
      <c r="E77" s="4"/>
      <c r="F77" s="4"/>
      <c r="G77" s="4"/>
      <c r="H77" s="4"/>
      <c r="I77" s="4">
        <v>766.5</v>
      </c>
      <c r="J77" s="4">
        <v>285.8</v>
      </c>
      <c r="K77" s="20">
        <f>I77+J77</f>
        <v>1052.3</v>
      </c>
      <c r="L77" s="4">
        <f>F77+K77</f>
        <v>1052.3</v>
      </c>
      <c r="M77" s="184"/>
      <c r="N77" s="35"/>
    </row>
    <row r="78" spans="1:14" s="8" customFormat="1" ht="21" customHeight="1">
      <c r="A78" s="22"/>
      <c r="B78" s="204" t="s">
        <v>333</v>
      </c>
      <c r="C78" s="4"/>
      <c r="D78" s="4"/>
      <c r="E78" s="4"/>
      <c r="F78" s="4"/>
      <c r="G78" s="4"/>
      <c r="H78" s="4"/>
      <c r="I78" s="4">
        <v>549.5</v>
      </c>
      <c r="J78" s="4">
        <v>210.7</v>
      </c>
      <c r="K78" s="20">
        <f>I78+J78</f>
        <v>760.2</v>
      </c>
      <c r="L78" s="4">
        <f>F78+K78</f>
        <v>760.2</v>
      </c>
      <c r="M78" s="184"/>
      <c r="N78" s="35"/>
    </row>
    <row r="79" spans="1:14" s="8" customFormat="1" ht="21" customHeight="1">
      <c r="A79" s="22"/>
      <c r="B79" s="204" t="s">
        <v>334</v>
      </c>
      <c r="C79" s="4"/>
      <c r="D79" s="4"/>
      <c r="E79" s="4"/>
      <c r="F79" s="4"/>
      <c r="G79" s="4"/>
      <c r="H79" s="4"/>
      <c r="I79" s="4">
        <v>494.1</v>
      </c>
      <c r="J79" s="4">
        <v>169.2</v>
      </c>
      <c r="K79" s="20">
        <f>I79+J79</f>
        <v>663.3</v>
      </c>
      <c r="L79" s="4">
        <f>F79+K79</f>
        <v>663.3</v>
      </c>
      <c r="M79" s="184"/>
      <c r="N79" s="35"/>
    </row>
    <row r="80" spans="1:14" s="21" customFormat="1" ht="21" customHeight="1">
      <c r="A80" s="22"/>
      <c r="B80" s="50" t="s">
        <v>31</v>
      </c>
      <c r="C80" s="51">
        <f>C77+C78+C79</f>
        <v>0</v>
      </c>
      <c r="D80" s="51">
        <f t="shared" ref="D80:L80" si="7">D77+D78+D79</f>
        <v>0</v>
      </c>
      <c r="E80" s="51">
        <f t="shared" si="7"/>
        <v>0</v>
      </c>
      <c r="F80" s="51">
        <f t="shared" si="7"/>
        <v>0</v>
      </c>
      <c r="G80" s="51">
        <f t="shared" si="7"/>
        <v>0</v>
      </c>
      <c r="H80" s="51">
        <f t="shared" si="7"/>
        <v>0</v>
      </c>
      <c r="I80" s="51">
        <f t="shared" si="7"/>
        <v>1810.1</v>
      </c>
      <c r="J80" s="51">
        <f t="shared" si="7"/>
        <v>665.7</v>
      </c>
      <c r="K80" s="51">
        <f t="shared" si="7"/>
        <v>2475.8000000000002</v>
      </c>
      <c r="L80" s="51">
        <f t="shared" si="7"/>
        <v>2475.8000000000002</v>
      </c>
      <c r="M80" s="27"/>
      <c r="N80" s="35"/>
    </row>
    <row r="81" spans="1:14" s="8" customFormat="1" ht="21" customHeight="1">
      <c r="A81" s="22"/>
      <c r="B81" s="186" t="s">
        <v>237</v>
      </c>
      <c r="C81" s="4"/>
      <c r="D81" s="4"/>
      <c r="E81" s="4"/>
      <c r="F81" s="4"/>
      <c r="G81" s="4"/>
      <c r="H81" s="4"/>
      <c r="I81" s="4"/>
      <c r="J81" s="4"/>
      <c r="K81" s="20"/>
      <c r="L81" s="4"/>
      <c r="M81" s="184"/>
      <c r="N81" s="35"/>
    </row>
    <row r="82" spans="1:14" s="8" customFormat="1" ht="21" customHeight="1">
      <c r="A82" s="22"/>
      <c r="B82" s="63" t="s">
        <v>238</v>
      </c>
      <c r="C82" s="4">
        <v>794.7</v>
      </c>
      <c r="D82" s="4"/>
      <c r="E82" s="4"/>
      <c r="F82" s="25">
        <f>C82+D82+E82</f>
        <v>794.7</v>
      </c>
      <c r="G82" s="4"/>
      <c r="H82" s="4"/>
      <c r="I82" s="4"/>
      <c r="J82" s="4"/>
      <c r="K82" s="20">
        <f>G82+H82+I82+J82</f>
        <v>0</v>
      </c>
      <c r="L82" s="26">
        <f>F82+K82</f>
        <v>794.7</v>
      </c>
      <c r="M82" s="184"/>
      <c r="N82" s="35"/>
    </row>
    <row r="83" spans="1:14" s="21" customFormat="1" ht="21" customHeight="1">
      <c r="A83" s="22"/>
      <c r="B83" s="50" t="s">
        <v>31</v>
      </c>
      <c r="C83" s="51">
        <f>C82</f>
        <v>794.7</v>
      </c>
      <c r="D83" s="51">
        <f t="shared" ref="D83:L83" si="8">D82</f>
        <v>0</v>
      </c>
      <c r="E83" s="51">
        <f t="shared" si="8"/>
        <v>0</v>
      </c>
      <c r="F83" s="51">
        <f t="shared" si="8"/>
        <v>794.7</v>
      </c>
      <c r="G83" s="51">
        <f t="shared" si="8"/>
        <v>0</v>
      </c>
      <c r="H83" s="51">
        <f t="shared" si="8"/>
        <v>0</v>
      </c>
      <c r="I83" s="51">
        <f t="shared" si="8"/>
        <v>0</v>
      </c>
      <c r="J83" s="51">
        <f t="shared" si="8"/>
        <v>0</v>
      </c>
      <c r="K83" s="51">
        <f t="shared" si="8"/>
        <v>0</v>
      </c>
      <c r="L83" s="51">
        <f t="shared" si="8"/>
        <v>794.7</v>
      </c>
      <c r="M83" s="27"/>
      <c r="N83" s="35"/>
    </row>
    <row r="84" spans="1:14" s="21" customFormat="1" ht="21" customHeight="1">
      <c r="A84" s="22">
        <v>2</v>
      </c>
      <c r="B84" s="190" t="s">
        <v>1</v>
      </c>
      <c r="C84" s="52"/>
      <c r="D84" s="52"/>
      <c r="E84" s="52"/>
      <c r="F84" s="3"/>
      <c r="G84" s="3"/>
      <c r="H84" s="3"/>
      <c r="I84" s="3"/>
      <c r="J84" s="3"/>
      <c r="K84" s="53"/>
      <c r="L84" s="1"/>
      <c r="M84" s="7"/>
      <c r="N84" s="35"/>
    </row>
    <row r="85" spans="1:14" s="21" customFormat="1" ht="21" customHeight="1">
      <c r="A85" s="22"/>
      <c r="B85" s="54" t="s">
        <v>51</v>
      </c>
      <c r="C85" s="55"/>
      <c r="D85" s="56">
        <v>1520.8</v>
      </c>
      <c r="E85" s="56">
        <v>1088.5</v>
      </c>
      <c r="F85" s="57">
        <f>E85+D85+C85</f>
        <v>2609.3000000000002</v>
      </c>
      <c r="G85" s="55"/>
      <c r="H85" s="55"/>
      <c r="I85" s="55"/>
      <c r="J85" s="55"/>
      <c r="K85" s="58">
        <f>G85+H85+I85+J85</f>
        <v>0</v>
      </c>
      <c r="L85" s="59">
        <f>K85+F85</f>
        <v>2609.3000000000002</v>
      </c>
      <c r="M85" s="7"/>
      <c r="N85" s="35"/>
    </row>
    <row r="86" spans="1:14" ht="21" customHeight="1">
      <c r="A86" s="22"/>
      <c r="B86" s="60" t="s">
        <v>52</v>
      </c>
      <c r="C86" s="4"/>
      <c r="D86" s="56">
        <v>711.5</v>
      </c>
      <c r="E86" s="56">
        <v>969</v>
      </c>
      <c r="F86" s="57">
        <f>E86+D86+C86</f>
        <v>1680.5</v>
      </c>
      <c r="G86" s="4"/>
      <c r="H86" s="4"/>
      <c r="I86" s="4"/>
      <c r="J86" s="4"/>
      <c r="K86" s="58">
        <f>G86+H86+I86+J86</f>
        <v>0</v>
      </c>
      <c r="L86" s="59">
        <f>K86+F86</f>
        <v>1680.5</v>
      </c>
    </row>
    <row r="87" spans="1:14" ht="21" customHeight="1">
      <c r="A87" s="61"/>
      <c r="B87" s="50" t="s">
        <v>31</v>
      </c>
      <c r="C87" s="51">
        <f t="shared" ref="C87:L87" si="9">SUM(C85:C86)</f>
        <v>0</v>
      </c>
      <c r="D87" s="51">
        <f t="shared" si="9"/>
        <v>2232.3000000000002</v>
      </c>
      <c r="E87" s="51">
        <f t="shared" si="9"/>
        <v>2057.5</v>
      </c>
      <c r="F87" s="51">
        <f t="shared" si="9"/>
        <v>4289.8</v>
      </c>
      <c r="G87" s="51">
        <f t="shared" si="9"/>
        <v>0</v>
      </c>
      <c r="H87" s="51">
        <f t="shared" si="9"/>
        <v>0</v>
      </c>
      <c r="I87" s="51">
        <f t="shared" si="9"/>
        <v>0</v>
      </c>
      <c r="J87" s="51">
        <f t="shared" si="9"/>
        <v>0</v>
      </c>
      <c r="K87" s="62">
        <f t="shared" si="9"/>
        <v>0</v>
      </c>
      <c r="L87" s="51">
        <f t="shared" si="9"/>
        <v>4289.8</v>
      </c>
    </row>
    <row r="88" spans="1:14" ht="21" customHeight="1">
      <c r="A88" s="61">
        <v>3</v>
      </c>
      <c r="B88" s="186" t="s">
        <v>2</v>
      </c>
      <c r="C88" s="4"/>
      <c r="D88" s="4"/>
      <c r="E88" s="4"/>
      <c r="F88" s="4"/>
      <c r="G88" s="4"/>
      <c r="H88" s="4"/>
      <c r="I88" s="4"/>
      <c r="J88" s="4"/>
      <c r="K88" s="20"/>
      <c r="L88" s="4"/>
    </row>
    <row r="89" spans="1:14" ht="21" customHeight="1">
      <c r="A89" s="61"/>
      <c r="B89" s="63" t="s">
        <v>53</v>
      </c>
      <c r="C89" s="4"/>
      <c r="D89" s="4"/>
      <c r="E89" s="4"/>
      <c r="F89" s="57">
        <f>C89+D89+E89</f>
        <v>0</v>
      </c>
      <c r="G89" s="4"/>
      <c r="H89" s="4"/>
      <c r="I89" s="64">
        <v>2676.6</v>
      </c>
      <c r="J89" s="65">
        <v>1159.5</v>
      </c>
      <c r="K89" s="53">
        <f>G89+H89+I89+J89</f>
        <v>3836.1</v>
      </c>
      <c r="L89" s="1">
        <f>K89+F89</f>
        <v>3836.1</v>
      </c>
    </row>
    <row r="90" spans="1:14" ht="21" customHeight="1">
      <c r="A90" s="61"/>
      <c r="B90" s="63" t="s">
        <v>54</v>
      </c>
      <c r="C90" s="4"/>
      <c r="D90" s="4"/>
      <c r="E90" s="4"/>
      <c r="F90" s="57">
        <f>C90+D90+E90</f>
        <v>0</v>
      </c>
      <c r="G90" s="4"/>
      <c r="H90" s="4"/>
      <c r="I90" s="64">
        <v>2308.6</v>
      </c>
      <c r="J90" s="56">
        <v>926.8</v>
      </c>
      <c r="K90" s="53">
        <f>G90+H90+I90+J90</f>
        <v>3235.3999999999996</v>
      </c>
      <c r="L90" s="1">
        <f>K90+F90</f>
        <v>3235.3999999999996</v>
      </c>
    </row>
    <row r="91" spans="1:14" ht="21" customHeight="1">
      <c r="A91" s="61"/>
      <c r="B91" s="50" t="s">
        <v>31</v>
      </c>
      <c r="C91" s="51">
        <f>C89+C90</f>
        <v>0</v>
      </c>
      <c r="D91" s="51">
        <f t="shared" ref="D91:I91" si="10">D89+D90</f>
        <v>0</v>
      </c>
      <c r="E91" s="51">
        <f t="shared" si="10"/>
        <v>0</v>
      </c>
      <c r="F91" s="51">
        <f t="shared" si="10"/>
        <v>0</v>
      </c>
      <c r="G91" s="51">
        <f t="shared" si="10"/>
        <v>0</v>
      </c>
      <c r="H91" s="51">
        <f t="shared" si="10"/>
        <v>0</v>
      </c>
      <c r="I91" s="51">
        <f t="shared" si="10"/>
        <v>4985.2</v>
      </c>
      <c r="J91" s="51">
        <f>J89+J90</f>
        <v>2086.3000000000002</v>
      </c>
      <c r="K91" s="62">
        <f>K89+K90</f>
        <v>7071.5</v>
      </c>
      <c r="L91" s="51">
        <f>L89+L90</f>
        <v>7071.5</v>
      </c>
    </row>
    <row r="92" spans="1:14" ht="21" customHeight="1">
      <c r="A92" s="61"/>
      <c r="B92" s="186" t="s">
        <v>232</v>
      </c>
      <c r="C92" s="4"/>
      <c r="D92" s="4"/>
      <c r="E92" s="4"/>
      <c r="F92" s="4"/>
      <c r="G92" s="4"/>
      <c r="H92" s="4"/>
      <c r="I92" s="4"/>
      <c r="J92" s="4"/>
      <c r="K92" s="20"/>
      <c r="L92" s="4"/>
      <c r="M92" s="180"/>
    </row>
    <row r="93" spans="1:14" ht="21" customHeight="1">
      <c r="A93" s="61"/>
      <c r="B93" s="66" t="s">
        <v>233</v>
      </c>
      <c r="C93" s="4"/>
      <c r="D93" s="4"/>
      <c r="E93" s="4"/>
      <c r="F93" s="57">
        <f>C93+D93+E93</f>
        <v>0</v>
      </c>
      <c r="G93" s="4"/>
      <c r="H93" s="4"/>
      <c r="I93" s="4">
        <v>449.2</v>
      </c>
      <c r="J93" s="4">
        <v>246</v>
      </c>
      <c r="K93" s="58">
        <f>G93+H93+I93+J93</f>
        <v>695.2</v>
      </c>
      <c r="L93" s="59">
        <f>K93+F93</f>
        <v>695.2</v>
      </c>
      <c r="M93" s="180"/>
    </row>
    <row r="94" spans="1:14" ht="21" customHeight="1">
      <c r="A94" s="61"/>
      <c r="B94" s="66" t="s">
        <v>234</v>
      </c>
      <c r="C94" s="4"/>
      <c r="D94" s="4"/>
      <c r="E94" s="4"/>
      <c r="F94" s="57">
        <f>C94+D94+E94</f>
        <v>0</v>
      </c>
      <c r="G94" s="4"/>
      <c r="H94" s="4"/>
      <c r="I94" s="4">
        <v>1520.2</v>
      </c>
      <c r="J94" s="4">
        <v>520.6</v>
      </c>
      <c r="K94" s="58">
        <f>G94+H94+I94+J94</f>
        <v>2040.8000000000002</v>
      </c>
      <c r="L94" s="59">
        <f>K94+F94</f>
        <v>2040.8000000000002</v>
      </c>
      <c r="M94" s="180"/>
    </row>
    <row r="95" spans="1:14" ht="21" customHeight="1">
      <c r="A95" s="61"/>
      <c r="B95" s="66" t="s">
        <v>235</v>
      </c>
      <c r="C95" s="4"/>
      <c r="D95" s="4"/>
      <c r="E95" s="4"/>
      <c r="F95" s="57">
        <f>C95+D95+E95</f>
        <v>0</v>
      </c>
      <c r="G95" s="4"/>
      <c r="H95" s="4"/>
      <c r="I95" s="4">
        <v>375.7</v>
      </c>
      <c r="J95" s="4">
        <v>137.30000000000001</v>
      </c>
      <c r="K95" s="58">
        <f>G95+H95+I95+J95</f>
        <v>513</v>
      </c>
      <c r="L95" s="59">
        <f>K95+F95</f>
        <v>513</v>
      </c>
      <c r="M95" s="180"/>
    </row>
    <row r="96" spans="1:14" ht="21" customHeight="1">
      <c r="A96" s="61"/>
      <c r="B96" s="66" t="s">
        <v>236</v>
      </c>
      <c r="C96" s="4"/>
      <c r="D96" s="4"/>
      <c r="E96" s="4"/>
      <c r="F96" s="57">
        <f>C96+D96+E96</f>
        <v>0</v>
      </c>
      <c r="G96" s="4"/>
      <c r="H96" s="4"/>
      <c r="I96" s="4">
        <v>1403.8</v>
      </c>
      <c r="J96" s="4">
        <v>590</v>
      </c>
      <c r="K96" s="58">
        <f>G96+H96+I96+J96</f>
        <v>1993.8</v>
      </c>
      <c r="L96" s="59">
        <f>K96+F96</f>
        <v>1993.8</v>
      </c>
      <c r="M96" s="180"/>
    </row>
    <row r="97" spans="1:14" ht="21" customHeight="1">
      <c r="A97" s="61"/>
      <c r="B97" s="50" t="s">
        <v>31</v>
      </c>
      <c r="C97" s="51">
        <f>C93+C94+C95+C96</f>
        <v>0</v>
      </c>
      <c r="D97" s="51">
        <f t="shared" ref="D97:L97" si="11">D93+D94+D95+D96</f>
        <v>0</v>
      </c>
      <c r="E97" s="51">
        <f t="shared" si="11"/>
        <v>0</v>
      </c>
      <c r="F97" s="51">
        <f t="shared" si="11"/>
        <v>0</v>
      </c>
      <c r="G97" s="51">
        <f t="shared" si="11"/>
        <v>0</v>
      </c>
      <c r="H97" s="51">
        <f t="shared" si="11"/>
        <v>0</v>
      </c>
      <c r="I97" s="51">
        <f t="shared" si="11"/>
        <v>3748.8999999999996</v>
      </c>
      <c r="J97" s="51">
        <f t="shared" si="11"/>
        <v>1493.9</v>
      </c>
      <c r="K97" s="51">
        <f t="shared" si="11"/>
        <v>5242.8</v>
      </c>
      <c r="L97" s="51">
        <f t="shared" si="11"/>
        <v>5242.8</v>
      </c>
    </row>
    <row r="98" spans="1:14" ht="21" customHeight="1">
      <c r="A98" s="61"/>
      <c r="B98" s="186" t="s">
        <v>239</v>
      </c>
      <c r="C98" s="4"/>
      <c r="D98" s="4"/>
      <c r="E98" s="4"/>
      <c r="F98" s="4"/>
      <c r="G98" s="4"/>
      <c r="H98" s="4"/>
      <c r="I98" s="4"/>
      <c r="J98" s="4"/>
      <c r="K98" s="20"/>
      <c r="L98" s="4"/>
      <c r="M98" s="180"/>
    </row>
    <row r="99" spans="1:14" ht="21" customHeight="1">
      <c r="A99" s="61"/>
      <c r="B99" s="63" t="s">
        <v>240</v>
      </c>
      <c r="C99" s="4"/>
      <c r="D99" s="17">
        <v>506.6</v>
      </c>
      <c r="E99" s="17">
        <v>236.8</v>
      </c>
      <c r="F99" s="57">
        <f>C99+D99+E99</f>
        <v>743.40000000000009</v>
      </c>
      <c r="G99" s="4"/>
      <c r="H99" s="4"/>
      <c r="I99" s="4"/>
      <c r="J99" s="4"/>
      <c r="K99" s="58">
        <f>G99+H99+I99+J99</f>
        <v>0</v>
      </c>
      <c r="L99" s="59">
        <f>K99+F99</f>
        <v>743.40000000000009</v>
      </c>
      <c r="M99" s="180"/>
    </row>
    <row r="100" spans="1:14" ht="21" customHeight="1">
      <c r="A100" s="61"/>
      <c r="B100" s="63" t="s">
        <v>241</v>
      </c>
      <c r="C100" s="4"/>
      <c r="D100" s="17">
        <v>932.4</v>
      </c>
      <c r="E100" s="17">
        <v>23.8</v>
      </c>
      <c r="F100" s="57">
        <f>C100+D100+E100</f>
        <v>956.19999999999993</v>
      </c>
      <c r="G100" s="4"/>
      <c r="H100" s="4"/>
      <c r="I100" s="4"/>
      <c r="J100" s="4"/>
      <c r="K100" s="58">
        <f>G100+H100+I100+J100</f>
        <v>0</v>
      </c>
      <c r="L100" s="59">
        <f>K100+F100</f>
        <v>956.19999999999993</v>
      </c>
      <c r="M100" s="180"/>
    </row>
    <row r="101" spans="1:14" ht="21" customHeight="1">
      <c r="A101" s="61"/>
      <c r="B101" s="50" t="s">
        <v>31</v>
      </c>
      <c r="C101" s="51">
        <f>C99+C100</f>
        <v>0</v>
      </c>
      <c r="D101" s="51">
        <f t="shared" ref="D101:L101" si="12">D99+D100</f>
        <v>1439</v>
      </c>
      <c r="E101" s="51">
        <f t="shared" si="12"/>
        <v>260.60000000000002</v>
      </c>
      <c r="F101" s="51">
        <f t="shared" si="12"/>
        <v>1699.6</v>
      </c>
      <c r="G101" s="51">
        <f t="shared" si="12"/>
        <v>0</v>
      </c>
      <c r="H101" s="51">
        <f t="shared" si="12"/>
        <v>0</v>
      </c>
      <c r="I101" s="51">
        <f t="shared" si="12"/>
        <v>0</v>
      </c>
      <c r="J101" s="51">
        <f t="shared" si="12"/>
        <v>0</v>
      </c>
      <c r="K101" s="51">
        <f t="shared" si="12"/>
        <v>0</v>
      </c>
      <c r="L101" s="51">
        <f t="shared" si="12"/>
        <v>1699.6</v>
      </c>
    </row>
    <row r="102" spans="1:14" s="8" customFormat="1" ht="21" customHeight="1">
      <c r="A102" s="61">
        <v>4</v>
      </c>
      <c r="B102" s="186" t="s">
        <v>55</v>
      </c>
      <c r="C102" s="4"/>
      <c r="D102" s="4"/>
      <c r="E102" s="4"/>
      <c r="F102" s="3"/>
      <c r="G102" s="4"/>
      <c r="H102" s="4"/>
      <c r="I102" s="4"/>
      <c r="J102" s="4"/>
      <c r="K102" s="53"/>
      <c r="L102" s="1"/>
      <c r="M102" s="7"/>
    </row>
    <row r="103" spans="1:14" s="8" customFormat="1" ht="21" customHeight="1">
      <c r="A103" s="61"/>
      <c r="B103" s="66" t="s">
        <v>56</v>
      </c>
      <c r="C103" s="4"/>
      <c r="D103" s="4">
        <v>1247.2370000000001</v>
      </c>
      <c r="E103" s="4">
        <v>699.553</v>
      </c>
      <c r="F103" s="57">
        <f>C103+D103+E103</f>
        <v>1946.79</v>
      </c>
      <c r="G103" s="4"/>
      <c r="H103" s="4"/>
      <c r="I103" s="4"/>
      <c r="J103" s="4"/>
      <c r="K103" s="58">
        <f>G103+H103+I103+J103</f>
        <v>0</v>
      </c>
      <c r="L103" s="59">
        <f>K103+F103</f>
        <v>1946.79</v>
      </c>
      <c r="M103" s="7"/>
    </row>
    <row r="104" spans="1:14" s="8" customFormat="1" ht="21" customHeight="1">
      <c r="A104" s="61"/>
      <c r="B104" s="66" t="s">
        <v>57</v>
      </c>
      <c r="C104" s="4"/>
      <c r="D104" s="4">
        <v>967.5</v>
      </c>
      <c r="E104" s="4">
        <v>334.37700000000001</v>
      </c>
      <c r="F104" s="57">
        <f>C104+D104+E104</f>
        <v>1301.877</v>
      </c>
      <c r="G104" s="4"/>
      <c r="H104" s="4"/>
      <c r="I104" s="4"/>
      <c r="J104" s="4"/>
      <c r="K104" s="58"/>
      <c r="L104" s="59">
        <f>K104+F104</f>
        <v>1301.877</v>
      </c>
      <c r="M104" s="7"/>
    </row>
    <row r="105" spans="1:14" s="8" customFormat="1" ht="21" customHeight="1">
      <c r="A105" s="61"/>
      <c r="B105" s="50" t="s">
        <v>31</v>
      </c>
      <c r="C105" s="51">
        <f>SUM(C102:C104)</f>
        <v>0</v>
      </c>
      <c r="D105" s="51">
        <f>SUM(D102:D104)</f>
        <v>2214.7370000000001</v>
      </c>
      <c r="E105" s="51">
        <f t="shared" ref="E105:L105" si="13">SUM(E102:E104)</f>
        <v>1033.93</v>
      </c>
      <c r="F105" s="51">
        <f t="shared" si="13"/>
        <v>3248.6669999999999</v>
      </c>
      <c r="G105" s="51">
        <f t="shared" si="13"/>
        <v>0</v>
      </c>
      <c r="H105" s="51">
        <f t="shared" si="13"/>
        <v>0</v>
      </c>
      <c r="I105" s="51">
        <f t="shared" si="13"/>
        <v>0</v>
      </c>
      <c r="J105" s="51">
        <f t="shared" si="13"/>
        <v>0</v>
      </c>
      <c r="K105" s="51">
        <f t="shared" si="13"/>
        <v>0</v>
      </c>
      <c r="L105" s="51">
        <f t="shared" si="13"/>
        <v>3248.6669999999999</v>
      </c>
      <c r="M105" s="7"/>
    </row>
    <row r="106" spans="1:14" s="21" customFormat="1" ht="21" customHeight="1">
      <c r="A106" s="19">
        <v>5</v>
      </c>
      <c r="B106" s="186" t="s">
        <v>4</v>
      </c>
      <c r="C106" s="55"/>
      <c r="D106" s="55"/>
      <c r="E106" s="55"/>
      <c r="F106" s="3"/>
      <c r="G106" s="4"/>
      <c r="H106" s="4"/>
      <c r="I106" s="4"/>
      <c r="J106" s="4"/>
      <c r="K106" s="53"/>
      <c r="L106" s="1"/>
      <c r="M106" s="7"/>
      <c r="N106" s="8"/>
    </row>
    <row r="107" spans="1:14" s="21" customFormat="1" ht="21" customHeight="1">
      <c r="A107" s="19"/>
      <c r="B107" s="67" t="s">
        <v>58</v>
      </c>
      <c r="C107" s="55"/>
      <c r="D107" s="55"/>
      <c r="E107" s="55"/>
      <c r="F107" s="57">
        <f>C107+D107+E107</f>
        <v>0</v>
      </c>
      <c r="G107" s="55"/>
      <c r="H107" s="55"/>
      <c r="I107" s="187">
        <v>1521.4</v>
      </c>
      <c r="J107" s="187">
        <v>566.9</v>
      </c>
      <c r="K107" s="58">
        <f>G107+H107+I107+J107</f>
        <v>2088.3000000000002</v>
      </c>
      <c r="L107" s="59">
        <f>K107+F107</f>
        <v>2088.3000000000002</v>
      </c>
      <c r="M107" s="7"/>
      <c r="N107" s="8"/>
    </row>
    <row r="108" spans="1:14" s="21" customFormat="1" ht="21" customHeight="1">
      <c r="A108" s="19"/>
      <c r="B108" s="67" t="s">
        <v>59</v>
      </c>
      <c r="C108" s="55"/>
      <c r="D108" s="55"/>
      <c r="E108" s="55"/>
      <c r="F108" s="57">
        <f>C108+D108+E108</f>
        <v>0</v>
      </c>
      <c r="G108" s="55"/>
      <c r="H108" s="55"/>
      <c r="I108" s="187">
        <v>1395</v>
      </c>
      <c r="J108" s="187">
        <v>487.2</v>
      </c>
      <c r="K108" s="58">
        <f>G108+H108+I108+J108</f>
        <v>1882.2</v>
      </c>
      <c r="L108" s="59">
        <f>K108+F108</f>
        <v>1882.2</v>
      </c>
      <c r="M108" s="7"/>
      <c r="N108" s="8"/>
    </row>
    <row r="109" spans="1:14" s="21" customFormat="1" ht="21" customHeight="1">
      <c r="A109" s="19"/>
      <c r="B109" s="50" t="s">
        <v>31</v>
      </c>
      <c r="C109" s="51">
        <f t="shared" ref="C109:L109" si="14">SUM(C107:C108)</f>
        <v>0</v>
      </c>
      <c r="D109" s="51">
        <f t="shared" si="14"/>
        <v>0</v>
      </c>
      <c r="E109" s="51">
        <f t="shared" si="14"/>
        <v>0</v>
      </c>
      <c r="F109" s="51">
        <f t="shared" si="14"/>
        <v>0</v>
      </c>
      <c r="G109" s="51">
        <f t="shared" si="14"/>
        <v>0</v>
      </c>
      <c r="H109" s="51">
        <f t="shared" si="14"/>
        <v>0</v>
      </c>
      <c r="I109" s="51">
        <f t="shared" si="14"/>
        <v>2916.4</v>
      </c>
      <c r="J109" s="51">
        <f t="shared" si="14"/>
        <v>1054.0999999999999</v>
      </c>
      <c r="K109" s="62">
        <f t="shared" si="14"/>
        <v>3970.5</v>
      </c>
      <c r="L109" s="51">
        <f t="shared" si="14"/>
        <v>3970.5</v>
      </c>
      <c r="M109" s="7"/>
      <c r="N109" s="8"/>
    </row>
    <row r="110" spans="1:14" ht="21" customHeight="1">
      <c r="A110" s="14">
        <v>6</v>
      </c>
      <c r="B110" s="186" t="s">
        <v>3</v>
      </c>
      <c r="C110" s="68"/>
      <c r="D110" s="68"/>
      <c r="E110" s="68"/>
      <c r="F110" s="3"/>
      <c r="G110" s="1"/>
      <c r="H110" s="1"/>
      <c r="I110" s="1"/>
      <c r="J110" s="1"/>
      <c r="K110" s="53"/>
      <c r="L110" s="1"/>
    </row>
    <row r="111" spans="1:14" ht="21" customHeight="1">
      <c r="A111" s="14"/>
      <c r="B111" s="66" t="s">
        <v>60</v>
      </c>
      <c r="C111" s="68"/>
      <c r="D111" s="2">
        <v>1048.3</v>
      </c>
      <c r="E111" s="2">
        <v>464.3</v>
      </c>
      <c r="F111" s="57">
        <f>C111+D111+E111</f>
        <v>1512.6</v>
      </c>
      <c r="G111" s="68"/>
      <c r="H111" s="1"/>
      <c r="I111" s="1"/>
      <c r="J111" s="1"/>
      <c r="K111" s="58">
        <f>G111+H111+I111+J111</f>
        <v>0</v>
      </c>
      <c r="L111" s="59">
        <f>K111+F111</f>
        <v>1512.6</v>
      </c>
    </row>
    <row r="112" spans="1:14" ht="21" customHeight="1">
      <c r="A112" s="14"/>
      <c r="B112" s="66" t="s">
        <v>61</v>
      </c>
      <c r="C112" s="68"/>
      <c r="D112" s="2">
        <v>914.2</v>
      </c>
      <c r="E112" s="2">
        <v>259.39999999999998</v>
      </c>
      <c r="F112" s="57">
        <f>C112+D112+E112</f>
        <v>1173.5999999999999</v>
      </c>
      <c r="G112" s="68"/>
      <c r="H112" s="1"/>
      <c r="I112" s="1"/>
      <c r="J112" s="1"/>
      <c r="K112" s="58">
        <f>G112+H112+I112+J112</f>
        <v>0</v>
      </c>
      <c r="L112" s="59">
        <f>K112+F112</f>
        <v>1173.5999999999999</v>
      </c>
    </row>
    <row r="113" spans="1:14" ht="21" customHeight="1">
      <c r="A113" s="14"/>
      <c r="B113" s="66" t="s">
        <v>62</v>
      </c>
      <c r="C113" s="68"/>
      <c r="D113" s="1"/>
      <c r="E113" s="1"/>
      <c r="F113" s="57">
        <f>C113+D113+E113</f>
        <v>0</v>
      </c>
      <c r="G113" s="68"/>
      <c r="H113" s="2">
        <v>506.6</v>
      </c>
      <c r="I113" s="2">
        <v>7.7</v>
      </c>
      <c r="J113" s="2">
        <v>255.6</v>
      </c>
      <c r="K113" s="58">
        <f>G113+H113+I113+J113</f>
        <v>769.90000000000009</v>
      </c>
      <c r="L113" s="59">
        <f>K113+F113</f>
        <v>769.90000000000009</v>
      </c>
    </row>
    <row r="114" spans="1:14" ht="21" customHeight="1">
      <c r="A114" s="14"/>
      <c r="B114" s="115" t="s">
        <v>63</v>
      </c>
      <c r="C114" s="68"/>
      <c r="D114" s="2"/>
      <c r="E114" s="2"/>
      <c r="F114" s="57">
        <f>C114+D114+E114</f>
        <v>0</v>
      </c>
      <c r="G114" s="68"/>
      <c r="H114" s="2">
        <v>521.79999999999995</v>
      </c>
      <c r="I114" s="2"/>
      <c r="J114" s="2">
        <v>206.4</v>
      </c>
      <c r="K114" s="58">
        <f>G114+H114+I114+J114</f>
        <v>728.19999999999993</v>
      </c>
      <c r="L114" s="59">
        <f>K114+F114</f>
        <v>728.19999999999993</v>
      </c>
    </row>
    <row r="115" spans="1:14" ht="21" customHeight="1">
      <c r="A115" s="14"/>
      <c r="B115" s="50" t="s">
        <v>31</v>
      </c>
      <c r="C115" s="69">
        <f t="shared" ref="C115:L115" si="15">SUM(C110:C114)</f>
        <v>0</v>
      </c>
      <c r="D115" s="69">
        <f t="shared" si="15"/>
        <v>1962.5</v>
      </c>
      <c r="E115" s="69">
        <f t="shared" si="15"/>
        <v>723.7</v>
      </c>
      <c r="F115" s="69">
        <f t="shared" si="15"/>
        <v>2686.2</v>
      </c>
      <c r="G115" s="69">
        <f t="shared" si="15"/>
        <v>0</v>
      </c>
      <c r="H115" s="69">
        <f t="shared" si="15"/>
        <v>1028.4000000000001</v>
      </c>
      <c r="I115" s="69">
        <f t="shared" si="15"/>
        <v>7.7</v>
      </c>
      <c r="J115" s="69">
        <f t="shared" si="15"/>
        <v>462</v>
      </c>
      <c r="K115" s="70">
        <f t="shared" si="15"/>
        <v>1498.1</v>
      </c>
      <c r="L115" s="69">
        <f t="shared" si="15"/>
        <v>4184.3</v>
      </c>
    </row>
    <row r="116" spans="1:14">
      <c r="A116" s="14">
        <v>7</v>
      </c>
      <c r="B116" s="186" t="s">
        <v>5</v>
      </c>
      <c r="C116" s="68"/>
      <c r="D116" s="68"/>
      <c r="E116" s="68"/>
      <c r="F116" s="3"/>
      <c r="G116" s="1"/>
      <c r="H116" s="1"/>
      <c r="I116" s="1"/>
      <c r="J116" s="1"/>
      <c r="K116" s="53"/>
      <c r="L116" s="1"/>
    </row>
    <row r="117" spans="1:14">
      <c r="A117" s="14"/>
      <c r="B117" s="66" t="s">
        <v>64</v>
      </c>
      <c r="C117" s="68"/>
      <c r="D117" s="68"/>
      <c r="E117" s="68"/>
      <c r="F117" s="57">
        <f>C117+D117+E117</f>
        <v>0</v>
      </c>
      <c r="G117" s="68"/>
      <c r="H117" s="68"/>
      <c r="I117" s="71">
        <v>2311.1</v>
      </c>
      <c r="J117" s="71">
        <v>1032.5999999999999</v>
      </c>
      <c r="K117" s="58">
        <f>G117+H117+I117+J117</f>
        <v>3343.7</v>
      </c>
      <c r="L117" s="59">
        <f>K117+F117</f>
        <v>3343.7</v>
      </c>
    </row>
    <row r="118" spans="1:14">
      <c r="A118" s="14"/>
      <c r="B118" s="66" t="s">
        <v>65</v>
      </c>
      <c r="C118" s="68"/>
      <c r="D118" s="68"/>
      <c r="E118" s="68"/>
      <c r="F118" s="57">
        <f>C118+D118+E118</f>
        <v>0</v>
      </c>
      <c r="G118" s="68"/>
      <c r="H118" s="68"/>
      <c r="I118" s="71">
        <v>1289.7</v>
      </c>
      <c r="J118" s="71">
        <v>474.8</v>
      </c>
      <c r="K118" s="58">
        <f>G118+H118+I118+J118</f>
        <v>1764.5</v>
      </c>
      <c r="L118" s="59">
        <f>K118+F118</f>
        <v>1764.5</v>
      </c>
    </row>
    <row r="119" spans="1:14">
      <c r="A119" s="14"/>
      <c r="B119" s="50" t="s">
        <v>31</v>
      </c>
      <c r="C119" s="72">
        <f t="shared" ref="C119:L119" si="16">SUM(C117:C118)</f>
        <v>0</v>
      </c>
      <c r="D119" s="72">
        <f t="shared" si="16"/>
        <v>0</v>
      </c>
      <c r="E119" s="72">
        <f t="shared" si="16"/>
        <v>0</v>
      </c>
      <c r="F119" s="72">
        <f t="shared" si="16"/>
        <v>0</v>
      </c>
      <c r="G119" s="72">
        <f t="shared" si="16"/>
        <v>0</v>
      </c>
      <c r="H119" s="72">
        <f t="shared" si="16"/>
        <v>0</v>
      </c>
      <c r="I119" s="72">
        <f t="shared" si="16"/>
        <v>3600.8</v>
      </c>
      <c r="J119" s="72">
        <f t="shared" si="16"/>
        <v>1507.3999999999999</v>
      </c>
      <c r="K119" s="73">
        <f t="shared" si="16"/>
        <v>5108.2</v>
      </c>
      <c r="L119" s="72">
        <f t="shared" si="16"/>
        <v>5108.2</v>
      </c>
    </row>
    <row r="120" spans="1:14" s="29" customFormat="1">
      <c r="A120" s="22">
        <v>8</v>
      </c>
      <c r="B120" s="188" t="s">
        <v>66</v>
      </c>
      <c r="C120" s="71"/>
      <c r="D120" s="71"/>
      <c r="E120" s="71"/>
      <c r="F120" s="3"/>
      <c r="G120" s="2"/>
      <c r="H120" s="2"/>
      <c r="I120" s="2"/>
      <c r="J120" s="2"/>
      <c r="K120" s="53"/>
      <c r="L120" s="1"/>
      <c r="M120" s="74"/>
      <c r="N120" s="75"/>
    </row>
    <row r="121" spans="1:14" s="29" customFormat="1">
      <c r="A121" s="22"/>
      <c r="B121" s="76" t="s">
        <v>67</v>
      </c>
      <c r="C121" s="71"/>
      <c r="D121" s="71"/>
      <c r="E121" s="71"/>
      <c r="F121" s="57">
        <f>C121+D121+E121</f>
        <v>0</v>
      </c>
      <c r="G121" s="71"/>
      <c r="H121" s="71"/>
      <c r="I121" s="4">
        <v>1068</v>
      </c>
      <c r="J121" s="4">
        <v>461.3</v>
      </c>
      <c r="K121" s="58">
        <f>G121+H121+I121+J121</f>
        <v>1529.3</v>
      </c>
      <c r="L121" s="59">
        <f>K121+F121</f>
        <v>1529.3</v>
      </c>
      <c r="M121" s="74"/>
      <c r="N121" s="75"/>
    </row>
    <row r="122" spans="1:14" s="29" customFormat="1">
      <c r="A122" s="22"/>
      <c r="B122" s="76" t="s">
        <v>68</v>
      </c>
      <c r="C122" s="71"/>
      <c r="D122" s="71"/>
      <c r="E122" s="71"/>
      <c r="F122" s="57">
        <f>C122+D122+E122</f>
        <v>0</v>
      </c>
      <c r="G122" s="4">
        <v>832.5</v>
      </c>
      <c r="H122" s="77"/>
      <c r="I122" s="78"/>
      <c r="J122" s="78">
        <v>982.7</v>
      </c>
      <c r="K122" s="58">
        <f>G122+H122+I122+J122</f>
        <v>1815.2</v>
      </c>
      <c r="L122" s="59">
        <f>K122+F122</f>
        <v>1815.2</v>
      </c>
      <c r="M122" s="74"/>
      <c r="N122" s="75"/>
    </row>
    <row r="123" spans="1:14" s="29" customFormat="1">
      <c r="A123" s="22"/>
      <c r="B123" s="76" t="s">
        <v>69</v>
      </c>
      <c r="C123" s="71"/>
      <c r="D123" s="71"/>
      <c r="E123" s="71"/>
      <c r="F123" s="57"/>
      <c r="G123" s="4"/>
      <c r="H123" s="77"/>
      <c r="I123" s="78">
        <v>355.9</v>
      </c>
      <c r="J123" s="78">
        <v>156.1</v>
      </c>
      <c r="K123" s="58">
        <f>G123+H123+I123+J123</f>
        <v>512</v>
      </c>
      <c r="L123" s="59">
        <f>K123+F123</f>
        <v>512</v>
      </c>
      <c r="M123" s="74"/>
      <c r="N123" s="75"/>
    </row>
    <row r="124" spans="1:14" s="29" customFormat="1">
      <c r="A124" s="22"/>
      <c r="B124" s="76" t="s">
        <v>70</v>
      </c>
      <c r="C124" s="71"/>
      <c r="D124" s="71"/>
      <c r="E124" s="71"/>
      <c r="F124" s="57"/>
      <c r="G124" s="4"/>
      <c r="H124" s="77"/>
      <c r="I124" s="78">
        <v>405</v>
      </c>
      <c r="J124" s="78">
        <v>130.80000000000001</v>
      </c>
      <c r="K124" s="58">
        <f>G124+H124+I124+J124</f>
        <v>535.79999999999995</v>
      </c>
      <c r="L124" s="59">
        <f>K124+F124</f>
        <v>535.79999999999995</v>
      </c>
      <c r="M124" s="74"/>
      <c r="N124" s="75"/>
    </row>
    <row r="125" spans="1:14" s="29" customFormat="1">
      <c r="A125" s="22"/>
      <c r="B125" s="50" t="s">
        <v>31</v>
      </c>
      <c r="C125" s="79">
        <f>SUM(C120:C124)</f>
        <v>0</v>
      </c>
      <c r="D125" s="79">
        <f t="shared" ref="D125:L125" si="17">SUM(D120:D124)</f>
        <v>0</v>
      </c>
      <c r="E125" s="79">
        <f t="shared" si="17"/>
        <v>0</v>
      </c>
      <c r="F125" s="79">
        <f t="shared" si="17"/>
        <v>0</v>
      </c>
      <c r="G125" s="79">
        <f t="shared" si="17"/>
        <v>832.5</v>
      </c>
      <c r="H125" s="79">
        <f t="shared" si="17"/>
        <v>0</v>
      </c>
      <c r="I125" s="79">
        <f t="shared" si="17"/>
        <v>1828.9</v>
      </c>
      <c r="J125" s="79">
        <f t="shared" si="17"/>
        <v>1730.8999999999999</v>
      </c>
      <c r="K125" s="79">
        <f t="shared" si="17"/>
        <v>4392.3</v>
      </c>
      <c r="L125" s="79">
        <f t="shared" si="17"/>
        <v>4392.3</v>
      </c>
      <c r="M125" s="74"/>
      <c r="N125" s="75"/>
    </row>
    <row r="126" spans="1:14" s="75" customFormat="1">
      <c r="A126" s="80"/>
      <c r="B126" s="186" t="s">
        <v>316</v>
      </c>
      <c r="C126" s="2"/>
      <c r="D126" s="2"/>
      <c r="E126" s="2"/>
      <c r="F126" s="2"/>
      <c r="G126" s="2"/>
      <c r="H126" s="2"/>
      <c r="I126" s="2"/>
      <c r="J126" s="2"/>
      <c r="K126" s="81"/>
      <c r="L126" s="2"/>
      <c r="M126" s="192"/>
    </row>
    <row r="127" spans="1:14" s="75" customFormat="1">
      <c r="A127" s="80"/>
      <c r="B127" s="66" t="s">
        <v>317</v>
      </c>
      <c r="C127" s="2"/>
      <c r="D127" s="2"/>
      <c r="E127" s="2"/>
      <c r="F127" s="57">
        <f>C127+D127+E127</f>
        <v>0</v>
      </c>
      <c r="G127" s="2">
        <v>0</v>
      </c>
      <c r="H127" s="2">
        <v>0</v>
      </c>
      <c r="I127" s="2">
        <v>1000.9</v>
      </c>
      <c r="J127" s="2">
        <v>338.1</v>
      </c>
      <c r="K127" s="58">
        <f>G127+H127+I127+J127</f>
        <v>1339</v>
      </c>
      <c r="L127" s="59">
        <f>K127+F127</f>
        <v>1339</v>
      </c>
      <c r="M127" s="192"/>
    </row>
    <row r="128" spans="1:14" s="75" customFormat="1">
      <c r="A128" s="80"/>
      <c r="B128" s="66" t="s">
        <v>318</v>
      </c>
      <c r="C128" s="2"/>
      <c r="D128" s="2"/>
      <c r="E128" s="2"/>
      <c r="F128" s="57">
        <f>C128+D128+E128</f>
        <v>0</v>
      </c>
      <c r="G128" s="2">
        <v>0</v>
      </c>
      <c r="H128" s="2">
        <v>1034.0999999999999</v>
      </c>
      <c r="I128" s="2">
        <v>0</v>
      </c>
      <c r="J128" s="2">
        <v>487.4</v>
      </c>
      <c r="K128" s="58">
        <f>G128+H128+I128+J128</f>
        <v>1521.5</v>
      </c>
      <c r="L128" s="59">
        <f>K128+F128</f>
        <v>1521.5</v>
      </c>
      <c r="M128" s="192"/>
    </row>
    <row r="129" spans="1:14" s="75" customFormat="1">
      <c r="A129" s="80"/>
      <c r="B129" s="66" t="s">
        <v>319</v>
      </c>
      <c r="C129" s="2"/>
      <c r="D129" s="2"/>
      <c r="E129" s="2"/>
      <c r="F129" s="57">
        <f>C129+D129+E129</f>
        <v>0</v>
      </c>
      <c r="G129" s="2">
        <v>0</v>
      </c>
      <c r="H129" s="2">
        <v>0</v>
      </c>
      <c r="I129" s="2">
        <v>0</v>
      </c>
      <c r="J129" s="2">
        <v>874.1</v>
      </c>
      <c r="K129" s="58">
        <f>G129+H129+I129+J129</f>
        <v>874.1</v>
      </c>
      <c r="L129" s="59">
        <f>K129+F129</f>
        <v>874.1</v>
      </c>
      <c r="M129" s="192"/>
    </row>
    <row r="130" spans="1:14" s="29" customFormat="1">
      <c r="A130" s="80"/>
      <c r="B130" s="50" t="s">
        <v>31</v>
      </c>
      <c r="C130" s="79">
        <f>C127+C128+C129</f>
        <v>0</v>
      </c>
      <c r="D130" s="79">
        <f t="shared" ref="D130:L130" si="18">D127+D128+D129</f>
        <v>0</v>
      </c>
      <c r="E130" s="79">
        <f t="shared" si="18"/>
        <v>0</v>
      </c>
      <c r="F130" s="79">
        <f t="shared" si="18"/>
        <v>0</v>
      </c>
      <c r="G130" s="79">
        <f t="shared" si="18"/>
        <v>0</v>
      </c>
      <c r="H130" s="79">
        <f t="shared" si="18"/>
        <v>1034.0999999999999</v>
      </c>
      <c r="I130" s="79">
        <f t="shared" si="18"/>
        <v>1000.9</v>
      </c>
      <c r="J130" s="79">
        <f t="shared" si="18"/>
        <v>1699.6</v>
      </c>
      <c r="K130" s="79">
        <f t="shared" si="18"/>
        <v>3734.6</v>
      </c>
      <c r="L130" s="79">
        <f t="shared" si="18"/>
        <v>3734.6</v>
      </c>
      <c r="M130" s="74"/>
      <c r="N130" s="75"/>
    </row>
    <row r="131" spans="1:14" s="29" customFormat="1">
      <c r="A131" s="80">
        <v>10</v>
      </c>
      <c r="B131" s="186" t="s">
        <v>6</v>
      </c>
      <c r="C131" s="2"/>
      <c r="D131" s="2"/>
      <c r="E131" s="2"/>
      <c r="F131" s="2"/>
      <c r="G131" s="2"/>
      <c r="H131" s="2"/>
      <c r="I131" s="2"/>
      <c r="J131" s="2"/>
      <c r="K131" s="81"/>
      <c r="L131" s="2"/>
      <c r="M131" s="74"/>
      <c r="N131" s="75"/>
    </row>
    <row r="132" spans="1:14" s="29" customFormat="1">
      <c r="A132" s="80"/>
      <c r="B132" s="66" t="s">
        <v>224</v>
      </c>
      <c r="C132" s="2"/>
      <c r="D132" s="2">
        <v>624.1</v>
      </c>
      <c r="E132" s="2">
        <v>253.9</v>
      </c>
      <c r="F132" s="57">
        <f>C132+D132+E132</f>
        <v>878</v>
      </c>
      <c r="G132" s="2"/>
      <c r="H132" s="2"/>
      <c r="I132" s="2"/>
      <c r="J132" s="2"/>
      <c r="K132" s="58">
        <f>G132+H132+I132+J132</f>
        <v>0</v>
      </c>
      <c r="L132" s="59">
        <f>K132+F132</f>
        <v>878</v>
      </c>
      <c r="M132" s="74"/>
      <c r="N132" s="75"/>
    </row>
    <row r="133" spans="1:14" s="29" customFormat="1">
      <c r="A133" s="80"/>
      <c r="B133" s="66" t="s">
        <v>71</v>
      </c>
      <c r="C133" s="2"/>
      <c r="D133" s="2"/>
      <c r="E133" s="2"/>
      <c r="F133" s="57"/>
      <c r="G133" s="2"/>
      <c r="H133" s="2"/>
      <c r="I133" s="2">
        <v>666.2</v>
      </c>
      <c r="J133" s="2">
        <v>227.2</v>
      </c>
      <c r="K133" s="58">
        <f>G133+H133+I133+J133</f>
        <v>893.40000000000009</v>
      </c>
      <c r="L133" s="59">
        <f>K133+F133</f>
        <v>893.40000000000009</v>
      </c>
      <c r="M133" s="74"/>
      <c r="N133" s="75"/>
    </row>
    <row r="134" spans="1:14" s="29" customFormat="1">
      <c r="A134" s="80"/>
      <c r="B134" s="50" t="s">
        <v>31</v>
      </c>
      <c r="C134" s="79">
        <f t="shared" ref="C134:L134" si="19">C132+C133</f>
        <v>0</v>
      </c>
      <c r="D134" s="79">
        <f t="shared" si="19"/>
        <v>624.1</v>
      </c>
      <c r="E134" s="79">
        <f t="shared" si="19"/>
        <v>253.9</v>
      </c>
      <c r="F134" s="79">
        <f t="shared" si="19"/>
        <v>878</v>
      </c>
      <c r="G134" s="79">
        <f t="shared" si="19"/>
        <v>0</v>
      </c>
      <c r="H134" s="79">
        <f t="shared" si="19"/>
        <v>0</v>
      </c>
      <c r="I134" s="79">
        <f t="shared" si="19"/>
        <v>666.2</v>
      </c>
      <c r="J134" s="79">
        <f t="shared" si="19"/>
        <v>227.2</v>
      </c>
      <c r="K134" s="79">
        <f t="shared" si="19"/>
        <v>893.40000000000009</v>
      </c>
      <c r="L134" s="79">
        <f t="shared" si="19"/>
        <v>1771.4</v>
      </c>
      <c r="M134" s="74"/>
      <c r="N134" s="75"/>
    </row>
    <row r="135" spans="1:14">
      <c r="A135" s="14">
        <v>11</v>
      </c>
      <c r="B135" s="186" t="s">
        <v>7</v>
      </c>
      <c r="C135" s="68"/>
      <c r="D135" s="68"/>
      <c r="E135" s="68"/>
      <c r="F135" s="3"/>
      <c r="G135" s="1"/>
      <c r="H135" s="1"/>
      <c r="I135" s="1"/>
      <c r="J135" s="1"/>
      <c r="K135" s="53"/>
      <c r="L135" s="1"/>
    </row>
    <row r="136" spans="1:14">
      <c r="A136" s="14"/>
      <c r="B136" s="156" t="s">
        <v>320</v>
      </c>
      <c r="C136" s="68"/>
      <c r="D136" s="82">
        <v>783.56299999999999</v>
      </c>
      <c r="E136" s="82">
        <v>452.47199999999998</v>
      </c>
      <c r="F136" s="57">
        <f t="shared" ref="F136:F143" si="20">C136+D136+E136</f>
        <v>1236.0349999999999</v>
      </c>
      <c r="G136" s="68"/>
      <c r="H136" s="68"/>
      <c r="I136" s="68"/>
      <c r="J136" s="68"/>
      <c r="K136" s="58">
        <f t="shared" ref="K136:K142" si="21">G136+H136+I136+J136</f>
        <v>0</v>
      </c>
      <c r="L136" s="59">
        <f t="shared" ref="L136:L143" si="22">K136+F136</f>
        <v>1236.0349999999999</v>
      </c>
    </row>
    <row r="137" spans="1:14">
      <c r="A137" s="14"/>
      <c r="B137" s="156" t="s">
        <v>321</v>
      </c>
      <c r="C137" s="68"/>
      <c r="D137" s="68"/>
      <c r="E137" s="68"/>
      <c r="F137" s="57">
        <f t="shared" si="20"/>
        <v>0</v>
      </c>
      <c r="G137" s="1"/>
      <c r="H137" s="82">
        <v>1344</v>
      </c>
      <c r="I137" s="82"/>
      <c r="J137" s="56">
        <v>592.79999999999995</v>
      </c>
      <c r="K137" s="58">
        <f t="shared" si="21"/>
        <v>1936.8</v>
      </c>
      <c r="L137" s="59">
        <f t="shared" si="22"/>
        <v>1936.8</v>
      </c>
    </row>
    <row r="138" spans="1:14">
      <c r="A138" s="14"/>
      <c r="B138" s="156" t="s">
        <v>322</v>
      </c>
      <c r="C138" s="68"/>
      <c r="D138" s="68"/>
      <c r="E138" s="68"/>
      <c r="F138" s="57">
        <f t="shared" si="20"/>
        <v>0</v>
      </c>
      <c r="G138" s="1"/>
      <c r="H138" s="82">
        <v>4576.9790000000003</v>
      </c>
      <c r="I138" s="82"/>
      <c r="J138" s="56">
        <v>1805.29</v>
      </c>
      <c r="K138" s="58">
        <f t="shared" si="21"/>
        <v>6382.2690000000002</v>
      </c>
      <c r="L138" s="59">
        <f t="shared" si="22"/>
        <v>6382.2690000000002</v>
      </c>
    </row>
    <row r="139" spans="1:14">
      <c r="A139" s="14"/>
      <c r="B139" s="156" t="s">
        <v>323</v>
      </c>
      <c r="C139" s="68"/>
      <c r="D139" s="68"/>
      <c r="E139" s="68"/>
      <c r="F139" s="57">
        <f t="shared" si="20"/>
        <v>0</v>
      </c>
      <c r="G139" s="1"/>
      <c r="H139" s="82">
        <v>432.3</v>
      </c>
      <c r="I139" s="82"/>
      <c r="J139" s="56">
        <v>193.2</v>
      </c>
      <c r="K139" s="58">
        <f t="shared" si="21"/>
        <v>625.5</v>
      </c>
      <c r="L139" s="59">
        <f t="shared" si="22"/>
        <v>625.5</v>
      </c>
    </row>
    <row r="140" spans="1:14">
      <c r="A140" s="14"/>
      <c r="B140" s="204" t="s">
        <v>74</v>
      </c>
      <c r="C140" s="68"/>
      <c r="D140" s="68"/>
      <c r="E140" s="68"/>
      <c r="F140" s="57">
        <f t="shared" si="20"/>
        <v>0</v>
      </c>
      <c r="G140" s="83"/>
      <c r="H140" s="82"/>
      <c r="I140" s="82">
        <v>388.2</v>
      </c>
      <c r="J140" s="82">
        <v>200.5</v>
      </c>
      <c r="K140" s="58">
        <f t="shared" si="21"/>
        <v>588.70000000000005</v>
      </c>
      <c r="L140" s="59">
        <f t="shared" si="22"/>
        <v>588.70000000000005</v>
      </c>
    </row>
    <row r="141" spans="1:14">
      <c r="A141" s="14"/>
      <c r="B141" s="156" t="s">
        <v>75</v>
      </c>
      <c r="C141" s="82"/>
      <c r="D141" s="82"/>
      <c r="E141" s="82"/>
      <c r="F141" s="57">
        <f t="shared" si="20"/>
        <v>0</v>
      </c>
      <c r="G141" s="82"/>
      <c r="H141" s="82"/>
      <c r="I141" s="82">
        <v>386.78300000000002</v>
      </c>
      <c r="J141" s="82">
        <v>158.5</v>
      </c>
      <c r="K141" s="58">
        <f t="shared" si="21"/>
        <v>545.28300000000002</v>
      </c>
      <c r="L141" s="59">
        <f t="shared" si="22"/>
        <v>545.28300000000002</v>
      </c>
    </row>
    <row r="142" spans="1:14">
      <c r="A142" s="14"/>
      <c r="B142" s="156" t="s">
        <v>72</v>
      </c>
      <c r="C142" s="1"/>
      <c r="D142" s="68"/>
      <c r="E142" s="68"/>
      <c r="F142" s="57">
        <f t="shared" si="20"/>
        <v>0</v>
      </c>
      <c r="G142" s="1">
        <v>512.60699999999997</v>
      </c>
      <c r="H142" s="1"/>
      <c r="I142" s="85"/>
      <c r="J142" s="86">
        <v>280.65300000000002</v>
      </c>
      <c r="K142" s="58">
        <f t="shared" si="21"/>
        <v>793.26</v>
      </c>
      <c r="L142" s="59">
        <f t="shared" si="22"/>
        <v>793.26</v>
      </c>
    </row>
    <row r="143" spans="1:14">
      <c r="A143" s="14"/>
      <c r="B143" s="156" t="s">
        <v>73</v>
      </c>
      <c r="C143" s="1">
        <v>28.968</v>
      </c>
      <c r="D143" s="68"/>
      <c r="E143" s="68">
        <v>6.4269999999999996</v>
      </c>
      <c r="F143" s="57">
        <f t="shared" si="20"/>
        <v>35.394999999999996</v>
      </c>
      <c r="G143" s="1">
        <v>10221.944</v>
      </c>
      <c r="H143" s="1"/>
      <c r="I143" s="85"/>
      <c r="J143" s="65">
        <v>409.33600000000001</v>
      </c>
      <c r="K143" s="58">
        <f>G143+H143+I143+J143</f>
        <v>10631.279999999999</v>
      </c>
      <c r="L143" s="59">
        <f t="shared" si="22"/>
        <v>10666.674999999999</v>
      </c>
    </row>
    <row r="144" spans="1:14">
      <c r="A144" s="14"/>
      <c r="B144" s="50" t="s">
        <v>31</v>
      </c>
      <c r="C144" s="72">
        <f>SUM(C136:C143)</f>
        <v>28.968</v>
      </c>
      <c r="D144" s="72">
        <f t="shared" ref="D144:K144" si="23">SUM(D136:D143)</f>
        <v>783.56299999999999</v>
      </c>
      <c r="E144" s="72">
        <f t="shared" si="23"/>
        <v>458.899</v>
      </c>
      <c r="F144" s="72">
        <f t="shared" si="23"/>
        <v>1271.4299999999998</v>
      </c>
      <c r="G144" s="72">
        <f t="shared" si="23"/>
        <v>10734.550999999999</v>
      </c>
      <c r="H144" s="72">
        <f t="shared" si="23"/>
        <v>6353.2790000000005</v>
      </c>
      <c r="I144" s="72">
        <f t="shared" si="23"/>
        <v>774.98299999999995</v>
      </c>
      <c r="J144" s="72">
        <f t="shared" si="23"/>
        <v>3640.2790000000005</v>
      </c>
      <c r="K144" s="72">
        <f t="shared" si="23"/>
        <v>21503.091999999997</v>
      </c>
      <c r="L144" s="72">
        <f>SUM(L136:L143)</f>
        <v>22774.521999999997</v>
      </c>
    </row>
    <row r="145" spans="1:13">
      <c r="A145" s="14">
        <v>12</v>
      </c>
      <c r="B145" s="186" t="s">
        <v>8</v>
      </c>
      <c r="C145" s="68"/>
      <c r="D145" s="68"/>
      <c r="E145" s="68"/>
      <c r="F145" s="3"/>
      <c r="G145" s="1"/>
      <c r="H145" s="1"/>
      <c r="I145" s="1"/>
      <c r="J145" s="1"/>
      <c r="K145" s="53"/>
      <c r="L145" s="1"/>
    </row>
    <row r="146" spans="1:13">
      <c r="A146" s="14"/>
      <c r="B146" s="66" t="s">
        <v>76</v>
      </c>
      <c r="C146" s="68"/>
      <c r="D146" s="68">
        <v>1354.6</v>
      </c>
      <c r="E146" s="68">
        <v>385.4</v>
      </c>
      <c r="F146" s="57">
        <f>C146+D146+E146</f>
        <v>1740</v>
      </c>
      <c r="G146" s="68"/>
      <c r="H146" s="68">
        <v>229.6</v>
      </c>
      <c r="I146" s="68">
        <v>0</v>
      </c>
      <c r="J146" s="68">
        <v>97.5</v>
      </c>
      <c r="K146" s="58">
        <f>G146+H146+I146+J146</f>
        <v>327.10000000000002</v>
      </c>
      <c r="L146" s="59">
        <f>K146+F146</f>
        <v>2067.1</v>
      </c>
    </row>
    <row r="147" spans="1:13">
      <c r="A147" s="14"/>
      <c r="B147" s="50" t="s">
        <v>31</v>
      </c>
      <c r="C147" s="72">
        <f t="shared" ref="C147:L147" si="24">SUM(C145:C146)</f>
        <v>0</v>
      </c>
      <c r="D147" s="72">
        <f t="shared" si="24"/>
        <v>1354.6</v>
      </c>
      <c r="E147" s="72">
        <f t="shared" si="24"/>
        <v>385.4</v>
      </c>
      <c r="F147" s="72">
        <f t="shared" si="24"/>
        <v>1740</v>
      </c>
      <c r="G147" s="72">
        <f t="shared" si="24"/>
        <v>0</v>
      </c>
      <c r="H147" s="72">
        <f t="shared" si="24"/>
        <v>229.6</v>
      </c>
      <c r="I147" s="72">
        <f t="shared" si="24"/>
        <v>0</v>
      </c>
      <c r="J147" s="72">
        <f t="shared" si="24"/>
        <v>97.5</v>
      </c>
      <c r="K147" s="73">
        <f t="shared" si="24"/>
        <v>327.10000000000002</v>
      </c>
      <c r="L147" s="72">
        <f t="shared" si="24"/>
        <v>2067.1</v>
      </c>
    </row>
    <row r="148" spans="1:13">
      <c r="A148" s="140">
        <v>13</v>
      </c>
      <c r="B148" s="186" t="s">
        <v>9</v>
      </c>
      <c r="C148" s="1"/>
      <c r="D148" s="1"/>
      <c r="E148" s="1"/>
      <c r="F148" s="1"/>
      <c r="G148" s="1"/>
      <c r="H148" s="1"/>
      <c r="I148" s="1"/>
      <c r="J148" s="1"/>
      <c r="K148" s="53"/>
      <c r="L148" s="1"/>
      <c r="M148" s="180"/>
    </row>
    <row r="149" spans="1:13">
      <c r="A149" s="140"/>
      <c r="B149" s="66" t="s">
        <v>197</v>
      </c>
      <c r="C149" s="1"/>
      <c r="D149" s="1"/>
      <c r="E149" s="1"/>
      <c r="F149" s="57">
        <f>C149+D149+E149</f>
        <v>0</v>
      </c>
      <c r="G149" s="1"/>
      <c r="H149" s="1">
        <v>629.9</v>
      </c>
      <c r="I149" s="1"/>
      <c r="J149" s="1"/>
      <c r="K149" s="58">
        <f>G149+H149+I149+J149</f>
        <v>629.9</v>
      </c>
      <c r="L149" s="59">
        <f>K149+F149</f>
        <v>629.9</v>
      </c>
      <c r="M149" s="180"/>
    </row>
    <row r="150" spans="1:13">
      <c r="A150" s="14"/>
      <c r="B150" s="50" t="s">
        <v>31</v>
      </c>
      <c r="C150" s="72">
        <f t="shared" ref="C150:L150" si="25">SUM(C149:C149)</f>
        <v>0</v>
      </c>
      <c r="D150" s="72">
        <f t="shared" si="25"/>
        <v>0</v>
      </c>
      <c r="E150" s="72">
        <f t="shared" si="25"/>
        <v>0</v>
      </c>
      <c r="F150" s="72">
        <f t="shared" si="25"/>
        <v>0</v>
      </c>
      <c r="G150" s="72">
        <f t="shared" si="25"/>
        <v>0</v>
      </c>
      <c r="H150" s="72">
        <f t="shared" si="25"/>
        <v>629.9</v>
      </c>
      <c r="I150" s="72">
        <f t="shared" si="25"/>
        <v>0</v>
      </c>
      <c r="J150" s="72">
        <f t="shared" si="25"/>
        <v>0</v>
      </c>
      <c r="K150" s="72">
        <f t="shared" si="25"/>
        <v>629.9</v>
      </c>
      <c r="L150" s="72">
        <f t="shared" si="25"/>
        <v>629.9</v>
      </c>
    </row>
    <row r="151" spans="1:13">
      <c r="A151" s="14">
        <v>14</v>
      </c>
      <c r="B151" s="186" t="s">
        <v>10</v>
      </c>
      <c r="C151" s="68"/>
      <c r="D151" s="68"/>
      <c r="E151" s="68"/>
      <c r="F151" s="3"/>
      <c r="G151" s="1"/>
      <c r="H151" s="1"/>
      <c r="I151" s="1"/>
      <c r="J151" s="1"/>
      <c r="K151" s="53"/>
      <c r="L151" s="1"/>
    </row>
    <row r="152" spans="1:13">
      <c r="A152" s="14"/>
      <c r="B152" s="66" t="s">
        <v>77</v>
      </c>
      <c r="C152" s="68"/>
      <c r="D152" s="68"/>
      <c r="E152" s="68"/>
      <c r="F152" s="57">
        <f>C152+D152+E152</f>
        <v>0</v>
      </c>
      <c r="G152" s="68"/>
      <c r="H152" s="68"/>
      <c r="I152" s="68">
        <v>1276</v>
      </c>
      <c r="J152" s="68">
        <v>509.3</v>
      </c>
      <c r="K152" s="58">
        <f>G152+H152+I152+J152</f>
        <v>1785.3</v>
      </c>
      <c r="L152" s="59">
        <f>K152+F152</f>
        <v>1785.3</v>
      </c>
    </row>
    <row r="153" spans="1:13">
      <c r="A153" s="14"/>
      <c r="B153" s="66" t="s">
        <v>78</v>
      </c>
      <c r="C153" s="68"/>
      <c r="D153" s="17">
        <v>670.5</v>
      </c>
      <c r="E153" s="17">
        <v>357.5</v>
      </c>
      <c r="F153" s="57">
        <f>C153+D153+E153</f>
        <v>1028</v>
      </c>
      <c r="G153" s="68"/>
      <c r="H153" s="68"/>
      <c r="I153" s="68"/>
      <c r="J153" s="68"/>
      <c r="K153" s="58">
        <f>G153+H153+I153+J153</f>
        <v>0</v>
      </c>
      <c r="L153" s="59">
        <f>K153+F153</f>
        <v>1028</v>
      </c>
    </row>
    <row r="154" spans="1:13">
      <c r="A154" s="14"/>
      <c r="B154" s="50" t="s">
        <v>31</v>
      </c>
      <c r="C154" s="72">
        <f>SUM(C151:C153)</f>
        <v>0</v>
      </c>
      <c r="D154" s="72">
        <f t="shared" ref="D154:L154" si="26">SUM(D151:D153)</f>
        <v>670.5</v>
      </c>
      <c r="E154" s="72">
        <f t="shared" si="26"/>
        <v>357.5</v>
      </c>
      <c r="F154" s="72">
        <f t="shared" si="26"/>
        <v>1028</v>
      </c>
      <c r="G154" s="72">
        <f t="shared" si="26"/>
        <v>0</v>
      </c>
      <c r="H154" s="72">
        <f t="shared" si="26"/>
        <v>0</v>
      </c>
      <c r="I154" s="72">
        <f t="shared" si="26"/>
        <v>1276</v>
      </c>
      <c r="J154" s="72">
        <f t="shared" si="26"/>
        <v>509.3</v>
      </c>
      <c r="K154" s="73">
        <f t="shared" si="26"/>
        <v>1785.3</v>
      </c>
      <c r="L154" s="72">
        <f t="shared" si="26"/>
        <v>2813.3</v>
      </c>
    </row>
    <row r="155" spans="1:13">
      <c r="A155" s="14">
        <v>15</v>
      </c>
      <c r="B155" s="186" t="s">
        <v>79</v>
      </c>
      <c r="C155" s="68"/>
      <c r="D155" s="68"/>
      <c r="E155" s="68"/>
      <c r="F155" s="3"/>
      <c r="G155" s="1"/>
      <c r="H155" s="1"/>
      <c r="I155" s="1"/>
      <c r="J155" s="1"/>
      <c r="K155" s="53"/>
      <c r="L155" s="1"/>
    </row>
    <row r="156" spans="1:13">
      <c r="A156" s="14">
        <v>1</v>
      </c>
      <c r="B156" s="23" t="s">
        <v>305</v>
      </c>
      <c r="C156" s="68"/>
      <c r="D156" s="68"/>
      <c r="E156" s="68"/>
      <c r="F156" s="57">
        <f t="shared" ref="F156:F173" si="27">C156+D156+E156</f>
        <v>0</v>
      </c>
      <c r="G156" s="1">
        <v>2510</v>
      </c>
      <c r="H156" s="87"/>
      <c r="I156" s="87"/>
      <c r="J156" s="88">
        <v>1151.4000000000001</v>
      </c>
      <c r="K156" s="58">
        <f t="shared" ref="K156:K173" si="28">G156+H156+I156+J156</f>
        <v>3661.4</v>
      </c>
      <c r="L156" s="59">
        <f t="shared" ref="L156:L173" si="29">K156+F156</f>
        <v>3661.4</v>
      </c>
    </row>
    <row r="157" spans="1:13">
      <c r="A157" s="14">
        <v>2</v>
      </c>
      <c r="B157" s="23" t="s">
        <v>306</v>
      </c>
      <c r="C157" s="68"/>
      <c r="D157" s="68"/>
      <c r="E157" s="68"/>
      <c r="F157" s="57">
        <f t="shared" si="27"/>
        <v>0</v>
      </c>
      <c r="G157" s="1">
        <v>643.4</v>
      </c>
      <c r="H157" s="83"/>
      <c r="I157" s="83"/>
      <c r="J157" s="83">
        <v>119</v>
      </c>
      <c r="K157" s="58">
        <f t="shared" si="28"/>
        <v>762.4</v>
      </c>
      <c r="L157" s="59">
        <f t="shared" si="29"/>
        <v>762.4</v>
      </c>
    </row>
    <row r="158" spans="1:13">
      <c r="A158" s="14">
        <v>3</v>
      </c>
      <c r="B158" s="205" t="s">
        <v>307</v>
      </c>
      <c r="C158" s="68"/>
      <c r="D158" s="68"/>
      <c r="E158" s="68"/>
      <c r="F158" s="57">
        <f t="shared" si="27"/>
        <v>0</v>
      </c>
      <c r="G158" s="1"/>
      <c r="H158" s="83">
        <v>809.1</v>
      </c>
      <c r="I158" s="90"/>
      <c r="J158" s="83">
        <v>395</v>
      </c>
      <c r="K158" s="58">
        <f t="shared" si="28"/>
        <v>1204.0999999999999</v>
      </c>
      <c r="L158" s="59">
        <f t="shared" si="29"/>
        <v>1204.0999999999999</v>
      </c>
    </row>
    <row r="159" spans="1:13">
      <c r="A159" s="14">
        <v>4</v>
      </c>
      <c r="B159" s="205" t="s">
        <v>80</v>
      </c>
      <c r="C159" s="68"/>
      <c r="D159" s="68"/>
      <c r="E159" s="68"/>
      <c r="F159" s="57">
        <f t="shared" si="27"/>
        <v>0</v>
      </c>
      <c r="G159" s="82"/>
      <c r="H159" s="83">
        <v>1250</v>
      </c>
      <c r="I159" s="83"/>
      <c r="J159" s="83">
        <v>789.2</v>
      </c>
      <c r="K159" s="58">
        <f t="shared" si="28"/>
        <v>2039.2</v>
      </c>
      <c r="L159" s="59">
        <f t="shared" si="29"/>
        <v>2039.2</v>
      </c>
    </row>
    <row r="160" spans="1:13">
      <c r="A160" s="14">
        <v>5</v>
      </c>
      <c r="B160" s="205" t="s">
        <v>308</v>
      </c>
      <c r="C160" s="68"/>
      <c r="D160" s="68"/>
      <c r="E160" s="68"/>
      <c r="F160" s="57">
        <f t="shared" si="27"/>
        <v>0</v>
      </c>
      <c r="G160" s="1"/>
      <c r="H160" s="83">
        <v>1355.5</v>
      </c>
      <c r="I160" s="89"/>
      <c r="J160" s="83">
        <v>560</v>
      </c>
      <c r="K160" s="58">
        <f t="shared" si="28"/>
        <v>1915.5</v>
      </c>
      <c r="L160" s="59">
        <f t="shared" si="29"/>
        <v>1915.5</v>
      </c>
    </row>
    <row r="161" spans="1:13">
      <c r="A161" s="14">
        <v>6</v>
      </c>
      <c r="B161" s="205" t="s">
        <v>309</v>
      </c>
      <c r="C161" s="68"/>
      <c r="D161" s="68"/>
      <c r="E161" s="68"/>
      <c r="F161" s="57">
        <f t="shared" si="27"/>
        <v>0</v>
      </c>
      <c r="G161" s="1"/>
      <c r="H161" s="1">
        <v>608.29999999999995</v>
      </c>
      <c r="I161" s="83"/>
      <c r="J161" s="83">
        <v>339.6</v>
      </c>
      <c r="K161" s="58">
        <f t="shared" si="28"/>
        <v>947.9</v>
      </c>
      <c r="L161" s="59">
        <f t="shared" si="29"/>
        <v>947.9</v>
      </c>
    </row>
    <row r="162" spans="1:13">
      <c r="A162" s="14">
        <v>7</v>
      </c>
      <c r="B162" s="205" t="s">
        <v>81</v>
      </c>
      <c r="C162" s="68"/>
      <c r="D162" s="68"/>
      <c r="E162" s="68"/>
      <c r="F162" s="57">
        <f t="shared" si="27"/>
        <v>0</v>
      </c>
      <c r="G162" s="1"/>
      <c r="H162" s="1"/>
      <c r="I162" s="83">
        <v>939.7</v>
      </c>
      <c r="J162" s="83">
        <v>392.7</v>
      </c>
      <c r="K162" s="58">
        <f t="shared" si="28"/>
        <v>1332.4</v>
      </c>
      <c r="L162" s="59">
        <f t="shared" si="29"/>
        <v>1332.4</v>
      </c>
    </row>
    <row r="163" spans="1:13">
      <c r="A163" s="14">
        <v>8</v>
      </c>
      <c r="B163" s="205" t="s">
        <v>82</v>
      </c>
      <c r="C163" s="68"/>
      <c r="D163" s="68"/>
      <c r="E163" s="68"/>
      <c r="F163" s="57">
        <f t="shared" si="27"/>
        <v>0</v>
      </c>
      <c r="G163" s="1"/>
      <c r="H163" s="1">
        <v>3984.8</v>
      </c>
      <c r="I163" s="83"/>
      <c r="J163" s="83">
        <v>2069.1</v>
      </c>
      <c r="K163" s="58">
        <f t="shared" si="28"/>
        <v>6053.9</v>
      </c>
      <c r="L163" s="59">
        <f t="shared" si="29"/>
        <v>6053.9</v>
      </c>
    </row>
    <row r="164" spans="1:13">
      <c r="A164" s="14">
        <v>9</v>
      </c>
      <c r="B164" s="205" t="s">
        <v>83</v>
      </c>
      <c r="C164" s="68"/>
      <c r="D164" s="68"/>
      <c r="E164" s="68"/>
      <c r="F164" s="57">
        <f t="shared" si="27"/>
        <v>0</v>
      </c>
      <c r="G164" s="1"/>
      <c r="H164" s="1">
        <v>532.4</v>
      </c>
      <c r="I164" s="83"/>
      <c r="J164" s="83">
        <v>384</v>
      </c>
      <c r="K164" s="58">
        <f t="shared" si="28"/>
        <v>916.4</v>
      </c>
      <c r="L164" s="59">
        <f t="shared" si="29"/>
        <v>916.4</v>
      </c>
    </row>
    <row r="165" spans="1:13">
      <c r="A165" s="14">
        <v>10</v>
      </c>
      <c r="B165" s="205" t="s">
        <v>84</v>
      </c>
      <c r="C165" s="68"/>
      <c r="D165" s="68"/>
      <c r="E165" s="68"/>
      <c r="F165" s="57">
        <f t="shared" si="27"/>
        <v>0</v>
      </c>
      <c r="G165" s="1"/>
      <c r="H165" s="1">
        <v>439.6</v>
      </c>
      <c r="I165" s="1"/>
      <c r="J165" s="83">
        <v>369.1</v>
      </c>
      <c r="K165" s="58">
        <f t="shared" si="28"/>
        <v>808.7</v>
      </c>
      <c r="L165" s="59">
        <f t="shared" si="29"/>
        <v>808.7</v>
      </c>
    </row>
    <row r="166" spans="1:13">
      <c r="A166" s="14">
        <v>11</v>
      </c>
      <c r="B166" s="205" t="s">
        <v>310</v>
      </c>
      <c r="C166" s="68"/>
      <c r="D166" s="68"/>
      <c r="E166" s="68"/>
      <c r="F166" s="57">
        <f t="shared" si="27"/>
        <v>0</v>
      </c>
      <c r="G166" s="1"/>
      <c r="H166" s="1">
        <v>411.8</v>
      </c>
      <c r="I166" s="1"/>
      <c r="J166" s="83">
        <v>400</v>
      </c>
      <c r="K166" s="58">
        <f t="shared" si="28"/>
        <v>811.8</v>
      </c>
      <c r="L166" s="59">
        <f t="shared" si="29"/>
        <v>811.8</v>
      </c>
    </row>
    <row r="167" spans="1:13">
      <c r="A167" s="14">
        <v>12</v>
      </c>
      <c r="B167" s="205" t="s">
        <v>311</v>
      </c>
      <c r="C167" s="68"/>
      <c r="D167" s="68"/>
      <c r="E167" s="68"/>
      <c r="F167" s="57">
        <f t="shared" si="27"/>
        <v>0</v>
      </c>
      <c r="G167" s="1"/>
      <c r="H167" s="1"/>
      <c r="I167" s="1">
        <v>659.1</v>
      </c>
      <c r="J167" s="83">
        <v>167.1</v>
      </c>
      <c r="K167" s="58">
        <f t="shared" si="28"/>
        <v>826.2</v>
      </c>
      <c r="L167" s="59">
        <f t="shared" si="29"/>
        <v>826.2</v>
      </c>
    </row>
    <row r="168" spans="1:13">
      <c r="A168" s="14">
        <v>13</v>
      </c>
      <c r="B168" s="205" t="s">
        <v>312</v>
      </c>
      <c r="C168" s="68"/>
      <c r="D168" s="68"/>
      <c r="E168" s="68"/>
      <c r="F168" s="57">
        <f t="shared" si="27"/>
        <v>0</v>
      </c>
      <c r="G168" s="1"/>
      <c r="H168" s="1">
        <v>280.5</v>
      </c>
      <c r="I168" s="1"/>
      <c r="J168" s="83">
        <v>507.1</v>
      </c>
      <c r="K168" s="58">
        <f t="shared" si="28"/>
        <v>787.6</v>
      </c>
      <c r="L168" s="59">
        <f t="shared" si="29"/>
        <v>787.6</v>
      </c>
    </row>
    <row r="169" spans="1:13">
      <c r="A169" s="14">
        <v>14</v>
      </c>
      <c r="B169" s="205" t="s">
        <v>313</v>
      </c>
      <c r="C169" s="68"/>
      <c r="D169" s="68"/>
      <c r="E169" s="68"/>
      <c r="F169" s="57">
        <f t="shared" si="27"/>
        <v>0</v>
      </c>
      <c r="G169" s="1"/>
      <c r="H169" s="1"/>
      <c r="I169" s="1">
        <v>524.70000000000005</v>
      </c>
      <c r="J169" s="83">
        <v>219</v>
      </c>
      <c r="K169" s="58">
        <f t="shared" si="28"/>
        <v>743.7</v>
      </c>
      <c r="L169" s="59">
        <f t="shared" si="29"/>
        <v>743.7</v>
      </c>
    </row>
    <row r="170" spans="1:13">
      <c r="A170" s="14">
        <v>15</v>
      </c>
      <c r="B170" s="205" t="s">
        <v>85</v>
      </c>
      <c r="C170" s="68"/>
      <c r="D170" s="68"/>
      <c r="E170" s="68"/>
      <c r="F170" s="57">
        <f t="shared" si="27"/>
        <v>0</v>
      </c>
      <c r="G170" s="1"/>
      <c r="H170" s="1">
        <v>908.2</v>
      </c>
      <c r="I170" s="1"/>
      <c r="J170" s="83">
        <v>436</v>
      </c>
      <c r="K170" s="58">
        <f t="shared" si="28"/>
        <v>1344.2</v>
      </c>
      <c r="L170" s="59">
        <f t="shared" si="29"/>
        <v>1344.2</v>
      </c>
    </row>
    <row r="171" spans="1:13">
      <c r="A171" s="14">
        <v>16</v>
      </c>
      <c r="B171" s="205" t="s">
        <v>86</v>
      </c>
      <c r="C171" s="68"/>
      <c r="D171" s="68"/>
      <c r="E171" s="68"/>
      <c r="F171" s="57">
        <f t="shared" si="27"/>
        <v>0</v>
      </c>
      <c r="G171" s="1"/>
      <c r="H171" s="1"/>
      <c r="I171" s="1">
        <v>647.5</v>
      </c>
      <c r="J171" s="83">
        <v>265</v>
      </c>
      <c r="K171" s="58">
        <f t="shared" si="28"/>
        <v>912.5</v>
      </c>
      <c r="L171" s="59">
        <f t="shared" si="29"/>
        <v>912.5</v>
      </c>
    </row>
    <row r="172" spans="1:13">
      <c r="A172" s="14">
        <v>17</v>
      </c>
      <c r="B172" s="205" t="s">
        <v>314</v>
      </c>
      <c r="C172" s="68"/>
      <c r="D172" s="68"/>
      <c r="E172" s="68"/>
      <c r="F172" s="57">
        <f t="shared" si="27"/>
        <v>0</v>
      </c>
      <c r="G172" s="1"/>
      <c r="H172" s="1"/>
      <c r="I172" s="1">
        <v>465.7</v>
      </c>
      <c r="J172" s="83">
        <v>153.19999999999999</v>
      </c>
      <c r="K172" s="58">
        <f t="shared" si="28"/>
        <v>618.9</v>
      </c>
      <c r="L172" s="59">
        <f t="shared" si="29"/>
        <v>618.9</v>
      </c>
    </row>
    <row r="173" spans="1:13">
      <c r="A173" s="14">
        <v>18</v>
      </c>
      <c r="B173" s="205" t="s">
        <v>315</v>
      </c>
      <c r="C173" s="68"/>
      <c r="D173" s="68"/>
      <c r="E173" s="68"/>
      <c r="F173" s="57">
        <f t="shared" si="27"/>
        <v>0</v>
      </c>
      <c r="G173" s="1"/>
      <c r="H173" s="1"/>
      <c r="I173" s="1">
        <v>463</v>
      </c>
      <c r="J173" s="83">
        <v>152.4</v>
      </c>
      <c r="K173" s="58">
        <f t="shared" si="28"/>
        <v>615.4</v>
      </c>
      <c r="L173" s="59">
        <f t="shared" si="29"/>
        <v>615.4</v>
      </c>
    </row>
    <row r="174" spans="1:13">
      <c r="A174" s="14"/>
      <c r="B174" s="50" t="s">
        <v>31</v>
      </c>
      <c r="C174" s="72">
        <f t="shared" ref="C174:L174" si="30">SUM(C156:C173)</f>
        <v>0</v>
      </c>
      <c r="D174" s="72">
        <f t="shared" si="30"/>
        <v>0</v>
      </c>
      <c r="E174" s="72">
        <f t="shared" si="30"/>
        <v>0</v>
      </c>
      <c r="F174" s="72">
        <f t="shared" si="30"/>
        <v>0</v>
      </c>
      <c r="G174" s="72">
        <f t="shared" si="30"/>
        <v>3153.4</v>
      </c>
      <c r="H174" s="72">
        <f t="shared" si="30"/>
        <v>10580.2</v>
      </c>
      <c r="I174" s="72">
        <f t="shared" si="30"/>
        <v>3699.7</v>
      </c>
      <c r="J174" s="72">
        <f t="shared" si="30"/>
        <v>8868.9000000000015</v>
      </c>
      <c r="K174" s="72">
        <f t="shared" si="30"/>
        <v>26302.2</v>
      </c>
      <c r="L174" s="72">
        <f t="shared" si="30"/>
        <v>26302.2</v>
      </c>
    </row>
    <row r="175" spans="1:13">
      <c r="A175" s="14">
        <v>16</v>
      </c>
      <c r="B175" s="182" t="s">
        <v>11</v>
      </c>
      <c r="C175" s="68"/>
      <c r="D175" s="68"/>
      <c r="E175" s="68"/>
      <c r="F175" s="52"/>
      <c r="G175" s="68"/>
      <c r="H175" s="68"/>
      <c r="I175" s="68"/>
      <c r="J175" s="68"/>
      <c r="K175" s="91"/>
      <c r="L175" s="92"/>
    </row>
    <row r="176" spans="1:13">
      <c r="A176" s="61"/>
      <c r="B176" s="66" t="s">
        <v>87</v>
      </c>
      <c r="C176" s="3"/>
      <c r="D176" s="3"/>
      <c r="E176" s="3"/>
      <c r="F176" s="57">
        <f t="shared" ref="F176:F204" si="31">C176+D176+E176</f>
        <v>0</v>
      </c>
      <c r="G176" s="3"/>
      <c r="H176" s="3"/>
      <c r="I176" s="32">
        <v>968.5</v>
      </c>
      <c r="J176" s="93">
        <v>433.5</v>
      </c>
      <c r="K176" s="58">
        <f t="shared" ref="K176:K204" si="32">G176+H176+I176+J176</f>
        <v>1402</v>
      </c>
      <c r="L176" s="59">
        <f t="shared" ref="L176:L204" si="33">K176+F176</f>
        <v>1402</v>
      </c>
      <c r="M176" s="94"/>
    </row>
    <row r="177" spans="1:14" s="29" customFormat="1">
      <c r="A177" s="14"/>
      <c r="B177" s="95" t="s">
        <v>88</v>
      </c>
      <c r="C177" s="2"/>
      <c r="D177" s="2"/>
      <c r="E177" s="2"/>
      <c r="F177" s="57">
        <f t="shared" si="31"/>
        <v>0</v>
      </c>
      <c r="G177" s="2"/>
      <c r="H177" s="2"/>
      <c r="I177" s="24">
        <v>1265</v>
      </c>
      <c r="J177" s="24">
        <v>478</v>
      </c>
      <c r="K177" s="58">
        <f t="shared" si="32"/>
        <v>1743</v>
      </c>
      <c r="L177" s="59">
        <f t="shared" si="33"/>
        <v>1743</v>
      </c>
      <c r="M177" s="96"/>
      <c r="N177" s="75"/>
    </row>
    <row r="178" spans="1:14" s="29" customFormat="1">
      <c r="A178" s="61"/>
      <c r="B178" s="95" t="s">
        <v>89</v>
      </c>
      <c r="C178" s="97"/>
      <c r="D178" s="2"/>
      <c r="E178" s="2"/>
      <c r="F178" s="57">
        <f t="shared" si="31"/>
        <v>0</v>
      </c>
      <c r="G178" s="2"/>
      <c r="H178" s="2"/>
      <c r="I178" s="22">
        <v>622.20000000000005</v>
      </c>
      <c r="J178" s="24">
        <v>275.10000000000002</v>
      </c>
      <c r="K178" s="58">
        <f t="shared" si="32"/>
        <v>897.30000000000007</v>
      </c>
      <c r="L178" s="59">
        <f t="shared" si="33"/>
        <v>897.30000000000007</v>
      </c>
      <c r="M178" s="96"/>
      <c r="N178" s="75"/>
    </row>
    <row r="179" spans="1:14" s="29" customFormat="1">
      <c r="A179" s="14"/>
      <c r="B179" s="95" t="s">
        <v>90</v>
      </c>
      <c r="C179" s="2"/>
      <c r="D179" s="2"/>
      <c r="E179" s="2"/>
      <c r="F179" s="57">
        <f t="shared" si="31"/>
        <v>0</v>
      </c>
      <c r="G179" s="2"/>
      <c r="H179" s="2"/>
      <c r="I179" s="24">
        <v>827</v>
      </c>
      <c r="J179" s="24">
        <v>364.5</v>
      </c>
      <c r="K179" s="58">
        <f t="shared" si="32"/>
        <v>1191.5</v>
      </c>
      <c r="L179" s="59">
        <f t="shared" si="33"/>
        <v>1191.5</v>
      </c>
      <c r="M179" s="96"/>
      <c r="N179" s="75"/>
    </row>
    <row r="180" spans="1:14" s="29" customFormat="1">
      <c r="A180" s="61"/>
      <c r="B180" s="95" t="s">
        <v>91</v>
      </c>
      <c r="C180" s="43">
        <v>928.6</v>
      </c>
      <c r="D180" s="43"/>
      <c r="E180" s="43">
        <v>563.5</v>
      </c>
      <c r="F180" s="57">
        <f t="shared" si="31"/>
        <v>1492.1</v>
      </c>
      <c r="G180" s="43">
        <v>190.7</v>
      </c>
      <c r="H180" s="43"/>
      <c r="I180" s="43"/>
      <c r="J180" s="43">
        <v>109.7</v>
      </c>
      <c r="K180" s="58">
        <f t="shared" si="32"/>
        <v>300.39999999999998</v>
      </c>
      <c r="L180" s="59">
        <f t="shared" si="33"/>
        <v>1792.5</v>
      </c>
      <c r="M180" s="98"/>
      <c r="N180" s="75"/>
    </row>
    <row r="181" spans="1:14" s="29" customFormat="1">
      <c r="A181" s="14"/>
      <c r="B181" s="95" t="s">
        <v>92</v>
      </c>
      <c r="C181" s="2"/>
      <c r="D181" s="2"/>
      <c r="E181" s="2"/>
      <c r="F181" s="57">
        <f t="shared" si="31"/>
        <v>0</v>
      </c>
      <c r="G181" s="2"/>
      <c r="H181" s="2"/>
      <c r="I181" s="99">
        <v>888.4</v>
      </c>
      <c r="J181" s="100">
        <v>285.5</v>
      </c>
      <c r="K181" s="58">
        <f t="shared" si="32"/>
        <v>1173.9000000000001</v>
      </c>
      <c r="L181" s="59">
        <f t="shared" si="33"/>
        <v>1173.9000000000001</v>
      </c>
      <c r="M181" s="101"/>
      <c r="N181" s="75"/>
    </row>
    <row r="182" spans="1:14">
      <c r="A182" s="61"/>
      <c r="B182" s="4" t="s">
        <v>93</v>
      </c>
      <c r="C182" s="3"/>
      <c r="D182" s="3"/>
      <c r="E182" s="3"/>
      <c r="F182" s="57">
        <f t="shared" si="31"/>
        <v>0</v>
      </c>
      <c r="G182" s="3"/>
      <c r="H182" s="3"/>
      <c r="I182" s="99">
        <v>1656</v>
      </c>
      <c r="J182" s="99">
        <v>672.6</v>
      </c>
      <c r="K182" s="58">
        <f t="shared" si="32"/>
        <v>2328.6</v>
      </c>
      <c r="L182" s="59">
        <f t="shared" si="33"/>
        <v>2328.6</v>
      </c>
      <c r="M182" s="101"/>
    </row>
    <row r="183" spans="1:14">
      <c r="A183" s="14"/>
      <c r="B183" s="4" t="s">
        <v>94</v>
      </c>
      <c r="C183" s="3"/>
      <c r="D183" s="3"/>
      <c r="E183" s="3"/>
      <c r="F183" s="57">
        <f t="shared" si="31"/>
        <v>0</v>
      </c>
      <c r="G183" s="3"/>
      <c r="H183" s="3"/>
      <c r="I183" s="99">
        <v>1208.3</v>
      </c>
      <c r="J183" s="99">
        <v>487.1</v>
      </c>
      <c r="K183" s="58">
        <f t="shared" si="32"/>
        <v>1695.4</v>
      </c>
      <c r="L183" s="59">
        <f t="shared" si="33"/>
        <v>1695.4</v>
      </c>
      <c r="M183" s="101"/>
    </row>
    <row r="184" spans="1:14">
      <c r="A184" s="61"/>
      <c r="B184" s="4" t="s">
        <v>95</v>
      </c>
      <c r="C184" s="3"/>
      <c r="D184" s="3"/>
      <c r="E184" s="3"/>
      <c r="F184" s="57">
        <f t="shared" si="31"/>
        <v>0</v>
      </c>
      <c r="G184" s="3"/>
      <c r="H184" s="3"/>
      <c r="I184" s="99">
        <v>705</v>
      </c>
      <c r="J184" s="99">
        <v>202.6</v>
      </c>
      <c r="K184" s="58">
        <f t="shared" si="32"/>
        <v>907.6</v>
      </c>
      <c r="L184" s="59">
        <f t="shared" si="33"/>
        <v>907.6</v>
      </c>
      <c r="M184" s="101"/>
    </row>
    <row r="185" spans="1:14">
      <c r="A185" s="14"/>
      <c r="B185" s="4" t="s">
        <v>96</v>
      </c>
      <c r="C185" s="3"/>
      <c r="D185" s="3"/>
      <c r="E185" s="3"/>
      <c r="F185" s="57">
        <f t="shared" si="31"/>
        <v>0</v>
      </c>
      <c r="G185" s="3"/>
      <c r="H185" s="99">
        <v>1208</v>
      </c>
      <c r="I185" s="99"/>
      <c r="J185" s="99">
        <v>537.79999999999995</v>
      </c>
      <c r="K185" s="58">
        <f t="shared" si="32"/>
        <v>1745.8</v>
      </c>
      <c r="L185" s="59">
        <f t="shared" si="33"/>
        <v>1745.8</v>
      </c>
      <c r="M185" s="101"/>
    </row>
    <row r="186" spans="1:14">
      <c r="A186" s="61"/>
      <c r="B186" s="4" t="s">
        <v>97</v>
      </c>
      <c r="C186" s="3"/>
      <c r="D186" s="3"/>
      <c r="E186" s="3"/>
      <c r="F186" s="57">
        <f t="shared" si="31"/>
        <v>0</v>
      </c>
      <c r="G186" s="3"/>
      <c r="H186" s="99">
        <v>1208</v>
      </c>
      <c r="I186" s="99"/>
      <c r="J186" s="99">
        <v>537.79999999999995</v>
      </c>
      <c r="K186" s="58">
        <f t="shared" si="32"/>
        <v>1745.8</v>
      </c>
      <c r="L186" s="59">
        <f t="shared" si="33"/>
        <v>1745.8</v>
      </c>
      <c r="M186" s="101"/>
    </row>
    <row r="187" spans="1:14">
      <c r="A187" s="14"/>
      <c r="B187" s="4" t="s">
        <v>98</v>
      </c>
      <c r="C187" s="3"/>
      <c r="D187" s="3"/>
      <c r="E187" s="3"/>
      <c r="F187" s="57">
        <f t="shared" si="31"/>
        <v>0</v>
      </c>
      <c r="G187" s="3"/>
      <c r="H187" s="99">
        <v>1180.7</v>
      </c>
      <c r="I187" s="99"/>
      <c r="J187" s="99">
        <v>641.70000000000005</v>
      </c>
      <c r="K187" s="58">
        <f t="shared" si="32"/>
        <v>1822.4</v>
      </c>
      <c r="L187" s="59">
        <f t="shared" si="33"/>
        <v>1822.4</v>
      </c>
      <c r="M187" s="101"/>
    </row>
    <row r="188" spans="1:14">
      <c r="A188" s="61"/>
      <c r="B188" s="4" t="s">
        <v>99</v>
      </c>
      <c r="C188" s="3"/>
      <c r="D188" s="3"/>
      <c r="E188" s="3"/>
      <c r="F188" s="57">
        <f t="shared" si="31"/>
        <v>0</v>
      </c>
      <c r="G188" s="3"/>
      <c r="H188" s="99">
        <v>1718.3</v>
      </c>
      <c r="I188" s="99"/>
      <c r="J188" s="99">
        <v>941.7</v>
      </c>
      <c r="K188" s="58">
        <f t="shared" si="32"/>
        <v>2660</v>
      </c>
      <c r="L188" s="59">
        <f t="shared" si="33"/>
        <v>2660</v>
      </c>
      <c r="M188" s="101"/>
    </row>
    <row r="189" spans="1:14">
      <c r="A189" s="14"/>
      <c r="B189" s="4" t="s">
        <v>100</v>
      </c>
      <c r="C189" s="3"/>
      <c r="D189" s="32">
        <v>660</v>
      </c>
      <c r="E189" s="32">
        <v>364.4</v>
      </c>
      <c r="F189" s="57">
        <f t="shared" si="31"/>
        <v>1024.4000000000001</v>
      </c>
      <c r="G189" s="3"/>
      <c r="H189" s="99">
        <v>93.8</v>
      </c>
      <c r="I189" s="99"/>
      <c r="J189" s="99">
        <v>268.3</v>
      </c>
      <c r="K189" s="58">
        <f t="shared" si="32"/>
        <v>362.1</v>
      </c>
      <c r="L189" s="59">
        <f t="shared" si="33"/>
        <v>1386.5</v>
      </c>
      <c r="M189" s="101"/>
    </row>
    <row r="190" spans="1:14">
      <c r="A190" s="61"/>
      <c r="B190" s="4" t="s">
        <v>101</v>
      </c>
      <c r="C190" s="3"/>
      <c r="D190" s="3"/>
      <c r="E190" s="3"/>
      <c r="F190" s="57">
        <f t="shared" si="31"/>
        <v>0</v>
      </c>
      <c r="G190" s="3"/>
      <c r="H190" s="99">
        <v>864.6</v>
      </c>
      <c r="I190" s="99"/>
      <c r="J190" s="99">
        <v>375.7</v>
      </c>
      <c r="K190" s="58">
        <f t="shared" si="32"/>
        <v>1240.3</v>
      </c>
      <c r="L190" s="59">
        <f t="shared" si="33"/>
        <v>1240.3</v>
      </c>
      <c r="M190" s="101"/>
    </row>
    <row r="191" spans="1:14">
      <c r="A191" s="14"/>
      <c r="B191" s="4" t="s">
        <v>102</v>
      </c>
      <c r="C191" s="3"/>
      <c r="D191" s="32">
        <v>649.6</v>
      </c>
      <c r="E191" s="32">
        <v>281.8</v>
      </c>
      <c r="F191" s="57">
        <f t="shared" si="31"/>
        <v>931.40000000000009</v>
      </c>
      <c r="G191" s="3"/>
      <c r="H191" s="99">
        <v>951.9</v>
      </c>
      <c r="I191" s="99"/>
      <c r="J191" s="99">
        <v>465</v>
      </c>
      <c r="K191" s="58">
        <f t="shared" si="32"/>
        <v>1416.9</v>
      </c>
      <c r="L191" s="59">
        <f t="shared" si="33"/>
        <v>2348.3000000000002</v>
      </c>
      <c r="M191" s="101"/>
    </row>
    <row r="192" spans="1:14" s="21" customFormat="1">
      <c r="A192" s="61"/>
      <c r="B192" s="55" t="s">
        <v>103</v>
      </c>
      <c r="C192" s="3"/>
      <c r="D192" s="3"/>
      <c r="E192" s="3"/>
      <c r="F192" s="57">
        <f t="shared" si="31"/>
        <v>0</v>
      </c>
      <c r="G192" s="3"/>
      <c r="H192" s="99">
        <v>877.7</v>
      </c>
      <c r="I192" s="99"/>
      <c r="J192" s="99">
        <v>392.7</v>
      </c>
      <c r="K192" s="58">
        <f t="shared" si="32"/>
        <v>1270.4000000000001</v>
      </c>
      <c r="L192" s="59">
        <f t="shared" si="33"/>
        <v>1270.4000000000001</v>
      </c>
      <c r="M192" s="101"/>
      <c r="N192" s="8"/>
    </row>
    <row r="193" spans="1:14" s="8" customFormat="1">
      <c r="A193" s="14"/>
      <c r="B193" s="60" t="s">
        <v>104</v>
      </c>
      <c r="C193" s="4"/>
      <c r="D193" s="4"/>
      <c r="E193" s="4"/>
      <c r="F193" s="57">
        <f t="shared" si="31"/>
        <v>0</v>
      </c>
      <c r="G193" s="43">
        <v>3132.4</v>
      </c>
      <c r="H193" s="43"/>
      <c r="I193" s="43"/>
      <c r="J193" s="43">
        <v>2139.5</v>
      </c>
      <c r="K193" s="58">
        <f t="shared" si="32"/>
        <v>5271.9</v>
      </c>
      <c r="L193" s="59">
        <f t="shared" si="33"/>
        <v>5271.9</v>
      </c>
      <c r="M193" s="101"/>
    </row>
    <row r="194" spans="1:14" s="8" customFormat="1">
      <c r="A194" s="61"/>
      <c r="B194" s="60" t="s">
        <v>105</v>
      </c>
      <c r="C194" s="43">
        <v>276.89999999999998</v>
      </c>
      <c r="D194" s="43"/>
      <c r="E194" s="43">
        <v>176</v>
      </c>
      <c r="F194" s="57">
        <f t="shared" si="31"/>
        <v>452.9</v>
      </c>
      <c r="G194" s="43">
        <v>778.3</v>
      </c>
      <c r="H194" s="43"/>
      <c r="I194" s="43"/>
      <c r="J194" s="43">
        <v>1087.4000000000001</v>
      </c>
      <c r="K194" s="58">
        <f t="shared" si="32"/>
        <v>1865.7</v>
      </c>
      <c r="L194" s="59">
        <f t="shared" si="33"/>
        <v>2318.6</v>
      </c>
      <c r="M194" s="101"/>
    </row>
    <row r="195" spans="1:14" s="21" customFormat="1">
      <c r="A195" s="14"/>
      <c r="B195" s="55" t="s">
        <v>106</v>
      </c>
      <c r="C195" s="32">
        <v>728.8</v>
      </c>
      <c r="D195" s="32"/>
      <c r="E195" s="32">
        <v>318.5</v>
      </c>
      <c r="F195" s="57">
        <f t="shared" si="31"/>
        <v>1047.3</v>
      </c>
      <c r="G195" s="99">
        <v>2524.8000000000002</v>
      </c>
      <c r="H195" s="99"/>
      <c r="I195" s="99"/>
      <c r="J195" s="99">
        <v>1116.9000000000001</v>
      </c>
      <c r="K195" s="58">
        <f t="shared" si="32"/>
        <v>3641.7000000000003</v>
      </c>
      <c r="L195" s="59">
        <f t="shared" si="33"/>
        <v>4689</v>
      </c>
      <c r="M195" s="101"/>
      <c r="N195" s="8"/>
    </row>
    <row r="196" spans="1:14" s="21" customFormat="1">
      <c r="A196" s="61"/>
      <c r="B196" s="55" t="s">
        <v>107</v>
      </c>
      <c r="C196" s="32">
        <v>750.1</v>
      </c>
      <c r="D196" s="32"/>
      <c r="E196" s="32">
        <v>366.8</v>
      </c>
      <c r="F196" s="57">
        <f t="shared" si="31"/>
        <v>1116.9000000000001</v>
      </c>
      <c r="G196" s="99">
        <v>2119.5</v>
      </c>
      <c r="H196" s="99"/>
      <c r="I196" s="99"/>
      <c r="J196" s="99">
        <v>1006.7</v>
      </c>
      <c r="K196" s="58">
        <f t="shared" si="32"/>
        <v>3126.2</v>
      </c>
      <c r="L196" s="59">
        <f t="shared" si="33"/>
        <v>4243.1000000000004</v>
      </c>
      <c r="M196" s="102"/>
      <c r="N196" s="8"/>
    </row>
    <row r="197" spans="1:14">
      <c r="A197" s="14"/>
      <c r="B197" s="60" t="s">
        <v>108</v>
      </c>
      <c r="C197" s="4"/>
      <c r="D197" s="4"/>
      <c r="E197" s="4"/>
      <c r="F197" s="57">
        <f t="shared" si="31"/>
        <v>0</v>
      </c>
      <c r="G197" s="43">
        <v>635.5</v>
      </c>
      <c r="H197" s="43"/>
      <c r="I197" s="43"/>
      <c r="J197" s="43">
        <v>562.79999999999995</v>
      </c>
      <c r="K197" s="58">
        <f t="shared" si="32"/>
        <v>1198.3</v>
      </c>
      <c r="L197" s="59">
        <f t="shared" si="33"/>
        <v>1198.3</v>
      </c>
      <c r="M197" s="102"/>
    </row>
    <row r="198" spans="1:14">
      <c r="A198" s="61"/>
      <c r="B198" s="60" t="s">
        <v>109</v>
      </c>
      <c r="C198" s="4"/>
      <c r="D198" s="4"/>
      <c r="E198" s="4"/>
      <c r="F198" s="57">
        <f t="shared" si="31"/>
        <v>0</v>
      </c>
      <c r="G198" s="4"/>
      <c r="H198" s="99">
        <v>549.29999999999995</v>
      </c>
      <c r="I198" s="99"/>
      <c r="J198" s="99">
        <v>261</v>
      </c>
      <c r="K198" s="58">
        <f t="shared" si="32"/>
        <v>810.3</v>
      </c>
      <c r="L198" s="59">
        <f t="shared" si="33"/>
        <v>810.3</v>
      </c>
      <c r="M198" s="101"/>
    </row>
    <row r="199" spans="1:14">
      <c r="A199" s="14"/>
      <c r="B199" s="60" t="s">
        <v>110</v>
      </c>
      <c r="C199" s="4"/>
      <c r="D199" s="4"/>
      <c r="E199" s="4"/>
      <c r="F199" s="57">
        <f t="shared" si="31"/>
        <v>0</v>
      </c>
      <c r="G199" s="4"/>
      <c r="H199" s="4"/>
      <c r="I199" s="99">
        <v>735</v>
      </c>
      <c r="J199" s="99">
        <v>197.6</v>
      </c>
      <c r="K199" s="58">
        <f t="shared" si="32"/>
        <v>932.6</v>
      </c>
      <c r="L199" s="59">
        <f t="shared" si="33"/>
        <v>932.6</v>
      </c>
      <c r="M199" s="101"/>
    </row>
    <row r="200" spans="1:14">
      <c r="A200" s="61"/>
      <c r="B200" s="60" t="s">
        <v>111</v>
      </c>
      <c r="C200" s="4"/>
      <c r="D200" s="4"/>
      <c r="E200" s="4"/>
      <c r="F200" s="57">
        <f t="shared" si="31"/>
        <v>0</v>
      </c>
      <c r="G200" s="4"/>
      <c r="H200" s="4"/>
      <c r="I200" s="99">
        <v>607.4</v>
      </c>
      <c r="J200" s="99">
        <v>195.2</v>
      </c>
      <c r="K200" s="58">
        <f t="shared" si="32"/>
        <v>802.59999999999991</v>
      </c>
      <c r="L200" s="59">
        <f t="shared" si="33"/>
        <v>802.59999999999991</v>
      </c>
      <c r="M200" s="103"/>
    </row>
    <row r="201" spans="1:14">
      <c r="A201" s="14"/>
      <c r="B201" s="60" t="s">
        <v>112</v>
      </c>
      <c r="C201" s="4"/>
      <c r="D201" s="4"/>
      <c r="E201" s="4"/>
      <c r="F201" s="57">
        <f t="shared" si="31"/>
        <v>0</v>
      </c>
      <c r="G201" s="4"/>
      <c r="H201" s="4"/>
      <c r="I201" s="99">
        <v>764</v>
      </c>
      <c r="J201" s="99">
        <v>221.6</v>
      </c>
      <c r="K201" s="58">
        <f t="shared" si="32"/>
        <v>985.6</v>
      </c>
      <c r="L201" s="59">
        <f t="shared" si="33"/>
        <v>985.6</v>
      </c>
      <c r="M201" s="103"/>
    </row>
    <row r="202" spans="1:14">
      <c r="A202" s="14"/>
      <c r="B202" s="60" t="s">
        <v>113</v>
      </c>
      <c r="C202" s="4"/>
      <c r="D202" s="4"/>
      <c r="E202" s="4"/>
      <c r="F202" s="57">
        <f t="shared" si="31"/>
        <v>0</v>
      </c>
      <c r="G202" s="4"/>
      <c r="H202" s="4"/>
      <c r="I202" s="93">
        <v>606.79999999999995</v>
      </c>
      <c r="J202" s="93">
        <v>243.8</v>
      </c>
      <c r="K202" s="58">
        <f t="shared" si="32"/>
        <v>850.59999999999991</v>
      </c>
      <c r="L202" s="59">
        <f t="shared" si="33"/>
        <v>850.59999999999991</v>
      </c>
      <c r="M202" s="101"/>
    </row>
    <row r="203" spans="1:14">
      <c r="A203" s="61"/>
      <c r="B203" s="60" t="s">
        <v>114</v>
      </c>
      <c r="C203" s="4"/>
      <c r="D203" s="4"/>
      <c r="E203" s="4"/>
      <c r="F203" s="57">
        <f t="shared" si="31"/>
        <v>0</v>
      </c>
      <c r="G203" s="4"/>
      <c r="H203" s="4"/>
      <c r="I203" s="104">
        <v>523.70000000000005</v>
      </c>
      <c r="J203" s="104">
        <v>221.7</v>
      </c>
      <c r="K203" s="58">
        <f t="shared" si="32"/>
        <v>745.40000000000009</v>
      </c>
      <c r="L203" s="59">
        <f t="shared" si="33"/>
        <v>745.40000000000009</v>
      </c>
      <c r="M203" s="103"/>
    </row>
    <row r="204" spans="1:14">
      <c r="A204" s="14"/>
      <c r="B204" s="60" t="s">
        <v>115</v>
      </c>
      <c r="C204" s="4"/>
      <c r="D204" s="4"/>
      <c r="E204" s="4"/>
      <c r="F204" s="57">
        <f t="shared" si="31"/>
        <v>0</v>
      </c>
      <c r="G204" s="4"/>
      <c r="H204" s="4"/>
      <c r="I204" s="99">
        <v>592.9</v>
      </c>
      <c r="J204" s="99">
        <v>150.19999999999999</v>
      </c>
      <c r="K204" s="58">
        <f t="shared" si="32"/>
        <v>743.09999999999991</v>
      </c>
      <c r="L204" s="59">
        <f t="shared" si="33"/>
        <v>743.09999999999991</v>
      </c>
      <c r="M204" s="103"/>
    </row>
    <row r="205" spans="1:14">
      <c r="A205" s="105"/>
      <c r="B205" s="50" t="s">
        <v>31</v>
      </c>
      <c r="C205" s="72">
        <f t="shared" ref="C205:L205" si="34">SUM(C176:C204)</f>
        <v>2684.4</v>
      </c>
      <c r="D205" s="72">
        <f t="shared" si="34"/>
        <v>1309.5999999999999</v>
      </c>
      <c r="E205" s="72">
        <f t="shared" si="34"/>
        <v>2071</v>
      </c>
      <c r="F205" s="72">
        <f t="shared" si="34"/>
        <v>6065</v>
      </c>
      <c r="G205" s="72">
        <f t="shared" si="34"/>
        <v>9381.2000000000007</v>
      </c>
      <c r="H205" s="72">
        <f t="shared" si="34"/>
        <v>8652.2999999999993</v>
      </c>
      <c r="I205" s="72">
        <f t="shared" si="34"/>
        <v>11970.199999999999</v>
      </c>
      <c r="J205" s="72">
        <f t="shared" si="34"/>
        <v>14873.7</v>
      </c>
      <c r="K205" s="73">
        <f t="shared" si="34"/>
        <v>44877.4</v>
      </c>
      <c r="L205" s="72">
        <f t="shared" si="34"/>
        <v>50942.400000000001</v>
      </c>
    </row>
    <row r="206" spans="1:14">
      <c r="A206" s="14">
        <v>17</v>
      </c>
      <c r="B206" s="186" t="s">
        <v>12</v>
      </c>
      <c r="C206" s="68"/>
      <c r="D206" s="68"/>
      <c r="E206" s="68"/>
      <c r="F206" s="3"/>
      <c r="G206" s="68"/>
      <c r="H206" s="68"/>
      <c r="I206" s="68"/>
      <c r="J206" s="68"/>
      <c r="K206" s="58"/>
      <c r="L206" s="59"/>
    </row>
    <row r="207" spans="1:14" ht="34.5">
      <c r="A207" s="14"/>
      <c r="B207" s="42" t="s">
        <v>216</v>
      </c>
      <c r="C207" s="68"/>
      <c r="D207" s="68"/>
      <c r="E207" s="68"/>
      <c r="F207" s="57">
        <f t="shared" ref="F207:F217" si="35">C207+D207+E207</f>
        <v>0</v>
      </c>
      <c r="G207" s="68"/>
      <c r="H207" s="68"/>
      <c r="I207" s="68">
        <v>673.75</v>
      </c>
      <c r="J207" s="68">
        <v>117.54</v>
      </c>
      <c r="K207" s="58">
        <f>G207+H207+I207+J207</f>
        <v>791.29</v>
      </c>
      <c r="L207" s="59">
        <f t="shared" ref="L207:L217" si="36">K207+F207</f>
        <v>791.29</v>
      </c>
    </row>
    <row r="208" spans="1:14" ht="34.5">
      <c r="A208" s="14"/>
      <c r="B208" s="42" t="s">
        <v>217</v>
      </c>
      <c r="C208" s="68"/>
      <c r="D208" s="68"/>
      <c r="E208" s="68"/>
      <c r="F208" s="57">
        <f t="shared" si="35"/>
        <v>0</v>
      </c>
      <c r="G208" s="68"/>
      <c r="H208" s="68"/>
      <c r="I208" s="68">
        <v>627.75</v>
      </c>
      <c r="J208" s="68">
        <v>117.69</v>
      </c>
      <c r="K208" s="58">
        <f t="shared" ref="K208:K215" si="37">G208+H208+I208+J208</f>
        <v>745.44</v>
      </c>
      <c r="L208" s="59">
        <f t="shared" si="36"/>
        <v>745.44</v>
      </c>
    </row>
    <row r="209" spans="1:13">
      <c r="A209" s="14"/>
      <c r="B209" s="42" t="s">
        <v>218</v>
      </c>
      <c r="C209" s="68"/>
      <c r="D209" s="68"/>
      <c r="E209" s="68"/>
      <c r="F209" s="57">
        <f t="shared" si="35"/>
        <v>0</v>
      </c>
      <c r="G209" s="68"/>
      <c r="H209" s="68"/>
      <c r="I209" s="68">
        <v>505.97</v>
      </c>
      <c r="J209" s="68">
        <v>175.74</v>
      </c>
      <c r="K209" s="58">
        <f t="shared" si="37"/>
        <v>681.71</v>
      </c>
      <c r="L209" s="59">
        <f t="shared" si="36"/>
        <v>681.71</v>
      </c>
    </row>
    <row r="210" spans="1:13">
      <c r="A210" s="14"/>
      <c r="B210" s="42" t="s">
        <v>219</v>
      </c>
      <c r="C210" s="68"/>
      <c r="D210" s="68"/>
      <c r="E210" s="68"/>
      <c r="F210" s="57">
        <f t="shared" si="35"/>
        <v>0</v>
      </c>
      <c r="G210" s="68"/>
      <c r="H210" s="68"/>
      <c r="I210" s="68">
        <v>980.74</v>
      </c>
      <c r="J210" s="68">
        <v>300.26</v>
      </c>
      <c r="K210" s="58">
        <f t="shared" si="37"/>
        <v>1281</v>
      </c>
      <c r="L210" s="59">
        <f t="shared" si="36"/>
        <v>1281</v>
      </c>
    </row>
    <row r="211" spans="1:13">
      <c r="A211" s="14"/>
      <c r="B211" s="42" t="s">
        <v>220</v>
      </c>
      <c r="C211" s="68"/>
      <c r="D211" s="68"/>
      <c r="E211" s="68"/>
      <c r="F211" s="57">
        <f t="shared" si="35"/>
        <v>0</v>
      </c>
      <c r="G211" s="68"/>
      <c r="H211" s="68"/>
      <c r="I211" s="68">
        <v>545.4</v>
      </c>
      <c r="J211" s="68">
        <v>209.51</v>
      </c>
      <c r="K211" s="58">
        <f t="shared" si="37"/>
        <v>754.91</v>
      </c>
      <c r="L211" s="59">
        <f t="shared" si="36"/>
        <v>754.91</v>
      </c>
    </row>
    <row r="212" spans="1:13" ht="34.5">
      <c r="A212" s="14"/>
      <c r="B212" s="42" t="s">
        <v>221</v>
      </c>
      <c r="C212" s="68"/>
      <c r="D212" s="68"/>
      <c r="E212" s="68"/>
      <c r="F212" s="57">
        <f t="shared" si="35"/>
        <v>0</v>
      </c>
      <c r="G212" s="68"/>
      <c r="H212" s="68"/>
      <c r="I212" s="68">
        <v>1102.5</v>
      </c>
      <c r="J212" s="68">
        <v>456.49</v>
      </c>
      <c r="K212" s="58">
        <f t="shared" si="37"/>
        <v>1558.99</v>
      </c>
      <c r="L212" s="59">
        <f t="shared" si="36"/>
        <v>1558.99</v>
      </c>
    </row>
    <row r="213" spans="1:13" ht="34.5">
      <c r="A213" s="14"/>
      <c r="B213" s="42" t="s">
        <v>221</v>
      </c>
      <c r="C213" s="68"/>
      <c r="D213" s="68"/>
      <c r="E213" s="68"/>
      <c r="F213" s="57">
        <f t="shared" si="35"/>
        <v>0</v>
      </c>
      <c r="G213" s="68"/>
      <c r="H213" s="68"/>
      <c r="I213" s="68">
        <v>450.9</v>
      </c>
      <c r="J213" s="68">
        <v>139.07</v>
      </c>
      <c r="K213" s="58">
        <f t="shared" si="37"/>
        <v>589.97</v>
      </c>
      <c r="L213" s="59">
        <f t="shared" si="36"/>
        <v>589.97</v>
      </c>
    </row>
    <row r="214" spans="1:13">
      <c r="A214" s="14"/>
      <c r="B214" s="42" t="s">
        <v>222</v>
      </c>
      <c r="C214" s="68"/>
      <c r="D214" s="68"/>
      <c r="E214" s="68"/>
      <c r="F214" s="57">
        <f t="shared" si="35"/>
        <v>0</v>
      </c>
      <c r="G214" s="68"/>
      <c r="H214" s="68"/>
      <c r="I214" s="68">
        <v>896.62</v>
      </c>
      <c r="J214" s="68">
        <v>426.56</v>
      </c>
      <c r="K214" s="58">
        <f t="shared" si="37"/>
        <v>1323.18</v>
      </c>
      <c r="L214" s="59">
        <f t="shared" si="36"/>
        <v>1323.18</v>
      </c>
    </row>
    <row r="215" spans="1:13" ht="34.5">
      <c r="A215" s="14"/>
      <c r="B215" s="42" t="s">
        <v>344</v>
      </c>
      <c r="C215" s="68"/>
      <c r="D215" s="68"/>
      <c r="E215" s="68"/>
      <c r="F215" s="57">
        <f t="shared" si="35"/>
        <v>0</v>
      </c>
      <c r="G215" s="68">
        <v>29.34</v>
      </c>
      <c r="H215" s="68"/>
      <c r="I215" s="68"/>
      <c r="J215" s="68">
        <v>603.16999999999996</v>
      </c>
      <c r="K215" s="58">
        <f t="shared" si="37"/>
        <v>632.51</v>
      </c>
      <c r="L215" s="59">
        <f t="shared" si="36"/>
        <v>632.51</v>
      </c>
    </row>
    <row r="216" spans="1:13" ht="34.5">
      <c r="A216" s="14"/>
      <c r="B216" s="84" t="s">
        <v>345</v>
      </c>
      <c r="C216" s="68"/>
      <c r="D216" s="68"/>
      <c r="E216" s="68"/>
      <c r="F216" s="57">
        <f t="shared" si="35"/>
        <v>0</v>
      </c>
      <c r="G216" s="68">
        <v>4968.32</v>
      </c>
      <c r="H216" s="68"/>
      <c r="I216" s="68"/>
      <c r="J216" s="177">
        <v>2203.65</v>
      </c>
      <c r="K216" s="58">
        <f>G216+H216+I216+J216</f>
        <v>7171.9699999999993</v>
      </c>
      <c r="L216" s="59">
        <f t="shared" si="36"/>
        <v>7171.9699999999993</v>
      </c>
    </row>
    <row r="217" spans="1:13">
      <c r="A217" s="14"/>
      <c r="B217" s="66" t="s">
        <v>346</v>
      </c>
      <c r="C217" s="195">
        <v>709.56</v>
      </c>
      <c r="D217" s="195"/>
      <c r="E217" s="195">
        <v>388.83</v>
      </c>
      <c r="F217" s="57">
        <f t="shared" si="35"/>
        <v>1098.3899999999999</v>
      </c>
      <c r="G217" s="68">
        <v>955.12</v>
      </c>
      <c r="H217" s="68"/>
      <c r="I217" s="68"/>
      <c r="J217" s="177">
        <v>690.12</v>
      </c>
      <c r="K217" s="58">
        <f>G217+H217+I217+J217</f>
        <v>1645.24</v>
      </c>
      <c r="L217" s="59">
        <f t="shared" si="36"/>
        <v>2743.63</v>
      </c>
    </row>
    <row r="218" spans="1:13">
      <c r="A218" s="14"/>
      <c r="B218" s="50" t="s">
        <v>31</v>
      </c>
      <c r="C218" s="72">
        <f t="shared" ref="C218:L218" si="38">SUM(C207:C217)</f>
        <v>709.56</v>
      </c>
      <c r="D218" s="72">
        <f t="shared" si="38"/>
        <v>0</v>
      </c>
      <c r="E218" s="72">
        <f t="shared" si="38"/>
        <v>388.83</v>
      </c>
      <c r="F218" s="72">
        <f t="shared" si="38"/>
        <v>1098.3899999999999</v>
      </c>
      <c r="G218" s="72">
        <f t="shared" si="38"/>
        <v>5952.78</v>
      </c>
      <c r="H218" s="72">
        <f t="shared" si="38"/>
        <v>0</v>
      </c>
      <c r="I218" s="72">
        <f t="shared" si="38"/>
        <v>5783.63</v>
      </c>
      <c r="J218" s="72">
        <f t="shared" si="38"/>
        <v>5439.8</v>
      </c>
      <c r="K218" s="72">
        <f t="shared" si="38"/>
        <v>17176.21</v>
      </c>
      <c r="L218" s="72">
        <f t="shared" si="38"/>
        <v>18274.599999999999</v>
      </c>
    </row>
    <row r="219" spans="1:13">
      <c r="A219" s="106">
        <v>18</v>
      </c>
      <c r="B219" s="186" t="s">
        <v>13</v>
      </c>
      <c r="C219" s="55"/>
      <c r="D219" s="55"/>
      <c r="E219" s="55"/>
      <c r="F219" s="3"/>
      <c r="G219" s="4"/>
      <c r="H219" s="4"/>
      <c r="I219" s="4"/>
      <c r="J219" s="4"/>
      <c r="K219" s="53"/>
      <c r="L219" s="1"/>
    </row>
    <row r="220" spans="1:13">
      <c r="A220" s="19"/>
      <c r="B220" s="45" t="s">
        <v>116</v>
      </c>
      <c r="C220" s="55"/>
      <c r="D220" s="107">
        <v>1071.0999999999999</v>
      </c>
      <c r="E220" s="107">
        <v>450.4</v>
      </c>
      <c r="F220" s="57">
        <f>C220+D220+E220</f>
        <v>1521.5</v>
      </c>
      <c r="G220" s="55"/>
      <c r="H220" s="55"/>
      <c r="I220" s="55"/>
      <c r="J220" s="55"/>
      <c r="K220" s="58">
        <f>G220+H220+I220+J220</f>
        <v>0</v>
      </c>
      <c r="L220" s="59">
        <f>K220+F220</f>
        <v>1521.5</v>
      </c>
    </row>
    <row r="221" spans="1:13">
      <c r="A221" s="19"/>
      <c r="B221" s="45" t="s">
        <v>117</v>
      </c>
      <c r="C221" s="55"/>
      <c r="D221" s="107">
        <v>583.20000000000005</v>
      </c>
      <c r="E221" s="107">
        <v>238.2</v>
      </c>
      <c r="F221" s="57">
        <f>C221+D221+E221</f>
        <v>821.40000000000009</v>
      </c>
      <c r="G221" s="55"/>
      <c r="H221" s="55"/>
      <c r="I221" s="55"/>
      <c r="J221" s="55"/>
      <c r="K221" s="58"/>
      <c r="L221" s="59">
        <f>K221+F221</f>
        <v>821.40000000000009</v>
      </c>
    </row>
    <row r="222" spans="1:13">
      <c r="A222" s="19"/>
      <c r="B222" s="50" t="s">
        <v>31</v>
      </c>
      <c r="C222" s="51">
        <f t="shared" ref="C222:L222" si="39">SUM(C220:C221)</f>
        <v>0</v>
      </c>
      <c r="D222" s="51">
        <f t="shared" si="39"/>
        <v>1654.3</v>
      </c>
      <c r="E222" s="51">
        <f t="shared" si="39"/>
        <v>688.59999999999991</v>
      </c>
      <c r="F222" s="51">
        <f t="shared" si="39"/>
        <v>2342.9</v>
      </c>
      <c r="G222" s="51">
        <f t="shared" si="39"/>
        <v>0</v>
      </c>
      <c r="H222" s="51">
        <f t="shared" si="39"/>
        <v>0</v>
      </c>
      <c r="I222" s="51">
        <f t="shared" si="39"/>
        <v>0</v>
      </c>
      <c r="J222" s="51">
        <f t="shared" si="39"/>
        <v>0</v>
      </c>
      <c r="K222" s="62">
        <f t="shared" si="39"/>
        <v>0</v>
      </c>
      <c r="L222" s="51">
        <f t="shared" si="39"/>
        <v>2342.9</v>
      </c>
    </row>
    <row r="223" spans="1:13">
      <c r="A223" s="61"/>
      <c r="B223" s="186" t="s">
        <v>358</v>
      </c>
      <c r="C223" s="4"/>
      <c r="D223" s="4"/>
      <c r="E223" s="4"/>
      <c r="F223" s="4"/>
      <c r="G223" s="4"/>
      <c r="H223" s="4"/>
      <c r="I223" s="4"/>
      <c r="J223" s="4"/>
      <c r="K223" s="20"/>
      <c r="L223" s="4"/>
      <c r="M223" s="180"/>
    </row>
    <row r="224" spans="1:13">
      <c r="A224" s="61"/>
      <c r="B224" s="204" t="s">
        <v>359</v>
      </c>
      <c r="C224" s="56">
        <v>640.46</v>
      </c>
      <c r="D224" s="56"/>
      <c r="E224" s="56"/>
      <c r="F224" s="57">
        <f>C224+D224+E224</f>
        <v>640.46</v>
      </c>
      <c r="G224" s="4"/>
      <c r="H224" s="4"/>
      <c r="I224" s="4"/>
      <c r="J224" s="4"/>
      <c r="K224" s="20"/>
      <c r="L224" s="59">
        <f>K224+F224</f>
        <v>640.46</v>
      </c>
      <c r="M224" s="180"/>
    </row>
    <row r="225" spans="1:15">
      <c r="A225" s="19"/>
      <c r="B225" s="50" t="s">
        <v>31</v>
      </c>
      <c r="C225" s="51">
        <f>C224</f>
        <v>640.46</v>
      </c>
      <c r="D225" s="51">
        <f t="shared" ref="D225:L225" si="40">D224</f>
        <v>0</v>
      </c>
      <c r="E225" s="51">
        <f t="shared" si="40"/>
        <v>0</v>
      </c>
      <c r="F225" s="51">
        <f t="shared" si="40"/>
        <v>640.46</v>
      </c>
      <c r="G225" s="51">
        <f t="shared" si="40"/>
        <v>0</v>
      </c>
      <c r="H225" s="51">
        <f t="shared" si="40"/>
        <v>0</v>
      </c>
      <c r="I225" s="51">
        <f t="shared" si="40"/>
        <v>0</v>
      </c>
      <c r="J225" s="51">
        <f t="shared" si="40"/>
        <v>0</v>
      </c>
      <c r="K225" s="51">
        <f t="shared" si="40"/>
        <v>0</v>
      </c>
      <c r="L225" s="51">
        <f t="shared" si="40"/>
        <v>640.46</v>
      </c>
    </row>
    <row r="226" spans="1:15">
      <c r="A226" s="61"/>
      <c r="B226" s="186" t="s">
        <v>335</v>
      </c>
      <c r="C226" s="4"/>
      <c r="D226" s="4"/>
      <c r="E226" s="4"/>
      <c r="F226" s="4"/>
      <c r="G226" s="4"/>
      <c r="H226" s="4"/>
      <c r="I226" s="4"/>
      <c r="J226" s="4"/>
      <c r="K226" s="20"/>
      <c r="L226" s="4"/>
      <c r="M226" s="180"/>
    </row>
    <row r="227" spans="1:15">
      <c r="A227" s="61"/>
      <c r="B227" s="63" t="s">
        <v>336</v>
      </c>
      <c r="C227" s="4"/>
      <c r="D227" s="4"/>
      <c r="E227" s="4"/>
      <c r="F227" s="4">
        <f>-C227+D227+E227</f>
        <v>0</v>
      </c>
      <c r="G227" s="4"/>
      <c r="H227" s="4">
        <v>1136.7</v>
      </c>
      <c r="I227" s="4"/>
      <c r="J227" s="4">
        <v>110.9</v>
      </c>
      <c r="K227" s="58">
        <f>G227+H227+I227+J227</f>
        <v>1247.6000000000001</v>
      </c>
      <c r="L227" s="59">
        <f>K227+F227</f>
        <v>1247.6000000000001</v>
      </c>
      <c r="M227" s="180"/>
    </row>
    <row r="228" spans="1:15" s="8" customFormat="1">
      <c r="A228" s="61"/>
      <c r="B228" s="63" t="s">
        <v>337</v>
      </c>
      <c r="C228" s="4"/>
      <c r="D228" s="4"/>
      <c r="E228" s="4"/>
      <c r="F228" s="4">
        <f>-C228+D228+E228</f>
        <v>0</v>
      </c>
      <c r="G228" s="4"/>
      <c r="H228" s="4"/>
      <c r="I228" s="4">
        <v>531</v>
      </c>
      <c r="J228" s="4">
        <v>133.6</v>
      </c>
      <c r="K228" s="58">
        <f>G228+H228+I228+J228</f>
        <v>664.6</v>
      </c>
      <c r="L228" s="59">
        <f>K228+F228</f>
        <v>664.6</v>
      </c>
      <c r="M228" s="180"/>
    </row>
    <row r="229" spans="1:15">
      <c r="A229" s="19"/>
      <c r="B229" s="50" t="s">
        <v>31</v>
      </c>
      <c r="C229" s="51">
        <f>C227+C228</f>
        <v>0</v>
      </c>
      <c r="D229" s="51">
        <f>D227+D228</f>
        <v>0</v>
      </c>
      <c r="E229" s="51">
        <f t="shared" ref="E229:L229" si="41">E227+E228</f>
        <v>0</v>
      </c>
      <c r="F229" s="51">
        <f t="shared" si="41"/>
        <v>0</v>
      </c>
      <c r="G229" s="51">
        <f t="shared" si="41"/>
        <v>0</v>
      </c>
      <c r="H229" s="51">
        <f t="shared" si="41"/>
        <v>1136.7</v>
      </c>
      <c r="I229" s="51">
        <f t="shared" si="41"/>
        <v>531</v>
      </c>
      <c r="J229" s="51">
        <f t="shared" si="41"/>
        <v>244.5</v>
      </c>
      <c r="K229" s="51">
        <f t="shared" si="41"/>
        <v>1912.2000000000003</v>
      </c>
      <c r="L229" s="51">
        <f t="shared" si="41"/>
        <v>1912.2000000000003</v>
      </c>
    </row>
    <row r="230" spans="1:15">
      <c r="A230" s="106">
        <v>19</v>
      </c>
      <c r="B230" s="186" t="s">
        <v>14</v>
      </c>
      <c r="C230" s="55"/>
      <c r="D230" s="4"/>
      <c r="E230" s="55"/>
      <c r="F230" s="3"/>
      <c r="G230" s="4"/>
      <c r="H230" s="4"/>
      <c r="I230" s="4"/>
      <c r="J230" s="4"/>
      <c r="K230" s="53"/>
      <c r="L230" s="1"/>
      <c r="O230" s="21"/>
    </row>
    <row r="231" spans="1:15">
      <c r="A231" s="19"/>
      <c r="B231" s="23" t="s">
        <v>118</v>
      </c>
      <c r="C231" s="4">
        <v>0</v>
      </c>
      <c r="D231" s="108">
        <v>2113.3380000000002</v>
      </c>
      <c r="E231" s="109">
        <v>948.64200000000005</v>
      </c>
      <c r="F231" s="57">
        <f t="shared" ref="F231:F237" si="42">C231+D231+E231</f>
        <v>3061.9800000000005</v>
      </c>
      <c r="G231" s="55"/>
      <c r="H231" s="55"/>
      <c r="I231" s="55"/>
      <c r="J231" s="55"/>
      <c r="K231" s="58">
        <f t="shared" ref="K231:K237" si="43">G231+H231+I231+J231</f>
        <v>0</v>
      </c>
      <c r="L231" s="59">
        <f t="shared" ref="L231:L237" si="44">K231+F231</f>
        <v>3061.9800000000005</v>
      </c>
      <c r="M231" s="110"/>
      <c r="N231" s="111"/>
      <c r="O231" s="21"/>
    </row>
    <row r="232" spans="1:15">
      <c r="A232" s="19"/>
      <c r="B232" s="23" t="s">
        <v>119</v>
      </c>
      <c r="C232" s="4">
        <v>0</v>
      </c>
      <c r="D232" s="108">
        <v>670.31200000000001</v>
      </c>
      <c r="E232" s="112">
        <v>316.84199999999998</v>
      </c>
      <c r="F232" s="57">
        <f t="shared" si="42"/>
        <v>987.154</v>
      </c>
      <c r="G232" s="55"/>
      <c r="H232" s="55"/>
      <c r="I232" s="55"/>
      <c r="J232" s="55"/>
      <c r="K232" s="58">
        <f t="shared" si="43"/>
        <v>0</v>
      </c>
      <c r="L232" s="59">
        <f t="shared" si="44"/>
        <v>987.154</v>
      </c>
      <c r="M232" s="110"/>
      <c r="N232" s="113"/>
      <c r="O232" s="21"/>
    </row>
    <row r="233" spans="1:15">
      <c r="A233" s="19"/>
      <c r="B233" s="23" t="s">
        <v>120</v>
      </c>
      <c r="C233" s="4">
        <v>0</v>
      </c>
      <c r="D233" s="108">
        <v>553.95100000000002</v>
      </c>
      <c r="E233" s="109">
        <v>247.25800000000001</v>
      </c>
      <c r="F233" s="57">
        <f t="shared" si="42"/>
        <v>801.20900000000006</v>
      </c>
      <c r="G233" s="55"/>
      <c r="H233" s="55"/>
      <c r="I233" s="55"/>
      <c r="J233" s="55"/>
      <c r="K233" s="58">
        <f t="shared" si="43"/>
        <v>0</v>
      </c>
      <c r="L233" s="59">
        <f t="shared" si="44"/>
        <v>801.20900000000006</v>
      </c>
      <c r="M233" s="110"/>
      <c r="N233" s="111"/>
      <c r="O233" s="21"/>
    </row>
    <row r="234" spans="1:15">
      <c r="A234" s="19"/>
      <c r="B234" s="23" t="s">
        <v>121</v>
      </c>
      <c r="C234" s="4">
        <v>0</v>
      </c>
      <c r="D234" s="108">
        <v>2788.471</v>
      </c>
      <c r="E234" s="114">
        <v>2348.7860000000001</v>
      </c>
      <c r="F234" s="57">
        <f t="shared" si="42"/>
        <v>5137.2569999999996</v>
      </c>
      <c r="G234" s="55"/>
      <c r="H234" s="55"/>
      <c r="I234" s="55"/>
      <c r="J234" s="55"/>
      <c r="K234" s="58">
        <f t="shared" si="43"/>
        <v>0</v>
      </c>
      <c r="L234" s="59">
        <f t="shared" si="44"/>
        <v>5137.2569999999996</v>
      </c>
      <c r="M234" s="110"/>
      <c r="N234" s="111"/>
      <c r="O234" s="21"/>
    </row>
    <row r="235" spans="1:15">
      <c r="A235" s="19"/>
      <c r="B235" s="23" t="s">
        <v>338</v>
      </c>
      <c r="C235" s="4">
        <v>0</v>
      </c>
      <c r="D235" s="108">
        <v>551.70299999999997</v>
      </c>
      <c r="E235" s="114">
        <v>247.74600000000001</v>
      </c>
      <c r="F235" s="57">
        <f t="shared" si="42"/>
        <v>799.44899999999996</v>
      </c>
      <c r="G235" s="55"/>
      <c r="H235" s="55"/>
      <c r="I235" s="55"/>
      <c r="J235" s="55"/>
      <c r="K235" s="58">
        <f t="shared" si="43"/>
        <v>0</v>
      </c>
      <c r="L235" s="59">
        <f t="shared" si="44"/>
        <v>799.44899999999996</v>
      </c>
      <c r="M235" s="110"/>
      <c r="N235" s="111"/>
      <c r="O235" s="21"/>
    </row>
    <row r="236" spans="1:15" s="21" customFormat="1">
      <c r="A236" s="19"/>
      <c r="B236" s="23" t="s">
        <v>339</v>
      </c>
      <c r="C236" s="4">
        <v>0</v>
      </c>
      <c r="D236" s="108">
        <v>770.64499999999998</v>
      </c>
      <c r="E236" s="114">
        <v>425.78399999999999</v>
      </c>
      <c r="F236" s="57">
        <f t="shared" si="42"/>
        <v>1196.4290000000001</v>
      </c>
      <c r="G236" s="55"/>
      <c r="H236" s="55"/>
      <c r="I236" s="55"/>
      <c r="J236" s="55"/>
      <c r="K236" s="58">
        <f t="shared" si="43"/>
        <v>0</v>
      </c>
      <c r="L236" s="59">
        <f t="shared" si="44"/>
        <v>1196.4290000000001</v>
      </c>
      <c r="M236" s="110"/>
      <c r="N236" s="111"/>
    </row>
    <row r="237" spans="1:15" s="21" customFormat="1">
      <c r="A237" s="19"/>
      <c r="B237" s="23" t="s">
        <v>340</v>
      </c>
      <c r="C237" s="4">
        <v>594.05499999999995</v>
      </c>
      <c r="D237" s="108">
        <v>0</v>
      </c>
      <c r="E237" s="114">
        <v>272.76499999999999</v>
      </c>
      <c r="F237" s="57">
        <f t="shared" si="42"/>
        <v>866.81999999999994</v>
      </c>
      <c r="G237" s="195">
        <v>612.06100000000004</v>
      </c>
      <c r="H237" s="195">
        <v>0</v>
      </c>
      <c r="I237" s="195"/>
      <c r="J237" s="195">
        <v>278.68099999999998</v>
      </c>
      <c r="K237" s="58">
        <f t="shared" si="43"/>
        <v>890.74199999999996</v>
      </c>
      <c r="L237" s="59">
        <f t="shared" si="44"/>
        <v>1757.5619999999999</v>
      </c>
      <c r="M237" s="110"/>
      <c r="N237" s="111"/>
    </row>
    <row r="238" spans="1:15" s="21" customFormat="1">
      <c r="A238" s="19"/>
      <c r="B238" s="50" t="s">
        <v>31</v>
      </c>
      <c r="C238" s="51">
        <f t="shared" ref="C238:L238" si="45">SUM(C231:C237)</f>
        <v>594.05499999999995</v>
      </c>
      <c r="D238" s="51">
        <f t="shared" si="45"/>
        <v>7448.42</v>
      </c>
      <c r="E238" s="51">
        <f t="shared" si="45"/>
        <v>4807.8230000000003</v>
      </c>
      <c r="F238" s="51">
        <f t="shared" si="45"/>
        <v>12850.298000000001</v>
      </c>
      <c r="G238" s="51">
        <f t="shared" si="45"/>
        <v>612.06100000000004</v>
      </c>
      <c r="H238" s="51">
        <f t="shared" si="45"/>
        <v>0</v>
      </c>
      <c r="I238" s="51">
        <f t="shared" si="45"/>
        <v>0</v>
      </c>
      <c r="J238" s="51">
        <f t="shared" si="45"/>
        <v>278.68099999999998</v>
      </c>
      <c r="K238" s="62">
        <f t="shared" si="45"/>
        <v>890.74199999999996</v>
      </c>
      <c r="L238" s="51">
        <f t="shared" si="45"/>
        <v>13741.04</v>
      </c>
      <c r="M238" s="7"/>
      <c r="N238" s="8"/>
    </row>
    <row r="239" spans="1:15" s="8" customFormat="1">
      <c r="A239" s="61"/>
      <c r="B239" s="186" t="s">
        <v>341</v>
      </c>
      <c r="C239" s="4"/>
      <c r="D239" s="4"/>
      <c r="E239" s="4"/>
      <c r="F239" s="4"/>
      <c r="G239" s="4"/>
      <c r="H239" s="4"/>
      <c r="I239" s="4"/>
      <c r="J239" s="4"/>
      <c r="K239" s="20"/>
      <c r="L239" s="4"/>
      <c r="M239" s="180"/>
    </row>
    <row r="240" spans="1:15" s="8" customFormat="1">
      <c r="A240" s="61"/>
      <c r="B240" s="204" t="s">
        <v>342</v>
      </c>
      <c r="C240" s="4"/>
      <c r="D240" s="4"/>
      <c r="E240" s="4"/>
      <c r="F240" s="57">
        <f>C240+D240+E240</f>
        <v>0</v>
      </c>
      <c r="G240" s="4"/>
      <c r="H240" s="4"/>
      <c r="I240" s="195">
        <v>757.5</v>
      </c>
      <c r="J240" s="195">
        <v>135.19999999999999</v>
      </c>
      <c r="K240" s="58">
        <f>G240+H240+I240+J240</f>
        <v>892.7</v>
      </c>
      <c r="L240" s="59">
        <f>K240+F240</f>
        <v>892.7</v>
      </c>
      <c r="M240" s="180"/>
    </row>
    <row r="241" spans="1:15" s="8" customFormat="1">
      <c r="A241" s="61"/>
      <c r="B241" s="204" t="s">
        <v>343</v>
      </c>
      <c r="C241" s="4"/>
      <c r="D241" s="4"/>
      <c r="E241" s="4"/>
      <c r="F241" s="57">
        <f>C241+D241+E241</f>
        <v>0</v>
      </c>
      <c r="G241" s="4"/>
      <c r="H241" s="4"/>
      <c r="I241" s="195">
        <v>609.5</v>
      </c>
      <c r="J241" s="195">
        <v>90.2</v>
      </c>
      <c r="K241" s="58">
        <f>G241+H241+I241+J241</f>
        <v>699.7</v>
      </c>
      <c r="L241" s="59">
        <f>K241+F241</f>
        <v>699.7</v>
      </c>
      <c r="M241" s="180"/>
    </row>
    <row r="242" spans="1:15" s="21" customFormat="1">
      <c r="A242" s="19"/>
      <c r="B242" s="50" t="s">
        <v>31</v>
      </c>
      <c r="C242" s="51">
        <f>C240+C241</f>
        <v>0</v>
      </c>
      <c r="D242" s="51">
        <f t="shared" ref="D242:L242" si="46">D240+D241</f>
        <v>0</v>
      </c>
      <c r="E242" s="51">
        <f t="shared" si="46"/>
        <v>0</v>
      </c>
      <c r="F242" s="51">
        <f t="shared" si="46"/>
        <v>0</v>
      </c>
      <c r="G242" s="51">
        <f t="shared" si="46"/>
        <v>0</v>
      </c>
      <c r="H242" s="51">
        <f t="shared" si="46"/>
        <v>0</v>
      </c>
      <c r="I242" s="51">
        <f t="shared" si="46"/>
        <v>1367</v>
      </c>
      <c r="J242" s="51">
        <f t="shared" si="46"/>
        <v>225.39999999999998</v>
      </c>
      <c r="K242" s="51">
        <f t="shared" si="46"/>
        <v>1592.4</v>
      </c>
      <c r="L242" s="51">
        <f t="shared" si="46"/>
        <v>1592.4</v>
      </c>
      <c r="M242" s="7"/>
      <c r="N242" s="8"/>
    </row>
    <row r="243" spans="1:15" s="21" customFormat="1">
      <c r="A243" s="19">
        <v>20</v>
      </c>
      <c r="B243" s="198" t="s">
        <v>15</v>
      </c>
      <c r="C243" s="55"/>
      <c r="D243" s="55"/>
      <c r="E243" s="55"/>
      <c r="F243" s="3"/>
      <c r="G243" s="4"/>
      <c r="H243" s="4"/>
      <c r="I243" s="4"/>
      <c r="J243" s="4"/>
      <c r="K243" s="53"/>
      <c r="L243" s="1"/>
      <c r="M243" s="7"/>
      <c r="N243" s="8"/>
    </row>
    <row r="244" spans="1:15" s="21" customFormat="1">
      <c r="A244" s="16"/>
      <c r="B244" s="204" t="s">
        <v>360</v>
      </c>
      <c r="C244" s="196"/>
      <c r="D244" s="196">
        <v>1425.1</v>
      </c>
      <c r="E244" s="196">
        <v>710</v>
      </c>
      <c r="F244" s="57">
        <f t="shared" ref="F244:F254" si="47">C244+D244+E244</f>
        <v>2135.1</v>
      </c>
      <c r="G244" s="197"/>
      <c r="H244" s="197"/>
      <c r="I244" s="197"/>
      <c r="J244" s="197"/>
      <c r="K244" s="58">
        <f t="shared" ref="K244:K254" si="48">G244+H244+I244+J244</f>
        <v>0</v>
      </c>
      <c r="L244" s="59">
        <f t="shared" ref="L244:L254" si="49">K244+F244</f>
        <v>2135.1</v>
      </c>
      <c r="M244" s="7"/>
      <c r="N244" s="8"/>
    </row>
    <row r="245" spans="1:15" s="8" customFormat="1">
      <c r="A245" s="61"/>
      <c r="B245" s="204" t="s">
        <v>226</v>
      </c>
      <c r="C245" s="196"/>
      <c r="D245" s="196">
        <v>613</v>
      </c>
      <c r="E245" s="196">
        <v>335.6</v>
      </c>
      <c r="F245" s="57">
        <f t="shared" si="47"/>
        <v>948.6</v>
      </c>
      <c r="G245" s="197"/>
      <c r="H245" s="197"/>
      <c r="I245" s="197"/>
      <c r="J245" s="197"/>
      <c r="K245" s="58">
        <f t="shared" si="48"/>
        <v>0</v>
      </c>
      <c r="L245" s="59">
        <f t="shared" si="49"/>
        <v>948.6</v>
      </c>
      <c r="M245" s="7"/>
      <c r="O245" s="21"/>
    </row>
    <row r="246" spans="1:15" s="8" customFormat="1">
      <c r="A246" s="61"/>
      <c r="B246" s="204" t="s">
        <v>361</v>
      </c>
      <c r="C246" s="196"/>
      <c r="D246" s="196">
        <v>685.7</v>
      </c>
      <c r="E246" s="196">
        <v>344</v>
      </c>
      <c r="F246" s="57">
        <f t="shared" si="47"/>
        <v>1029.7</v>
      </c>
      <c r="G246" s="197"/>
      <c r="H246" s="197"/>
      <c r="I246" s="197"/>
      <c r="J246" s="197"/>
      <c r="K246" s="58">
        <f t="shared" si="48"/>
        <v>0</v>
      </c>
      <c r="L246" s="59">
        <f t="shared" si="49"/>
        <v>1029.7</v>
      </c>
      <c r="M246" s="7"/>
      <c r="O246" s="21"/>
    </row>
    <row r="247" spans="1:15" s="8" customFormat="1">
      <c r="A247" s="61"/>
      <c r="B247" s="204" t="s">
        <v>50</v>
      </c>
      <c r="C247" s="196"/>
      <c r="D247" s="196"/>
      <c r="E247" s="196"/>
      <c r="F247" s="57">
        <f t="shared" si="47"/>
        <v>0</v>
      </c>
      <c r="G247" s="197"/>
      <c r="H247" s="197">
        <v>786.9</v>
      </c>
      <c r="I247" s="197"/>
      <c r="J247" s="197">
        <v>430.8</v>
      </c>
      <c r="K247" s="58">
        <f t="shared" si="48"/>
        <v>1217.7</v>
      </c>
      <c r="L247" s="59">
        <f t="shared" si="49"/>
        <v>1217.7</v>
      </c>
      <c r="M247" s="7"/>
      <c r="O247" s="21"/>
    </row>
    <row r="248" spans="1:15" s="8" customFormat="1">
      <c r="A248" s="61"/>
      <c r="B248" s="204" t="s">
        <v>124</v>
      </c>
      <c r="C248" s="196"/>
      <c r="D248" s="196">
        <v>512</v>
      </c>
      <c r="E248" s="196">
        <v>280</v>
      </c>
      <c r="F248" s="57">
        <f t="shared" si="47"/>
        <v>792</v>
      </c>
      <c r="G248" s="197"/>
      <c r="H248" s="197"/>
      <c r="I248" s="197"/>
      <c r="J248" s="197"/>
      <c r="K248" s="58">
        <f t="shared" si="48"/>
        <v>0</v>
      </c>
      <c r="L248" s="59">
        <f t="shared" si="49"/>
        <v>792</v>
      </c>
      <c r="M248" s="7"/>
      <c r="O248" s="21"/>
    </row>
    <row r="249" spans="1:15" s="8" customFormat="1">
      <c r="A249" s="61"/>
      <c r="B249" s="204" t="s">
        <v>122</v>
      </c>
      <c r="C249" s="196"/>
      <c r="D249" s="196">
        <v>279.7</v>
      </c>
      <c r="E249" s="196">
        <v>116.8</v>
      </c>
      <c r="F249" s="57">
        <f t="shared" si="47"/>
        <v>396.5</v>
      </c>
      <c r="G249" s="197"/>
      <c r="H249" s="197">
        <v>1728.5</v>
      </c>
      <c r="I249" s="197"/>
      <c r="J249" s="197">
        <v>946.4</v>
      </c>
      <c r="K249" s="58">
        <f t="shared" si="48"/>
        <v>2674.9</v>
      </c>
      <c r="L249" s="59">
        <f t="shared" si="49"/>
        <v>3071.4</v>
      </c>
      <c r="M249" s="7"/>
      <c r="O249" s="21"/>
    </row>
    <row r="250" spans="1:15" s="8" customFormat="1">
      <c r="A250" s="61"/>
      <c r="B250" s="204" t="s">
        <v>173</v>
      </c>
      <c r="C250" s="196"/>
      <c r="D250" s="196">
        <v>366.2</v>
      </c>
      <c r="E250" s="196">
        <v>200.5</v>
      </c>
      <c r="F250" s="57">
        <f t="shared" si="47"/>
        <v>566.70000000000005</v>
      </c>
      <c r="G250" s="197"/>
      <c r="H250" s="197"/>
      <c r="I250" s="197"/>
      <c r="J250" s="197"/>
      <c r="K250" s="58">
        <f t="shared" si="48"/>
        <v>0</v>
      </c>
      <c r="L250" s="59">
        <f t="shared" si="49"/>
        <v>566.70000000000005</v>
      </c>
      <c r="M250" s="7"/>
      <c r="O250" s="21"/>
    </row>
    <row r="251" spans="1:15" s="8" customFormat="1">
      <c r="A251" s="61"/>
      <c r="B251" s="204" t="s">
        <v>362</v>
      </c>
      <c r="C251" s="196"/>
      <c r="D251" s="196">
        <v>325</v>
      </c>
      <c r="E251" s="196">
        <v>177.9</v>
      </c>
      <c r="F251" s="57">
        <f t="shared" si="47"/>
        <v>502.9</v>
      </c>
      <c r="G251" s="197"/>
      <c r="H251" s="197"/>
      <c r="I251" s="197"/>
      <c r="J251" s="197"/>
      <c r="K251" s="58">
        <f t="shared" si="48"/>
        <v>0</v>
      </c>
      <c r="L251" s="59">
        <f t="shared" si="49"/>
        <v>502.9</v>
      </c>
      <c r="M251" s="7"/>
      <c r="O251" s="21"/>
    </row>
    <row r="252" spans="1:15" s="8" customFormat="1">
      <c r="A252" s="61"/>
      <c r="B252" s="204" t="s">
        <v>363</v>
      </c>
      <c r="C252" s="196"/>
      <c r="D252" s="196">
        <v>418.7</v>
      </c>
      <c r="E252" s="196">
        <v>204.7</v>
      </c>
      <c r="F252" s="57">
        <f t="shared" si="47"/>
        <v>623.4</v>
      </c>
      <c r="G252" s="197"/>
      <c r="H252" s="197"/>
      <c r="I252" s="197"/>
      <c r="J252" s="197"/>
      <c r="K252" s="58">
        <f t="shared" si="48"/>
        <v>0</v>
      </c>
      <c r="L252" s="59">
        <f t="shared" si="49"/>
        <v>623.4</v>
      </c>
      <c r="M252" s="7"/>
      <c r="O252" s="21"/>
    </row>
    <row r="253" spans="1:15" s="8" customFormat="1">
      <c r="A253" s="61"/>
      <c r="B253" s="204" t="s">
        <v>364</v>
      </c>
      <c r="C253" s="196"/>
      <c r="D253" s="196">
        <v>350.6</v>
      </c>
      <c r="E253" s="196">
        <v>192</v>
      </c>
      <c r="F253" s="57">
        <f t="shared" si="47"/>
        <v>542.6</v>
      </c>
      <c r="G253" s="197"/>
      <c r="H253" s="197"/>
      <c r="I253" s="197"/>
      <c r="J253" s="197"/>
      <c r="K253" s="58">
        <f t="shared" si="48"/>
        <v>0</v>
      </c>
      <c r="L253" s="59">
        <f t="shared" si="49"/>
        <v>542.6</v>
      </c>
      <c r="M253" s="7"/>
      <c r="O253" s="21"/>
    </row>
    <row r="254" spans="1:15" s="8" customFormat="1">
      <c r="A254" s="61"/>
      <c r="B254" s="204" t="s">
        <v>123</v>
      </c>
      <c r="C254" s="196"/>
      <c r="D254" s="196"/>
      <c r="E254" s="196"/>
      <c r="F254" s="57">
        <f t="shared" si="47"/>
        <v>0</v>
      </c>
      <c r="G254" s="197"/>
      <c r="H254" s="197">
        <v>764.4</v>
      </c>
      <c r="I254" s="197"/>
      <c r="J254" s="197">
        <v>418.5</v>
      </c>
      <c r="K254" s="58">
        <f t="shared" si="48"/>
        <v>1182.9000000000001</v>
      </c>
      <c r="L254" s="59">
        <f t="shared" si="49"/>
        <v>1182.9000000000001</v>
      </c>
      <c r="M254" s="7"/>
      <c r="O254" s="21"/>
    </row>
    <row r="255" spans="1:15" s="21" customFormat="1">
      <c r="A255" s="19"/>
      <c r="B255" s="50" t="s">
        <v>31</v>
      </c>
      <c r="C255" s="51">
        <f>SUM(C244:C250)</f>
        <v>0</v>
      </c>
      <c r="D255" s="51">
        <f>SUM(D244:D250)</f>
        <v>3881.7</v>
      </c>
      <c r="E255" s="51">
        <f t="shared" ref="E255:L255" si="50">SUM(E244:E250)</f>
        <v>1986.8999999999999</v>
      </c>
      <c r="F255" s="51">
        <f t="shared" si="50"/>
        <v>5868.5999999999995</v>
      </c>
      <c r="G255" s="51">
        <f t="shared" si="50"/>
        <v>0</v>
      </c>
      <c r="H255" s="51">
        <f t="shared" si="50"/>
        <v>2515.4</v>
      </c>
      <c r="I255" s="51">
        <f t="shared" si="50"/>
        <v>0</v>
      </c>
      <c r="J255" s="51">
        <f t="shared" si="50"/>
        <v>1377.2</v>
      </c>
      <c r="K255" s="51">
        <f t="shared" si="50"/>
        <v>3892.6000000000004</v>
      </c>
      <c r="L255" s="51">
        <f t="shared" si="50"/>
        <v>9761.2000000000007</v>
      </c>
      <c r="M255" s="7"/>
      <c r="N255" s="8"/>
    </row>
    <row r="256" spans="1:15">
      <c r="A256" s="14">
        <v>21</v>
      </c>
      <c r="B256" s="179" t="s">
        <v>17</v>
      </c>
      <c r="C256" s="68"/>
      <c r="D256" s="68"/>
      <c r="E256" s="68"/>
      <c r="F256" s="3"/>
      <c r="G256" s="1"/>
      <c r="H256" s="1"/>
      <c r="I256" s="1"/>
      <c r="J256" s="1"/>
      <c r="K256" s="53"/>
      <c r="L256" s="1"/>
      <c r="O256" s="21"/>
    </row>
    <row r="257" spans="1:15">
      <c r="A257" s="14"/>
      <c r="B257" s="95" t="s">
        <v>125</v>
      </c>
      <c r="C257" s="68"/>
      <c r="D257" s="68">
        <v>601.79999999999995</v>
      </c>
      <c r="E257" s="68">
        <v>347.5</v>
      </c>
      <c r="F257" s="57">
        <f>C257+D257+E257</f>
        <v>949.3</v>
      </c>
      <c r="G257" s="68"/>
      <c r="H257" s="68"/>
      <c r="I257" s="68"/>
      <c r="J257" s="68"/>
      <c r="K257" s="58">
        <f>G257+H257+I257+J257</f>
        <v>0</v>
      </c>
      <c r="L257" s="59">
        <f>K257+F257</f>
        <v>949.3</v>
      </c>
      <c r="O257" s="21"/>
    </row>
    <row r="258" spans="1:15">
      <c r="A258" s="14"/>
      <c r="B258" s="50" t="s">
        <v>31</v>
      </c>
      <c r="C258" s="72">
        <f t="shared" ref="C258:L258" si="51">SUM(C257:C257)</f>
        <v>0</v>
      </c>
      <c r="D258" s="72">
        <f t="shared" si="51"/>
        <v>601.79999999999995</v>
      </c>
      <c r="E258" s="72">
        <f t="shared" si="51"/>
        <v>347.5</v>
      </c>
      <c r="F258" s="72">
        <f t="shared" si="51"/>
        <v>949.3</v>
      </c>
      <c r="G258" s="72">
        <f t="shared" si="51"/>
        <v>0</v>
      </c>
      <c r="H258" s="72">
        <f t="shared" si="51"/>
        <v>0</v>
      </c>
      <c r="I258" s="72">
        <f t="shared" si="51"/>
        <v>0</v>
      </c>
      <c r="J258" s="72">
        <f t="shared" si="51"/>
        <v>0</v>
      </c>
      <c r="K258" s="72">
        <f t="shared" si="51"/>
        <v>0</v>
      </c>
      <c r="L258" s="72">
        <f t="shared" si="51"/>
        <v>949.3</v>
      </c>
      <c r="O258" s="21"/>
    </row>
    <row r="259" spans="1:15" s="21" customFormat="1">
      <c r="A259" s="19">
        <v>22</v>
      </c>
      <c r="B259" s="179" t="s">
        <v>18</v>
      </c>
      <c r="C259" s="55"/>
      <c r="D259" s="55"/>
      <c r="E259" s="55"/>
      <c r="F259" s="57"/>
      <c r="G259" s="55"/>
      <c r="H259" s="55"/>
      <c r="I259" s="4"/>
      <c r="J259" s="55"/>
      <c r="K259" s="58"/>
      <c r="L259" s="59"/>
      <c r="M259" s="7"/>
      <c r="N259" s="8"/>
    </row>
    <row r="260" spans="1:15" s="21" customFormat="1">
      <c r="A260" s="19"/>
      <c r="B260" s="23" t="s">
        <v>126</v>
      </c>
      <c r="C260" s="55"/>
      <c r="D260" s="55"/>
      <c r="E260" s="55"/>
      <c r="F260" s="57">
        <f>C260+D260+E260</f>
        <v>0</v>
      </c>
      <c r="G260" s="55"/>
      <c r="H260" s="55"/>
      <c r="I260" s="4">
        <v>1045.7</v>
      </c>
      <c r="J260" s="4">
        <v>374.5</v>
      </c>
      <c r="K260" s="58">
        <f t="shared" ref="K260:K267" si="52">G260+H260+I260+J260</f>
        <v>1420.2</v>
      </c>
      <c r="L260" s="59">
        <f t="shared" ref="L260:L267" si="53">K260+F260</f>
        <v>1420.2</v>
      </c>
      <c r="M260" s="7"/>
      <c r="N260" s="8"/>
    </row>
    <row r="261" spans="1:15" s="21" customFormat="1">
      <c r="A261" s="19"/>
      <c r="B261" s="23" t="s">
        <v>127</v>
      </c>
      <c r="C261" s="55"/>
      <c r="D261" s="55"/>
      <c r="E261" s="55"/>
      <c r="F261" s="57">
        <f>C261+D261+E261</f>
        <v>0</v>
      </c>
      <c r="G261" s="55"/>
      <c r="H261" s="55"/>
      <c r="I261" s="4">
        <v>525.20000000000005</v>
      </c>
      <c r="J261" s="4">
        <v>176.5</v>
      </c>
      <c r="K261" s="58">
        <f t="shared" si="52"/>
        <v>701.7</v>
      </c>
      <c r="L261" s="59">
        <f t="shared" si="53"/>
        <v>701.7</v>
      </c>
      <c r="M261" s="7"/>
      <c r="N261" s="8"/>
    </row>
    <row r="262" spans="1:15" s="21" customFormat="1">
      <c r="A262" s="19"/>
      <c r="B262" s="23" t="s">
        <v>128</v>
      </c>
      <c r="C262" s="55"/>
      <c r="D262" s="4"/>
      <c r="E262" s="55"/>
      <c r="F262" s="57">
        <f>C262+D262+E262</f>
        <v>0</v>
      </c>
      <c r="G262" s="55"/>
      <c r="H262" s="55"/>
      <c r="I262" s="4">
        <v>648.70000000000005</v>
      </c>
      <c r="J262" s="4">
        <v>162.69999999999999</v>
      </c>
      <c r="K262" s="58">
        <f t="shared" si="52"/>
        <v>811.40000000000009</v>
      </c>
      <c r="L262" s="59">
        <f t="shared" si="53"/>
        <v>811.40000000000009</v>
      </c>
      <c r="M262" s="7"/>
      <c r="N262" s="8"/>
    </row>
    <row r="263" spans="1:15" s="21" customFormat="1">
      <c r="A263" s="19"/>
      <c r="B263" s="23" t="s">
        <v>129</v>
      </c>
      <c r="C263" s="55"/>
      <c r="D263" s="4"/>
      <c r="E263" s="55"/>
      <c r="F263" s="57">
        <f>C263+D263+E263</f>
        <v>0</v>
      </c>
      <c r="G263" s="55"/>
      <c r="H263" s="55"/>
      <c r="I263" s="4">
        <v>551.20000000000005</v>
      </c>
      <c r="J263" s="4">
        <v>132.6</v>
      </c>
      <c r="K263" s="58">
        <f t="shared" si="52"/>
        <v>683.80000000000007</v>
      </c>
      <c r="L263" s="59">
        <f t="shared" si="53"/>
        <v>683.80000000000007</v>
      </c>
      <c r="M263" s="7"/>
      <c r="N263" s="8"/>
    </row>
    <row r="264" spans="1:15" s="21" customFormat="1">
      <c r="A264" s="19"/>
      <c r="B264" s="23" t="s">
        <v>223</v>
      </c>
      <c r="C264" s="55"/>
      <c r="D264" s="4">
        <v>422.9</v>
      </c>
      <c r="E264" s="55">
        <v>167.3</v>
      </c>
      <c r="F264" s="57">
        <f>C264+D264+E264</f>
        <v>590.20000000000005</v>
      </c>
      <c r="G264" s="55"/>
      <c r="H264" s="55"/>
      <c r="I264" s="4"/>
      <c r="J264" s="55"/>
      <c r="K264" s="58">
        <f t="shared" si="52"/>
        <v>0</v>
      </c>
      <c r="L264" s="59">
        <f t="shared" si="53"/>
        <v>590.20000000000005</v>
      </c>
      <c r="M264" s="7"/>
      <c r="N264" s="8"/>
    </row>
    <row r="265" spans="1:15" s="21" customFormat="1">
      <c r="A265" s="19"/>
      <c r="B265" s="23" t="s">
        <v>130</v>
      </c>
      <c r="C265" s="55"/>
      <c r="D265" s="4"/>
      <c r="E265" s="55"/>
      <c r="F265" s="57"/>
      <c r="G265" s="55"/>
      <c r="H265" s="117"/>
      <c r="I265" s="117">
        <v>2253.3000000000002</v>
      </c>
      <c r="J265" s="118">
        <v>379.3</v>
      </c>
      <c r="K265" s="58">
        <f t="shared" si="52"/>
        <v>2632.6000000000004</v>
      </c>
      <c r="L265" s="59">
        <f t="shared" si="53"/>
        <v>2632.6000000000004</v>
      </c>
      <c r="M265" s="7"/>
      <c r="N265" s="8"/>
    </row>
    <row r="266" spans="1:15" s="21" customFormat="1">
      <c r="A266" s="19"/>
      <c r="B266" s="23" t="s">
        <v>131</v>
      </c>
      <c r="C266" s="55"/>
      <c r="D266" s="55"/>
      <c r="E266" s="55"/>
      <c r="F266" s="57"/>
      <c r="G266" s="55"/>
      <c r="H266" s="117"/>
      <c r="I266" s="117">
        <v>1837.5</v>
      </c>
      <c r="J266" s="118">
        <v>796.1</v>
      </c>
      <c r="K266" s="58">
        <f t="shared" si="52"/>
        <v>2633.6</v>
      </c>
      <c r="L266" s="59">
        <f t="shared" si="53"/>
        <v>2633.6</v>
      </c>
      <c r="M266" s="7"/>
      <c r="N266" s="8"/>
    </row>
    <row r="267" spans="1:15" s="21" customFormat="1">
      <c r="A267" s="19"/>
      <c r="B267" s="23" t="s">
        <v>59</v>
      </c>
      <c r="C267" s="55"/>
      <c r="D267" s="55"/>
      <c r="E267" s="55"/>
      <c r="F267" s="57"/>
      <c r="G267" s="55"/>
      <c r="H267" s="117"/>
      <c r="I267" s="117">
        <v>494.2</v>
      </c>
      <c r="J267" s="118">
        <v>165.9</v>
      </c>
      <c r="K267" s="58">
        <f t="shared" si="52"/>
        <v>660.1</v>
      </c>
      <c r="L267" s="59">
        <f t="shared" si="53"/>
        <v>660.1</v>
      </c>
      <c r="M267" s="7"/>
      <c r="N267" s="8"/>
    </row>
    <row r="268" spans="1:15" s="21" customFormat="1">
      <c r="A268" s="19"/>
      <c r="B268" s="50" t="s">
        <v>31</v>
      </c>
      <c r="C268" s="51">
        <f>SUM(C259:C267)</f>
        <v>0</v>
      </c>
      <c r="D268" s="51">
        <f t="shared" ref="D268:I268" si="54">SUM(D259:D267)</f>
        <v>422.9</v>
      </c>
      <c r="E268" s="51">
        <f t="shared" si="54"/>
        <v>167.3</v>
      </c>
      <c r="F268" s="51">
        <f t="shared" si="54"/>
        <v>590.20000000000005</v>
      </c>
      <c r="G268" s="51">
        <f t="shared" si="54"/>
        <v>0</v>
      </c>
      <c r="H268" s="51">
        <f t="shared" si="54"/>
        <v>0</v>
      </c>
      <c r="I268" s="51">
        <f t="shared" si="54"/>
        <v>7355.8</v>
      </c>
      <c r="J268" s="51">
        <f>SUM(J259:J267)</f>
        <v>2187.6000000000004</v>
      </c>
      <c r="K268" s="51">
        <f>SUM(K259:K267)</f>
        <v>9543.4000000000015</v>
      </c>
      <c r="L268" s="51">
        <f>SUM(L259:L267)</f>
        <v>10133.6</v>
      </c>
      <c r="M268" s="7"/>
      <c r="N268" s="8"/>
    </row>
    <row r="269" spans="1:15">
      <c r="A269" s="119" t="s">
        <v>138</v>
      </c>
      <c r="B269" s="183" t="s">
        <v>132</v>
      </c>
      <c r="C269" s="52"/>
      <c r="D269" s="52"/>
      <c r="E269" s="52"/>
      <c r="F269" s="3"/>
      <c r="G269" s="3"/>
      <c r="H269" s="3"/>
      <c r="I269" s="3"/>
      <c r="J269" s="3"/>
      <c r="K269" s="53"/>
      <c r="L269" s="1"/>
      <c r="O269" s="21"/>
    </row>
    <row r="270" spans="1:15">
      <c r="A270" s="119"/>
      <c r="B270" s="39" t="s">
        <v>133</v>
      </c>
      <c r="C270" s="52"/>
      <c r="D270" s="52"/>
      <c r="E270" s="52"/>
      <c r="F270" s="3"/>
      <c r="G270" s="3"/>
      <c r="H270" s="3"/>
      <c r="I270" s="3">
        <v>926.3</v>
      </c>
      <c r="J270" s="3">
        <v>537</v>
      </c>
      <c r="K270" s="58">
        <f>G270+H270+I270+J270</f>
        <v>1463.3</v>
      </c>
      <c r="L270" s="59">
        <f>K270+F270</f>
        <v>1463.3</v>
      </c>
      <c r="O270" s="21"/>
    </row>
    <row r="271" spans="1:15">
      <c r="A271" s="119"/>
      <c r="B271" s="120" t="s">
        <v>134</v>
      </c>
      <c r="C271" s="52"/>
      <c r="D271" s="52">
        <v>592.4</v>
      </c>
      <c r="E271" s="52">
        <v>223.6</v>
      </c>
      <c r="F271" s="57">
        <f>C271+D271+E271</f>
        <v>816</v>
      </c>
      <c r="G271" s="52"/>
      <c r="H271" s="52"/>
      <c r="I271" s="52"/>
      <c r="J271" s="52"/>
      <c r="K271" s="58">
        <f>G271+H271+I271+J271</f>
        <v>0</v>
      </c>
      <c r="L271" s="59">
        <f>K271+F271</f>
        <v>816</v>
      </c>
    </row>
    <row r="272" spans="1:15">
      <c r="A272" s="119"/>
      <c r="B272" s="120" t="s">
        <v>135</v>
      </c>
      <c r="C272" s="52"/>
      <c r="D272" s="52">
        <v>471.6</v>
      </c>
      <c r="E272" s="52">
        <v>211.4</v>
      </c>
      <c r="F272" s="57">
        <f>C272+D272+E272</f>
        <v>683</v>
      </c>
      <c r="G272" s="52"/>
      <c r="H272" s="52"/>
      <c r="I272" s="52"/>
      <c r="J272" s="52"/>
      <c r="K272" s="58">
        <f>G272+H272+I272+J272</f>
        <v>0</v>
      </c>
      <c r="L272" s="59">
        <f>K272+F272</f>
        <v>683</v>
      </c>
    </row>
    <row r="273" spans="1:16">
      <c r="A273" s="119"/>
      <c r="B273" s="120" t="s">
        <v>136</v>
      </c>
      <c r="C273" s="52"/>
      <c r="D273" s="52">
        <v>460.5</v>
      </c>
      <c r="E273" s="52">
        <v>212.3</v>
      </c>
      <c r="F273" s="57">
        <f>C273+D273+E273</f>
        <v>672.8</v>
      </c>
      <c r="G273" s="52"/>
      <c r="H273" s="52"/>
      <c r="I273" s="52"/>
      <c r="J273" s="52"/>
      <c r="K273" s="58">
        <f>G273+H273+I273+J273</f>
        <v>0</v>
      </c>
      <c r="L273" s="59">
        <f>K273+F273</f>
        <v>672.8</v>
      </c>
    </row>
    <row r="274" spans="1:16">
      <c r="A274" s="119"/>
      <c r="B274" s="120" t="s">
        <v>137</v>
      </c>
      <c r="C274" s="52"/>
      <c r="D274" s="52">
        <v>495.6</v>
      </c>
      <c r="E274" s="52">
        <v>260.39999999999998</v>
      </c>
      <c r="F274" s="57">
        <f>C274+D274+E274</f>
        <v>756</v>
      </c>
      <c r="G274" s="52"/>
      <c r="H274" s="52"/>
      <c r="I274" s="52"/>
      <c r="J274" s="52"/>
      <c r="K274" s="58">
        <f>G274+H274+I274+J274</f>
        <v>0</v>
      </c>
      <c r="L274" s="59">
        <f>K274+F274</f>
        <v>756</v>
      </c>
    </row>
    <row r="275" spans="1:16" s="21" customFormat="1">
      <c r="A275" s="121"/>
      <c r="B275" s="50" t="s">
        <v>31</v>
      </c>
      <c r="C275" s="122">
        <f t="shared" ref="C275:L275" si="55">SUM(C269:C274)</f>
        <v>0</v>
      </c>
      <c r="D275" s="122">
        <f t="shared" si="55"/>
        <v>2020.1</v>
      </c>
      <c r="E275" s="122">
        <f t="shared" si="55"/>
        <v>907.69999999999993</v>
      </c>
      <c r="F275" s="122">
        <f t="shared" si="55"/>
        <v>2927.8</v>
      </c>
      <c r="G275" s="122">
        <f t="shared" si="55"/>
        <v>0</v>
      </c>
      <c r="H275" s="122">
        <f t="shared" si="55"/>
        <v>0</v>
      </c>
      <c r="I275" s="122">
        <f t="shared" si="55"/>
        <v>926.3</v>
      </c>
      <c r="J275" s="122">
        <f t="shared" si="55"/>
        <v>537</v>
      </c>
      <c r="K275" s="122">
        <f t="shared" si="55"/>
        <v>1463.3</v>
      </c>
      <c r="L275" s="122">
        <f t="shared" si="55"/>
        <v>4391.1000000000004</v>
      </c>
      <c r="M275" s="7"/>
      <c r="N275" s="8"/>
    </row>
    <row r="276" spans="1:16" s="8" customFormat="1">
      <c r="A276" s="119" t="s">
        <v>225</v>
      </c>
      <c r="B276" s="179" t="s">
        <v>16</v>
      </c>
      <c r="C276" s="3"/>
      <c r="D276" s="3"/>
      <c r="E276" s="3"/>
      <c r="F276" s="3"/>
      <c r="G276" s="3"/>
      <c r="H276" s="3"/>
      <c r="I276" s="3"/>
      <c r="J276" s="3"/>
      <c r="K276" s="99"/>
      <c r="L276" s="3"/>
      <c r="M276" s="7"/>
    </row>
    <row r="277" spans="1:16" s="8" customFormat="1">
      <c r="A277" s="119"/>
      <c r="B277" s="63" t="s">
        <v>139</v>
      </c>
      <c r="C277" s="3"/>
      <c r="D277" s="3">
        <v>529.5</v>
      </c>
      <c r="E277" s="3">
        <v>269.39999999999998</v>
      </c>
      <c r="F277" s="3">
        <f t="shared" ref="F277:F282" si="56">E277+D277+C277</f>
        <v>798.9</v>
      </c>
      <c r="G277" s="3"/>
      <c r="H277" s="3"/>
      <c r="I277" s="3"/>
      <c r="J277" s="3"/>
      <c r="K277" s="99">
        <f t="shared" ref="K277:K282" si="57">J277+I277+H277+G277</f>
        <v>0</v>
      </c>
      <c r="L277" s="123">
        <f t="shared" ref="L277:L282" si="58">F277+K277</f>
        <v>798.9</v>
      </c>
      <c r="M277" s="124"/>
      <c r="N277" s="125"/>
      <c r="O277" s="126"/>
      <c r="P277" s="126"/>
    </row>
    <row r="278" spans="1:16" s="8" customFormat="1">
      <c r="A278" s="119"/>
      <c r="B278" s="63" t="s">
        <v>140</v>
      </c>
      <c r="C278" s="3"/>
      <c r="D278" s="3">
        <v>615.5</v>
      </c>
      <c r="E278" s="3">
        <v>289.60000000000002</v>
      </c>
      <c r="F278" s="3">
        <f t="shared" si="56"/>
        <v>905.1</v>
      </c>
      <c r="G278" s="3"/>
      <c r="H278" s="3"/>
      <c r="I278" s="3"/>
      <c r="J278" s="3"/>
      <c r="K278" s="99">
        <f t="shared" si="57"/>
        <v>0</v>
      </c>
      <c r="L278" s="123">
        <f t="shared" si="58"/>
        <v>905.1</v>
      </c>
      <c r="M278" s="124"/>
      <c r="N278" s="127"/>
      <c r="O278" s="126"/>
      <c r="P278" s="126"/>
    </row>
    <row r="279" spans="1:16" s="8" customFormat="1">
      <c r="A279" s="119"/>
      <c r="B279" s="63" t="s">
        <v>141</v>
      </c>
      <c r="C279" s="3"/>
      <c r="D279" s="128">
        <v>619</v>
      </c>
      <c r="E279" s="3">
        <v>325.2</v>
      </c>
      <c r="F279" s="3">
        <f t="shared" si="56"/>
        <v>944.2</v>
      </c>
      <c r="G279" s="3"/>
      <c r="H279" s="3"/>
      <c r="I279" s="3"/>
      <c r="J279" s="3"/>
      <c r="K279" s="99">
        <f t="shared" si="57"/>
        <v>0</v>
      </c>
      <c r="L279" s="123">
        <f t="shared" si="58"/>
        <v>944.2</v>
      </c>
      <c r="M279" s="124"/>
      <c r="N279" s="125"/>
      <c r="O279" s="126"/>
      <c r="P279" s="126"/>
    </row>
    <row r="280" spans="1:16" s="8" customFormat="1">
      <c r="A280" s="119"/>
      <c r="B280" s="63" t="s">
        <v>142</v>
      </c>
      <c r="C280" s="3"/>
      <c r="D280" s="128">
        <v>522.5</v>
      </c>
      <c r="E280" s="3">
        <v>260.2</v>
      </c>
      <c r="F280" s="3">
        <f t="shared" si="56"/>
        <v>782.7</v>
      </c>
      <c r="G280" s="3"/>
      <c r="H280" s="3"/>
      <c r="I280" s="3"/>
      <c r="J280" s="3"/>
      <c r="K280" s="99">
        <f t="shared" si="57"/>
        <v>0</v>
      </c>
      <c r="L280" s="123">
        <f t="shared" si="58"/>
        <v>782.7</v>
      </c>
      <c r="M280" s="124"/>
      <c r="N280" s="125"/>
      <c r="O280" s="126"/>
      <c r="P280" s="126"/>
    </row>
    <row r="281" spans="1:16" s="8" customFormat="1">
      <c r="A281" s="119"/>
      <c r="B281" s="63" t="s">
        <v>143</v>
      </c>
      <c r="C281" s="3"/>
      <c r="D281" s="128">
        <v>512.29999999999995</v>
      </c>
      <c r="E281" s="3">
        <v>255.5</v>
      </c>
      <c r="F281" s="3">
        <f t="shared" si="56"/>
        <v>767.8</v>
      </c>
      <c r="G281" s="3"/>
      <c r="H281" s="3"/>
      <c r="I281" s="3"/>
      <c r="J281" s="3"/>
      <c r="K281" s="99">
        <f t="shared" si="57"/>
        <v>0</v>
      </c>
      <c r="L281" s="123">
        <f t="shared" si="58"/>
        <v>767.8</v>
      </c>
      <c r="M281" s="124"/>
      <c r="N281" s="125"/>
      <c r="O281" s="126"/>
      <c r="P281" s="126"/>
    </row>
    <row r="282" spans="1:16" s="8" customFormat="1">
      <c r="A282" s="119"/>
      <c r="B282" s="63" t="s">
        <v>144</v>
      </c>
      <c r="C282" s="3"/>
      <c r="D282" s="128">
        <v>427.7</v>
      </c>
      <c r="E282" s="3">
        <v>204.2</v>
      </c>
      <c r="F282" s="3">
        <f t="shared" si="56"/>
        <v>631.9</v>
      </c>
      <c r="G282" s="3"/>
      <c r="H282" s="3"/>
      <c r="I282" s="3"/>
      <c r="J282" s="3"/>
      <c r="K282" s="99">
        <f t="shared" si="57"/>
        <v>0</v>
      </c>
      <c r="L282" s="123">
        <f t="shared" si="58"/>
        <v>631.9</v>
      </c>
      <c r="M282" s="124"/>
      <c r="N282" s="125"/>
      <c r="O282" s="129"/>
      <c r="P282" s="129"/>
    </row>
    <row r="283" spans="1:16" s="8" customFormat="1">
      <c r="A283" s="119"/>
      <c r="B283" s="50" t="s">
        <v>31</v>
      </c>
      <c r="C283" s="69">
        <f>C277+C278+C279+C280+C281+C282</f>
        <v>0</v>
      </c>
      <c r="D283" s="69">
        <f t="shared" ref="D283:L283" si="59">D277+D278+D279+D280+D281+D282</f>
        <v>3226.5</v>
      </c>
      <c r="E283" s="69">
        <f t="shared" si="59"/>
        <v>1604.1000000000001</v>
      </c>
      <c r="F283" s="69">
        <f t="shared" si="59"/>
        <v>4830.5999999999995</v>
      </c>
      <c r="G283" s="69">
        <f t="shared" si="59"/>
        <v>0</v>
      </c>
      <c r="H283" s="69">
        <f t="shared" si="59"/>
        <v>0</v>
      </c>
      <c r="I283" s="69">
        <f t="shared" si="59"/>
        <v>0</v>
      </c>
      <c r="J283" s="69">
        <f t="shared" si="59"/>
        <v>0</v>
      </c>
      <c r="K283" s="69">
        <f t="shared" si="59"/>
        <v>0</v>
      </c>
      <c r="L283" s="69">
        <f t="shared" si="59"/>
        <v>4830.5999999999995</v>
      </c>
      <c r="M283" s="130"/>
      <c r="N283" s="125"/>
      <c r="O283" s="131"/>
      <c r="P283" s="131"/>
    </row>
    <row r="284" spans="1:16">
      <c r="A284" s="14">
        <v>25</v>
      </c>
      <c r="B284" s="186" t="s">
        <v>19</v>
      </c>
      <c r="C284" s="68"/>
      <c r="D284" s="68"/>
      <c r="E284" s="68"/>
      <c r="F284" s="3"/>
      <c r="G284" s="1"/>
      <c r="H284" s="1"/>
      <c r="I284" s="1"/>
      <c r="J284" s="1"/>
      <c r="K284" s="53"/>
      <c r="L284" s="1"/>
    </row>
    <row r="285" spans="1:16" s="8" customFormat="1">
      <c r="A285" s="61"/>
      <c r="B285" s="38" t="s">
        <v>347</v>
      </c>
      <c r="C285" s="3"/>
      <c r="D285" s="3"/>
      <c r="E285" s="3"/>
      <c r="F285" s="57">
        <f>C285+D285+E285</f>
        <v>0</v>
      </c>
      <c r="G285" s="3"/>
      <c r="H285" s="3">
        <v>0</v>
      </c>
      <c r="I285" s="132">
        <v>587.25</v>
      </c>
      <c r="J285" s="132">
        <v>210.74</v>
      </c>
      <c r="K285" s="58">
        <f>G285+H285+I285+J285</f>
        <v>797.99</v>
      </c>
      <c r="L285" s="59">
        <f>K285+F285</f>
        <v>797.99</v>
      </c>
      <c r="M285" s="7"/>
    </row>
    <row r="286" spans="1:16" s="29" customFormat="1">
      <c r="A286" s="22"/>
      <c r="B286" s="133" t="s">
        <v>348</v>
      </c>
      <c r="C286" s="71"/>
      <c r="D286" s="71"/>
      <c r="E286" s="71"/>
      <c r="F286" s="57">
        <f>C286+D286+E286</f>
        <v>0</v>
      </c>
      <c r="G286" s="71"/>
      <c r="H286" s="71">
        <v>0</v>
      </c>
      <c r="I286" s="132">
        <v>555.89</v>
      </c>
      <c r="J286" s="132">
        <v>117.2</v>
      </c>
      <c r="K286" s="58">
        <f>G286+H286+I286+J286</f>
        <v>673.09</v>
      </c>
      <c r="L286" s="59">
        <f>K286+F286</f>
        <v>673.09</v>
      </c>
      <c r="M286" s="74"/>
      <c r="N286" s="75"/>
    </row>
    <row r="287" spans="1:16" s="29" customFormat="1">
      <c r="A287" s="22"/>
      <c r="B287" s="133" t="s">
        <v>349</v>
      </c>
      <c r="C287" s="71"/>
      <c r="D287" s="134"/>
      <c r="E287" s="134"/>
      <c r="F287" s="57">
        <f>C287+D287+E287</f>
        <v>0</v>
      </c>
      <c r="G287" s="71"/>
      <c r="H287" s="71"/>
      <c r="I287" s="132">
        <v>474.61</v>
      </c>
      <c r="J287" s="132">
        <v>155.99</v>
      </c>
      <c r="K287" s="58">
        <f>G287+H287+I287+J287</f>
        <v>630.6</v>
      </c>
      <c r="L287" s="59">
        <f>K287+F287</f>
        <v>630.6</v>
      </c>
      <c r="M287" s="74"/>
      <c r="N287" s="75"/>
    </row>
    <row r="288" spans="1:16" s="29" customFormat="1">
      <c r="A288" s="22"/>
      <c r="B288" s="133" t="s">
        <v>350</v>
      </c>
      <c r="C288" s="71"/>
      <c r="D288" s="134"/>
      <c r="E288" s="134"/>
      <c r="F288" s="57">
        <f>C288+D288+E288</f>
        <v>0</v>
      </c>
      <c r="G288" s="71"/>
      <c r="H288" s="71"/>
      <c r="I288" s="132">
        <v>461.34</v>
      </c>
      <c r="J288" s="132"/>
      <c r="K288" s="58">
        <f>G288+H288+I288+J288</f>
        <v>461.34</v>
      </c>
      <c r="L288" s="59">
        <f>K288+F288</f>
        <v>461.34</v>
      </c>
      <c r="M288" s="74"/>
      <c r="N288" s="75"/>
    </row>
    <row r="289" spans="1:16" s="29" customFormat="1">
      <c r="A289" s="22"/>
      <c r="B289" s="50" t="s">
        <v>31</v>
      </c>
      <c r="C289" s="79">
        <f t="shared" ref="C289:L289" si="60">SUM(C285:C288)</f>
        <v>0</v>
      </c>
      <c r="D289" s="79">
        <f t="shared" si="60"/>
        <v>0</v>
      </c>
      <c r="E289" s="79">
        <f t="shared" si="60"/>
        <v>0</v>
      </c>
      <c r="F289" s="79">
        <f t="shared" si="60"/>
        <v>0</v>
      </c>
      <c r="G289" s="79">
        <f t="shared" si="60"/>
        <v>0</v>
      </c>
      <c r="H289" s="79">
        <f t="shared" si="60"/>
        <v>0</v>
      </c>
      <c r="I289" s="79">
        <f t="shared" si="60"/>
        <v>2079.09</v>
      </c>
      <c r="J289" s="79">
        <f t="shared" si="60"/>
        <v>483.93</v>
      </c>
      <c r="K289" s="135">
        <f t="shared" si="60"/>
        <v>2563.02</v>
      </c>
      <c r="L289" s="79">
        <f t="shared" si="60"/>
        <v>2563.02</v>
      </c>
      <c r="M289" s="74"/>
      <c r="N289" s="75"/>
    </row>
    <row r="290" spans="1:16" s="21" customFormat="1">
      <c r="A290" s="19">
        <v>26</v>
      </c>
      <c r="B290" s="186" t="s">
        <v>20</v>
      </c>
      <c r="C290" s="55"/>
      <c r="D290" s="55"/>
      <c r="E290" s="55"/>
      <c r="F290" s="3"/>
      <c r="G290" s="4"/>
      <c r="H290" s="4"/>
      <c r="I290" s="4"/>
      <c r="J290" s="4"/>
      <c r="K290" s="53"/>
      <c r="L290" s="1"/>
      <c r="M290" s="7"/>
      <c r="N290" s="8"/>
    </row>
    <row r="291" spans="1:16" s="21" customFormat="1">
      <c r="A291" s="19"/>
      <c r="B291" s="204" t="s">
        <v>365</v>
      </c>
      <c r="C291" s="196"/>
      <c r="D291" s="196">
        <v>2259.6</v>
      </c>
      <c r="E291" s="196">
        <v>1297.7</v>
      </c>
      <c r="F291" s="57">
        <f>C291+D291+E291</f>
        <v>3557.3</v>
      </c>
      <c r="G291" s="55"/>
      <c r="H291" s="55"/>
      <c r="I291" s="55"/>
      <c r="J291" s="55"/>
      <c r="K291" s="58">
        <f>G291+H291+I291+J291</f>
        <v>0</v>
      </c>
      <c r="L291" s="59">
        <f>K291+F291</f>
        <v>3557.3</v>
      </c>
      <c r="M291" s="7"/>
      <c r="N291" s="8"/>
    </row>
    <row r="292" spans="1:16" s="21" customFormat="1">
      <c r="A292" s="19"/>
      <c r="B292" s="204" t="s">
        <v>145</v>
      </c>
      <c r="C292" s="196"/>
      <c r="D292" s="196">
        <v>549.70000000000005</v>
      </c>
      <c r="E292" s="196">
        <v>233.5</v>
      </c>
      <c r="F292" s="57">
        <f>C292+D292+E292</f>
        <v>783.2</v>
      </c>
      <c r="G292" s="55"/>
      <c r="H292" s="55"/>
      <c r="I292" s="55"/>
      <c r="J292" s="55"/>
      <c r="K292" s="58">
        <f>G292+H292+I292+J292</f>
        <v>0</v>
      </c>
      <c r="L292" s="59">
        <f>K292+F292</f>
        <v>783.2</v>
      </c>
      <c r="M292" s="7"/>
      <c r="N292" s="8"/>
    </row>
    <row r="293" spans="1:16" s="21" customFormat="1">
      <c r="A293" s="19"/>
      <c r="B293" s="204" t="s">
        <v>146</v>
      </c>
      <c r="C293" s="196"/>
      <c r="D293" s="196">
        <v>628.5</v>
      </c>
      <c r="E293" s="196">
        <v>247.7</v>
      </c>
      <c r="F293" s="57">
        <f>C293+D293+E293</f>
        <v>876.2</v>
      </c>
      <c r="G293" s="55"/>
      <c r="H293" s="55"/>
      <c r="I293" s="55"/>
      <c r="J293" s="55"/>
      <c r="K293" s="58">
        <f>G293+H293+I293+J293</f>
        <v>0</v>
      </c>
      <c r="L293" s="59">
        <f>K293+F293</f>
        <v>876.2</v>
      </c>
      <c r="M293" s="7"/>
      <c r="N293" s="8"/>
    </row>
    <row r="294" spans="1:16" s="21" customFormat="1">
      <c r="A294" s="19"/>
      <c r="B294" s="204" t="s">
        <v>366</v>
      </c>
      <c r="C294" s="196">
        <v>7896.6</v>
      </c>
      <c r="D294" s="196"/>
      <c r="E294" s="196">
        <v>864.4</v>
      </c>
      <c r="F294" s="57">
        <f>C294+D294+E294</f>
        <v>8761</v>
      </c>
      <c r="G294" s="55"/>
      <c r="H294" s="55"/>
      <c r="I294" s="55"/>
      <c r="J294" s="55"/>
      <c r="K294" s="58">
        <f>G294+H294+I294+J294</f>
        <v>0</v>
      </c>
      <c r="L294" s="59">
        <f>K294+F294</f>
        <v>8761</v>
      </c>
      <c r="M294" s="7"/>
      <c r="N294" s="8"/>
    </row>
    <row r="295" spans="1:16" s="21" customFormat="1">
      <c r="A295" s="19"/>
      <c r="B295" s="204" t="s">
        <v>147</v>
      </c>
      <c r="C295" s="196"/>
      <c r="D295" s="196"/>
      <c r="E295" s="196"/>
      <c r="F295" s="57">
        <f>C295+D295+E295</f>
        <v>0</v>
      </c>
      <c r="G295" s="197"/>
      <c r="H295" s="197"/>
      <c r="I295" s="197">
        <v>1120.7</v>
      </c>
      <c r="J295" s="197">
        <v>290.60000000000002</v>
      </c>
      <c r="K295" s="58">
        <f>G295+H295+I295+J295</f>
        <v>1411.3000000000002</v>
      </c>
      <c r="L295" s="59">
        <f>K295+F295</f>
        <v>1411.3000000000002</v>
      </c>
      <c r="M295" s="7"/>
      <c r="N295" s="8"/>
    </row>
    <row r="296" spans="1:16" s="21" customFormat="1">
      <c r="A296" s="19"/>
      <c r="B296" s="50" t="s">
        <v>31</v>
      </c>
      <c r="C296" s="51">
        <f t="shared" ref="C296:L296" si="61">SUM(C291:C295)</f>
        <v>7896.6</v>
      </c>
      <c r="D296" s="51">
        <f t="shared" si="61"/>
        <v>3437.8</v>
      </c>
      <c r="E296" s="51">
        <f t="shared" si="61"/>
        <v>2643.3</v>
      </c>
      <c r="F296" s="51">
        <f t="shared" si="61"/>
        <v>13977.7</v>
      </c>
      <c r="G296" s="51">
        <f t="shared" si="61"/>
        <v>0</v>
      </c>
      <c r="H296" s="51">
        <f t="shared" si="61"/>
        <v>0</v>
      </c>
      <c r="I296" s="51">
        <f t="shared" si="61"/>
        <v>1120.7</v>
      </c>
      <c r="J296" s="51">
        <f t="shared" si="61"/>
        <v>290.60000000000002</v>
      </c>
      <c r="K296" s="62">
        <f t="shared" si="61"/>
        <v>1411.3000000000002</v>
      </c>
      <c r="L296" s="51">
        <f t="shared" si="61"/>
        <v>15389</v>
      </c>
      <c r="M296" s="7"/>
      <c r="N296" s="8"/>
    </row>
    <row r="297" spans="1:16">
      <c r="A297" s="14">
        <v>27</v>
      </c>
      <c r="B297" s="186" t="s">
        <v>21</v>
      </c>
      <c r="C297" s="68"/>
      <c r="D297" s="68"/>
      <c r="E297" s="68"/>
      <c r="F297" s="3"/>
      <c r="G297" s="1"/>
      <c r="H297" s="1"/>
      <c r="I297" s="1"/>
      <c r="J297" s="1"/>
      <c r="K297" s="53"/>
      <c r="L297" s="1"/>
    </row>
    <row r="298" spans="1:16">
      <c r="A298" s="14"/>
      <c r="B298" s="66" t="s">
        <v>148</v>
      </c>
      <c r="C298" s="68"/>
      <c r="D298" s="68"/>
      <c r="E298" s="68"/>
      <c r="F298" s="57">
        <f>C298+D298+E298</f>
        <v>0</v>
      </c>
      <c r="G298" s="68"/>
      <c r="H298" s="68"/>
      <c r="I298" s="136">
        <v>1499.3</v>
      </c>
      <c r="J298" s="137" t="s">
        <v>351</v>
      </c>
      <c r="K298" s="58">
        <f>G298+H298+I298+J298</f>
        <v>2051.8000000000002</v>
      </c>
      <c r="L298" s="59">
        <f>K298+F298</f>
        <v>2051.8000000000002</v>
      </c>
    </row>
    <row r="299" spans="1:16">
      <c r="A299" s="14"/>
      <c r="B299" s="50" t="s">
        <v>31</v>
      </c>
      <c r="C299" s="72">
        <f t="shared" ref="C299:L299" si="62">SUM(C297:C298)</f>
        <v>0</v>
      </c>
      <c r="D299" s="72">
        <f t="shared" si="62"/>
        <v>0</v>
      </c>
      <c r="E299" s="72">
        <f t="shared" si="62"/>
        <v>0</v>
      </c>
      <c r="F299" s="72">
        <f t="shared" si="62"/>
        <v>0</v>
      </c>
      <c r="G299" s="72">
        <f t="shared" si="62"/>
        <v>0</v>
      </c>
      <c r="H299" s="72">
        <f t="shared" si="62"/>
        <v>0</v>
      </c>
      <c r="I299" s="72">
        <f t="shared" si="62"/>
        <v>1499.3</v>
      </c>
      <c r="J299" s="72" t="str">
        <f>J298</f>
        <v>552,5</v>
      </c>
      <c r="K299" s="73">
        <f t="shared" si="62"/>
        <v>2051.8000000000002</v>
      </c>
      <c r="L299" s="72">
        <f t="shared" si="62"/>
        <v>2051.8000000000002</v>
      </c>
    </row>
    <row r="300" spans="1:16">
      <c r="A300" s="14">
        <v>28</v>
      </c>
      <c r="B300" s="186" t="s">
        <v>149</v>
      </c>
      <c r="C300" s="68"/>
      <c r="D300" s="68"/>
      <c r="E300" s="68"/>
      <c r="F300" s="57"/>
      <c r="G300" s="68"/>
      <c r="H300" s="68"/>
      <c r="I300" s="68"/>
      <c r="J300" s="68"/>
      <c r="K300" s="58"/>
      <c r="L300" s="59"/>
    </row>
    <row r="301" spans="1:16">
      <c r="A301" s="14"/>
      <c r="B301" s="63" t="s">
        <v>150</v>
      </c>
      <c r="C301" s="68">
        <v>0</v>
      </c>
      <c r="D301" s="68"/>
      <c r="E301" s="68"/>
      <c r="F301" s="57">
        <f>C301+D301+E301</f>
        <v>0</v>
      </c>
      <c r="G301" s="68"/>
      <c r="H301" s="68">
        <v>1440.4</v>
      </c>
      <c r="I301" s="68"/>
      <c r="J301" s="68">
        <v>563.29999999999995</v>
      </c>
      <c r="K301" s="58">
        <f>G301+H301+I301+J301</f>
        <v>2003.7</v>
      </c>
      <c r="L301" s="59">
        <f>K301+F301</f>
        <v>2003.7</v>
      </c>
    </row>
    <row r="302" spans="1:16">
      <c r="A302" s="105"/>
      <c r="B302" s="50" t="s">
        <v>31</v>
      </c>
      <c r="C302" s="72">
        <f>SUM(C300:C301)</f>
        <v>0</v>
      </c>
      <c r="D302" s="72">
        <f t="shared" ref="D302:L302" si="63">SUM(D300:D301)</f>
        <v>0</v>
      </c>
      <c r="E302" s="72">
        <f t="shared" si="63"/>
        <v>0</v>
      </c>
      <c r="F302" s="72">
        <f t="shared" si="63"/>
        <v>0</v>
      </c>
      <c r="G302" s="72">
        <f t="shared" si="63"/>
        <v>0</v>
      </c>
      <c r="H302" s="72">
        <f t="shared" si="63"/>
        <v>1440.4</v>
      </c>
      <c r="I302" s="72">
        <f t="shared" si="63"/>
        <v>0</v>
      </c>
      <c r="J302" s="72">
        <f t="shared" si="63"/>
        <v>563.29999999999995</v>
      </c>
      <c r="K302" s="73">
        <f t="shared" si="63"/>
        <v>2003.7</v>
      </c>
      <c r="L302" s="72">
        <f t="shared" si="63"/>
        <v>2003.7</v>
      </c>
    </row>
    <row r="303" spans="1:16" s="8" customFormat="1">
      <c r="A303" s="61">
        <v>29</v>
      </c>
      <c r="B303" s="186" t="s">
        <v>151</v>
      </c>
      <c r="C303" s="4"/>
      <c r="D303" s="4"/>
      <c r="E303" s="4"/>
      <c r="F303" s="3"/>
      <c r="G303" s="4"/>
      <c r="H303" s="4"/>
      <c r="I303" s="4"/>
      <c r="J303" s="4"/>
      <c r="K303" s="53"/>
      <c r="L303" s="1"/>
      <c r="M303" s="7"/>
      <c r="O303" s="6"/>
      <c r="P303" s="6"/>
    </row>
    <row r="304" spans="1:16" s="8" customFormat="1">
      <c r="A304" s="61"/>
      <c r="B304" s="66" t="s">
        <v>152</v>
      </c>
      <c r="C304" s="4"/>
      <c r="D304" s="4">
        <v>523.29999999999995</v>
      </c>
      <c r="E304" s="4">
        <v>253</v>
      </c>
      <c r="F304" s="57">
        <f t="shared" ref="F304:F319" si="64">C304+D304+E304</f>
        <v>776.3</v>
      </c>
      <c r="G304" s="4"/>
      <c r="H304" s="4"/>
      <c r="I304" s="4"/>
      <c r="J304" s="4"/>
      <c r="K304" s="58">
        <f t="shared" ref="K304:K314" si="65">G304+H304+I304+J304</f>
        <v>0</v>
      </c>
      <c r="L304" s="59">
        <f t="shared" ref="L304:L319" si="66">K304+F304</f>
        <v>776.3</v>
      </c>
      <c r="M304" s="7"/>
      <c r="O304" s="6"/>
      <c r="P304" s="6"/>
    </row>
    <row r="305" spans="1:16" s="8" customFormat="1">
      <c r="A305" s="61"/>
      <c r="B305" s="66" t="s">
        <v>153</v>
      </c>
      <c r="C305" s="4"/>
      <c r="D305" s="4">
        <v>722.4</v>
      </c>
      <c r="E305" s="4">
        <v>362.3</v>
      </c>
      <c r="F305" s="57">
        <f t="shared" si="64"/>
        <v>1084.7</v>
      </c>
      <c r="G305" s="4"/>
      <c r="H305" s="4"/>
      <c r="I305" s="4"/>
      <c r="J305" s="4"/>
      <c r="K305" s="58">
        <f t="shared" si="65"/>
        <v>0</v>
      </c>
      <c r="L305" s="59">
        <f t="shared" si="66"/>
        <v>1084.7</v>
      </c>
      <c r="M305" s="7"/>
      <c r="O305" s="6"/>
      <c r="P305" s="6"/>
    </row>
    <row r="306" spans="1:16">
      <c r="A306" s="61"/>
      <c r="B306" s="66" t="s">
        <v>154</v>
      </c>
      <c r="C306" s="4"/>
      <c r="D306" s="4">
        <v>577.70000000000005</v>
      </c>
      <c r="E306" s="4">
        <v>238.6</v>
      </c>
      <c r="F306" s="57">
        <f t="shared" si="64"/>
        <v>816.30000000000007</v>
      </c>
      <c r="G306" s="4"/>
      <c r="H306" s="4"/>
      <c r="I306" s="4"/>
      <c r="J306" s="4"/>
      <c r="K306" s="58">
        <f t="shared" si="65"/>
        <v>0</v>
      </c>
      <c r="L306" s="59">
        <f t="shared" si="66"/>
        <v>816.30000000000007</v>
      </c>
    </row>
    <row r="307" spans="1:16">
      <c r="A307" s="61"/>
      <c r="B307" s="66" t="s">
        <v>163</v>
      </c>
      <c r="C307" s="4"/>
      <c r="D307" s="4">
        <v>559.1</v>
      </c>
      <c r="E307" s="4">
        <v>234.9</v>
      </c>
      <c r="F307" s="57">
        <f t="shared" si="64"/>
        <v>794</v>
      </c>
      <c r="G307" s="4"/>
      <c r="H307" s="4"/>
      <c r="I307" s="4"/>
      <c r="J307" s="4"/>
      <c r="K307" s="58">
        <f t="shared" si="65"/>
        <v>0</v>
      </c>
      <c r="L307" s="59">
        <f t="shared" si="66"/>
        <v>794</v>
      </c>
    </row>
    <row r="308" spans="1:16">
      <c r="A308" s="61"/>
      <c r="B308" s="66" t="s">
        <v>155</v>
      </c>
      <c r="C308" s="4"/>
      <c r="D308" s="4">
        <v>775.4</v>
      </c>
      <c r="E308" s="4">
        <v>333.5</v>
      </c>
      <c r="F308" s="57">
        <f t="shared" si="64"/>
        <v>1108.9000000000001</v>
      </c>
      <c r="G308" s="4"/>
      <c r="H308" s="4"/>
      <c r="I308" s="4"/>
      <c r="J308" s="4"/>
      <c r="K308" s="58">
        <f t="shared" si="65"/>
        <v>0</v>
      </c>
      <c r="L308" s="59">
        <f t="shared" si="66"/>
        <v>1108.9000000000001</v>
      </c>
    </row>
    <row r="309" spans="1:16">
      <c r="A309" s="61"/>
      <c r="B309" s="66" t="s">
        <v>156</v>
      </c>
      <c r="C309" s="4"/>
      <c r="D309" s="4">
        <v>547.1</v>
      </c>
      <c r="E309" s="4">
        <v>242.3</v>
      </c>
      <c r="F309" s="57">
        <f t="shared" si="64"/>
        <v>789.40000000000009</v>
      </c>
      <c r="G309" s="4"/>
      <c r="H309" s="4"/>
      <c r="I309" s="4"/>
      <c r="J309" s="4"/>
      <c r="K309" s="58">
        <f t="shared" si="65"/>
        <v>0</v>
      </c>
      <c r="L309" s="59">
        <f t="shared" si="66"/>
        <v>789.40000000000009</v>
      </c>
    </row>
    <row r="310" spans="1:16">
      <c r="A310" s="61"/>
      <c r="B310" s="66" t="s">
        <v>157</v>
      </c>
      <c r="C310" s="4"/>
      <c r="D310" s="4">
        <v>977.2</v>
      </c>
      <c r="E310" s="4">
        <v>423</v>
      </c>
      <c r="F310" s="57">
        <f t="shared" si="64"/>
        <v>1400.2</v>
      </c>
      <c r="G310" s="4"/>
      <c r="H310" s="4"/>
      <c r="I310" s="4"/>
      <c r="J310" s="4"/>
      <c r="K310" s="58">
        <f t="shared" si="65"/>
        <v>0</v>
      </c>
      <c r="L310" s="59">
        <f t="shared" si="66"/>
        <v>1400.2</v>
      </c>
    </row>
    <row r="311" spans="1:16">
      <c r="A311" s="61"/>
      <c r="B311" s="66" t="s">
        <v>158</v>
      </c>
      <c r="C311" s="4"/>
      <c r="D311" s="4">
        <v>656.2</v>
      </c>
      <c r="E311" s="4">
        <v>257.8</v>
      </c>
      <c r="F311" s="57">
        <f t="shared" si="64"/>
        <v>914</v>
      </c>
      <c r="G311" s="4"/>
      <c r="H311" s="4"/>
      <c r="I311" s="4"/>
      <c r="J311" s="4"/>
      <c r="K311" s="58">
        <f t="shared" si="65"/>
        <v>0</v>
      </c>
      <c r="L311" s="59">
        <f t="shared" si="66"/>
        <v>914</v>
      </c>
    </row>
    <row r="312" spans="1:16">
      <c r="A312" s="61"/>
      <c r="B312" s="66" t="s">
        <v>159</v>
      </c>
      <c r="C312" s="4"/>
      <c r="D312" s="4">
        <v>646.70000000000005</v>
      </c>
      <c r="E312" s="4">
        <v>269.10000000000002</v>
      </c>
      <c r="F312" s="57">
        <f t="shared" si="64"/>
        <v>915.80000000000007</v>
      </c>
      <c r="G312" s="4"/>
      <c r="H312" s="4"/>
      <c r="I312" s="4"/>
      <c r="J312" s="4"/>
      <c r="K312" s="58">
        <f t="shared" si="65"/>
        <v>0</v>
      </c>
      <c r="L312" s="59">
        <f t="shared" si="66"/>
        <v>915.80000000000007</v>
      </c>
    </row>
    <row r="313" spans="1:16">
      <c r="A313" s="61"/>
      <c r="B313" s="66" t="s">
        <v>160</v>
      </c>
      <c r="C313" s="4"/>
      <c r="D313" s="4">
        <v>570.1</v>
      </c>
      <c r="E313" s="4">
        <v>234</v>
      </c>
      <c r="F313" s="57">
        <f t="shared" si="64"/>
        <v>804.1</v>
      </c>
      <c r="G313" s="4"/>
      <c r="H313" s="4"/>
      <c r="I313" s="4"/>
      <c r="J313" s="4"/>
      <c r="K313" s="58">
        <f t="shared" si="65"/>
        <v>0</v>
      </c>
      <c r="L313" s="59">
        <f t="shared" si="66"/>
        <v>804.1</v>
      </c>
    </row>
    <row r="314" spans="1:16">
      <c r="A314" s="61"/>
      <c r="B314" s="66" t="s">
        <v>161</v>
      </c>
      <c r="C314" s="4"/>
      <c r="D314" s="4">
        <v>1321.3</v>
      </c>
      <c r="E314" s="4">
        <v>656.5</v>
      </c>
      <c r="F314" s="57">
        <f t="shared" si="64"/>
        <v>1977.8</v>
      </c>
      <c r="G314" s="4"/>
      <c r="H314" s="4"/>
      <c r="I314" s="4"/>
      <c r="J314" s="4"/>
      <c r="K314" s="58">
        <f t="shared" si="65"/>
        <v>0</v>
      </c>
      <c r="L314" s="59">
        <f t="shared" si="66"/>
        <v>1977.8</v>
      </c>
    </row>
    <row r="315" spans="1:16">
      <c r="A315" s="61"/>
      <c r="B315" s="66" t="s">
        <v>162</v>
      </c>
      <c r="C315" s="4"/>
      <c r="D315" s="4">
        <v>654.20000000000005</v>
      </c>
      <c r="E315" s="4">
        <v>303.8</v>
      </c>
      <c r="F315" s="57">
        <f t="shared" si="64"/>
        <v>958</v>
      </c>
      <c r="G315" s="4"/>
      <c r="H315" s="4"/>
      <c r="I315" s="4"/>
      <c r="J315" s="4"/>
      <c r="K315" s="58">
        <f>G315+H315+I315+J315</f>
        <v>0</v>
      </c>
      <c r="L315" s="59">
        <f t="shared" si="66"/>
        <v>958</v>
      </c>
    </row>
    <row r="316" spans="1:16">
      <c r="A316" s="61"/>
      <c r="B316" s="66" t="s">
        <v>164</v>
      </c>
      <c r="C316" s="4"/>
      <c r="D316" s="4">
        <v>637.5</v>
      </c>
      <c r="E316" s="4">
        <v>456.8</v>
      </c>
      <c r="F316" s="57">
        <f t="shared" si="64"/>
        <v>1094.3</v>
      </c>
      <c r="G316" s="4"/>
      <c r="H316" s="4"/>
      <c r="I316" s="4"/>
      <c r="J316" s="4"/>
      <c r="K316" s="58">
        <f>G316+H316+I316+J316</f>
        <v>0</v>
      </c>
      <c r="L316" s="59">
        <f t="shared" si="66"/>
        <v>1094.3</v>
      </c>
    </row>
    <row r="317" spans="1:16">
      <c r="A317" s="61"/>
      <c r="B317" s="66" t="s">
        <v>215</v>
      </c>
      <c r="C317" s="4"/>
      <c r="D317" s="4">
        <v>604.9</v>
      </c>
      <c r="E317" s="4">
        <v>254.5</v>
      </c>
      <c r="F317" s="57">
        <f t="shared" si="64"/>
        <v>859.4</v>
      </c>
      <c r="G317" s="4"/>
      <c r="H317" s="4"/>
      <c r="I317" s="4"/>
      <c r="J317" s="4"/>
      <c r="K317" s="58">
        <f>G317+H317+I317+J317</f>
        <v>0</v>
      </c>
      <c r="L317" s="59">
        <f t="shared" si="66"/>
        <v>859.4</v>
      </c>
    </row>
    <row r="318" spans="1:16">
      <c r="A318" s="61"/>
      <c r="B318" s="66" t="s">
        <v>352</v>
      </c>
      <c r="C318" s="4"/>
      <c r="D318" s="4">
        <v>729.1</v>
      </c>
      <c r="E318" s="4">
        <v>303.39999999999998</v>
      </c>
      <c r="F318" s="57">
        <f t="shared" si="64"/>
        <v>1032.5</v>
      </c>
      <c r="G318" s="4"/>
      <c r="H318" s="4"/>
      <c r="I318" s="4"/>
      <c r="J318" s="4"/>
      <c r="K318" s="58">
        <f>G318+H318+I318+J318</f>
        <v>0</v>
      </c>
      <c r="L318" s="59">
        <f t="shared" si="66"/>
        <v>1032.5</v>
      </c>
    </row>
    <row r="319" spans="1:16">
      <c r="A319" s="61"/>
      <c r="B319" s="66" t="s">
        <v>353</v>
      </c>
      <c r="C319" s="4"/>
      <c r="D319" s="4"/>
      <c r="E319" s="4"/>
      <c r="F319" s="57">
        <f t="shared" si="64"/>
        <v>0</v>
      </c>
      <c r="G319" s="4"/>
      <c r="H319" s="4"/>
      <c r="I319" s="4">
        <v>618</v>
      </c>
      <c r="J319" s="4">
        <v>137.9</v>
      </c>
      <c r="K319" s="58">
        <f>G319+H319+I319+J319</f>
        <v>755.9</v>
      </c>
      <c r="L319" s="59">
        <f t="shared" si="66"/>
        <v>755.9</v>
      </c>
    </row>
    <row r="320" spans="1:16">
      <c r="A320" s="61"/>
      <c r="B320" s="50" t="s">
        <v>31</v>
      </c>
      <c r="C320" s="51">
        <f>SUM(C304:C319)</f>
        <v>0</v>
      </c>
      <c r="D320" s="51">
        <f t="shared" ref="D320:L320" si="67">SUM(D304:D319)</f>
        <v>10502.2</v>
      </c>
      <c r="E320" s="51">
        <f t="shared" si="67"/>
        <v>4823.5</v>
      </c>
      <c r="F320" s="51">
        <f t="shared" si="67"/>
        <v>15325.699999999999</v>
      </c>
      <c r="G320" s="51">
        <f t="shared" si="67"/>
        <v>0</v>
      </c>
      <c r="H320" s="51">
        <f t="shared" si="67"/>
        <v>0</v>
      </c>
      <c r="I320" s="51">
        <f t="shared" si="67"/>
        <v>618</v>
      </c>
      <c r="J320" s="51">
        <f t="shared" si="67"/>
        <v>137.9</v>
      </c>
      <c r="K320" s="51">
        <f t="shared" si="67"/>
        <v>755.9</v>
      </c>
      <c r="L320" s="51">
        <f t="shared" si="67"/>
        <v>16081.599999999999</v>
      </c>
    </row>
    <row r="321" spans="1:13">
      <c r="A321" s="61"/>
      <c r="B321" s="186" t="s">
        <v>354</v>
      </c>
      <c r="C321" s="4"/>
      <c r="D321" s="4"/>
      <c r="E321" s="4"/>
      <c r="F321" s="4"/>
      <c r="G321" s="4"/>
      <c r="H321" s="4"/>
      <c r="I321" s="4"/>
      <c r="J321" s="4"/>
      <c r="K321" s="20"/>
      <c r="L321" s="4"/>
      <c r="M321" s="180"/>
    </row>
    <row r="322" spans="1:13">
      <c r="A322" s="61"/>
      <c r="B322" s="63" t="s">
        <v>355</v>
      </c>
      <c r="C322" s="4"/>
      <c r="D322" s="4"/>
      <c r="E322" s="4"/>
      <c r="F322" s="4">
        <f>C322+D322+E322</f>
        <v>0</v>
      </c>
      <c r="G322" s="4"/>
      <c r="H322" s="4"/>
      <c r="I322" s="4">
        <v>592.70000000000005</v>
      </c>
      <c r="J322" s="4">
        <v>147.69999999999999</v>
      </c>
      <c r="K322" s="58">
        <f>G322+H322+I322+J322</f>
        <v>740.40000000000009</v>
      </c>
      <c r="L322" s="59">
        <f>K322+F322</f>
        <v>740.40000000000009</v>
      </c>
      <c r="M322" s="180"/>
    </row>
    <row r="323" spans="1:13">
      <c r="A323" s="61"/>
      <c r="B323" s="63" t="s">
        <v>356</v>
      </c>
      <c r="C323" s="4"/>
      <c r="D323" s="4"/>
      <c r="E323" s="4"/>
      <c r="F323" s="4">
        <f>C323+D323+E323</f>
        <v>0</v>
      </c>
      <c r="G323" s="4"/>
      <c r="H323" s="4"/>
      <c r="I323" s="4">
        <v>550.29999999999995</v>
      </c>
      <c r="J323" s="4">
        <v>204.2</v>
      </c>
      <c r="K323" s="58">
        <f>G323+H323+I323+J323</f>
        <v>754.5</v>
      </c>
      <c r="L323" s="59">
        <f>K323+F323</f>
        <v>754.5</v>
      </c>
      <c r="M323" s="180"/>
    </row>
    <row r="324" spans="1:13">
      <c r="A324" s="61"/>
      <c r="B324" s="63" t="s">
        <v>357</v>
      </c>
      <c r="C324" s="4"/>
      <c r="D324" s="4">
        <v>365.4</v>
      </c>
      <c r="E324" s="4">
        <v>141.6</v>
      </c>
      <c r="F324" s="4">
        <f>C324+D324+E324</f>
        <v>507</v>
      </c>
      <c r="G324" s="4"/>
      <c r="H324" s="4"/>
      <c r="I324" s="4"/>
      <c r="J324" s="4"/>
      <c r="K324" s="58">
        <f>G324+H324+I324+J324</f>
        <v>0</v>
      </c>
      <c r="L324" s="59">
        <f>K324+F324</f>
        <v>507</v>
      </c>
      <c r="M324" s="180"/>
    </row>
    <row r="325" spans="1:13">
      <c r="A325" s="61"/>
      <c r="B325" s="50" t="s">
        <v>31</v>
      </c>
      <c r="C325" s="51">
        <f t="shared" ref="C325:L325" si="68">C322+C323+C324</f>
        <v>0</v>
      </c>
      <c r="D325" s="51">
        <f t="shared" si="68"/>
        <v>365.4</v>
      </c>
      <c r="E325" s="51">
        <f t="shared" si="68"/>
        <v>141.6</v>
      </c>
      <c r="F325" s="51">
        <f t="shared" si="68"/>
        <v>507</v>
      </c>
      <c r="G325" s="51">
        <f t="shared" si="68"/>
        <v>0</v>
      </c>
      <c r="H325" s="51">
        <f t="shared" si="68"/>
        <v>0</v>
      </c>
      <c r="I325" s="51">
        <f t="shared" si="68"/>
        <v>1143</v>
      </c>
      <c r="J325" s="51">
        <f t="shared" si="68"/>
        <v>351.9</v>
      </c>
      <c r="K325" s="51">
        <f t="shared" si="68"/>
        <v>1494.9</v>
      </c>
      <c r="L325" s="51">
        <f t="shared" si="68"/>
        <v>2001.9</v>
      </c>
    </row>
    <row r="326" spans="1:13">
      <c r="A326" s="61">
        <v>30</v>
      </c>
      <c r="B326" s="179" t="s">
        <v>23</v>
      </c>
      <c r="C326" s="4"/>
      <c r="D326" s="4"/>
      <c r="E326" s="4"/>
      <c r="F326" s="3"/>
      <c r="G326" s="4"/>
      <c r="H326" s="4"/>
      <c r="I326" s="4"/>
      <c r="J326" s="4"/>
      <c r="K326" s="53"/>
      <c r="L326" s="1"/>
    </row>
    <row r="327" spans="1:13">
      <c r="A327" s="61"/>
      <c r="B327" s="66" t="s">
        <v>59</v>
      </c>
      <c r="C327" s="4"/>
      <c r="D327" s="4"/>
      <c r="E327" s="4"/>
      <c r="F327" s="57">
        <f t="shared" ref="F327:F333" si="69">C327+D327+E327</f>
        <v>0</v>
      </c>
      <c r="G327" s="4"/>
      <c r="H327" s="4">
        <v>889.8</v>
      </c>
      <c r="I327" s="4"/>
      <c r="J327" s="4">
        <v>439.4</v>
      </c>
      <c r="K327" s="58">
        <f t="shared" ref="K327:K332" si="70">G327+H327+I327+J327</f>
        <v>1329.1999999999998</v>
      </c>
      <c r="L327" s="59">
        <f t="shared" ref="L327:L333" si="71">K327+F327</f>
        <v>1329.1999999999998</v>
      </c>
    </row>
    <row r="328" spans="1:13">
      <c r="A328" s="61"/>
      <c r="B328" s="66" t="s">
        <v>165</v>
      </c>
      <c r="C328" s="4"/>
      <c r="D328" s="4"/>
      <c r="E328" s="4"/>
      <c r="F328" s="57">
        <f t="shared" si="69"/>
        <v>0</v>
      </c>
      <c r="G328" s="4"/>
      <c r="H328" s="4"/>
      <c r="I328" s="4">
        <v>441.2</v>
      </c>
      <c r="J328" s="4">
        <v>215.2</v>
      </c>
      <c r="K328" s="58">
        <f t="shared" si="70"/>
        <v>656.4</v>
      </c>
      <c r="L328" s="59">
        <f t="shared" si="71"/>
        <v>656.4</v>
      </c>
    </row>
    <row r="329" spans="1:13">
      <c r="A329" s="61"/>
      <c r="B329" s="66" t="s">
        <v>166</v>
      </c>
      <c r="C329" s="4"/>
      <c r="D329" s="4"/>
      <c r="E329" s="4"/>
      <c r="F329" s="57">
        <f t="shared" si="69"/>
        <v>0</v>
      </c>
      <c r="G329" s="4">
        <v>752.9</v>
      </c>
      <c r="H329" s="4"/>
      <c r="I329" s="4"/>
      <c r="J329" s="4">
        <v>354.4</v>
      </c>
      <c r="K329" s="58">
        <f t="shared" si="70"/>
        <v>1107.3</v>
      </c>
      <c r="L329" s="59">
        <f t="shared" si="71"/>
        <v>1107.3</v>
      </c>
    </row>
    <row r="330" spans="1:13">
      <c r="A330" s="61"/>
      <c r="B330" s="66" t="s">
        <v>167</v>
      </c>
      <c r="C330" s="4"/>
      <c r="D330" s="4"/>
      <c r="E330" s="4"/>
      <c r="F330" s="57">
        <f t="shared" si="69"/>
        <v>0</v>
      </c>
      <c r="G330" s="4"/>
      <c r="H330" s="4"/>
      <c r="I330" s="4">
        <v>1564.9</v>
      </c>
      <c r="J330" s="4">
        <v>729.2</v>
      </c>
      <c r="K330" s="58">
        <f t="shared" si="70"/>
        <v>2294.1000000000004</v>
      </c>
      <c r="L330" s="59">
        <f t="shared" si="71"/>
        <v>2294.1000000000004</v>
      </c>
    </row>
    <row r="331" spans="1:13">
      <c r="A331" s="61"/>
      <c r="B331" s="66" t="s">
        <v>168</v>
      </c>
      <c r="C331" s="4"/>
      <c r="D331" s="4"/>
      <c r="E331" s="4"/>
      <c r="F331" s="57">
        <f t="shared" si="69"/>
        <v>0</v>
      </c>
      <c r="G331" s="4"/>
      <c r="H331" s="4"/>
      <c r="I331" s="4">
        <v>654.79999999999995</v>
      </c>
      <c r="J331" s="4">
        <v>340.3</v>
      </c>
      <c r="K331" s="58">
        <f t="shared" si="70"/>
        <v>995.09999999999991</v>
      </c>
      <c r="L331" s="59">
        <f t="shared" si="71"/>
        <v>995.09999999999991</v>
      </c>
    </row>
    <row r="332" spans="1:13">
      <c r="A332" s="61"/>
      <c r="B332" s="66" t="s">
        <v>169</v>
      </c>
      <c r="C332" s="4"/>
      <c r="D332" s="4">
        <v>355.2</v>
      </c>
      <c r="E332" s="4">
        <v>187.1</v>
      </c>
      <c r="F332" s="57">
        <f t="shared" si="69"/>
        <v>542.29999999999995</v>
      </c>
      <c r="G332" s="4"/>
      <c r="H332" s="4"/>
      <c r="I332" s="4"/>
      <c r="J332" s="4"/>
      <c r="K332" s="58">
        <f t="shared" si="70"/>
        <v>0</v>
      </c>
      <c r="L332" s="59">
        <f t="shared" si="71"/>
        <v>542.29999999999995</v>
      </c>
    </row>
    <row r="333" spans="1:13">
      <c r="A333" s="61"/>
      <c r="B333" s="66" t="s">
        <v>170</v>
      </c>
      <c r="C333" s="4"/>
      <c r="D333" s="4">
        <v>589.70000000000005</v>
      </c>
      <c r="E333" s="4">
        <v>81.5</v>
      </c>
      <c r="F333" s="57">
        <f t="shared" si="69"/>
        <v>671.2</v>
      </c>
      <c r="G333" s="4"/>
      <c r="H333" s="4"/>
      <c r="I333" s="4"/>
      <c r="J333" s="4"/>
      <c r="K333" s="58">
        <f>G333+H333+I333+J333</f>
        <v>0</v>
      </c>
      <c r="L333" s="59">
        <f t="shared" si="71"/>
        <v>671.2</v>
      </c>
    </row>
    <row r="334" spans="1:13">
      <c r="A334" s="19"/>
      <c r="B334" s="50" t="s">
        <v>31</v>
      </c>
      <c r="C334" s="51">
        <f>SUM(C327:C333)</f>
        <v>0</v>
      </c>
      <c r="D334" s="51">
        <f t="shared" ref="D334:L334" si="72">SUM(D327:D333)</f>
        <v>944.90000000000009</v>
      </c>
      <c r="E334" s="51">
        <f t="shared" si="72"/>
        <v>268.60000000000002</v>
      </c>
      <c r="F334" s="51">
        <f t="shared" si="72"/>
        <v>1213.5</v>
      </c>
      <c r="G334" s="51">
        <f t="shared" si="72"/>
        <v>752.9</v>
      </c>
      <c r="H334" s="51">
        <f t="shared" si="72"/>
        <v>889.8</v>
      </c>
      <c r="I334" s="51">
        <f t="shared" si="72"/>
        <v>2660.9</v>
      </c>
      <c r="J334" s="51">
        <f t="shared" si="72"/>
        <v>2078.5</v>
      </c>
      <c r="K334" s="51">
        <f t="shared" si="72"/>
        <v>6382.1</v>
      </c>
      <c r="L334" s="51">
        <f t="shared" si="72"/>
        <v>7595.6</v>
      </c>
    </row>
    <row r="335" spans="1:13">
      <c r="A335" s="14">
        <v>31</v>
      </c>
      <c r="B335" s="186" t="s">
        <v>171</v>
      </c>
      <c r="C335" s="68"/>
      <c r="D335" s="68"/>
      <c r="E335" s="68"/>
      <c r="F335" s="57"/>
      <c r="G335" s="68"/>
      <c r="H335" s="68"/>
      <c r="I335" s="68"/>
      <c r="J335" s="68"/>
      <c r="K335" s="58"/>
      <c r="L335" s="59"/>
    </row>
    <row r="336" spans="1:13">
      <c r="A336" s="14"/>
      <c r="B336" s="66" t="s">
        <v>172</v>
      </c>
      <c r="C336" s="68"/>
      <c r="D336" s="48">
        <v>309.89999999999998</v>
      </c>
      <c r="E336" s="48">
        <v>207.5</v>
      </c>
      <c r="F336" s="57">
        <f>C336+D336+E336</f>
        <v>517.4</v>
      </c>
      <c r="G336" s="68"/>
      <c r="H336" s="68"/>
      <c r="I336" s="68"/>
      <c r="J336" s="68"/>
      <c r="K336" s="58">
        <f>G336+H336+I336+J336</f>
        <v>0</v>
      </c>
      <c r="L336" s="59">
        <f>K336+F336</f>
        <v>517.4</v>
      </c>
    </row>
    <row r="337" spans="1:14">
      <c r="A337" s="14"/>
      <c r="B337" s="66" t="s">
        <v>173</v>
      </c>
      <c r="C337" s="68"/>
      <c r="D337" s="48">
        <v>206.2</v>
      </c>
      <c r="E337" s="48">
        <v>278.39999999999998</v>
      </c>
      <c r="F337" s="57">
        <f>C337+D337+E337</f>
        <v>484.59999999999997</v>
      </c>
      <c r="G337" s="68"/>
      <c r="H337" s="68"/>
      <c r="I337" s="68"/>
      <c r="J337" s="68"/>
      <c r="K337" s="58">
        <f>G337+H337+I337+J337</f>
        <v>0</v>
      </c>
      <c r="L337" s="59">
        <f>K337+F337</f>
        <v>484.59999999999997</v>
      </c>
    </row>
    <row r="338" spans="1:14">
      <c r="A338" s="14"/>
      <c r="B338" s="66" t="s">
        <v>329</v>
      </c>
      <c r="C338" s="68"/>
      <c r="D338" s="48">
        <v>618</v>
      </c>
      <c r="E338" s="48">
        <v>83.1</v>
      </c>
      <c r="F338" s="57">
        <f>C338+D338+E338</f>
        <v>701.1</v>
      </c>
      <c r="G338" s="68"/>
      <c r="H338" s="68"/>
      <c r="I338" s="68"/>
      <c r="J338" s="68"/>
      <c r="K338" s="58">
        <f>G338+H338+I338+J338</f>
        <v>0</v>
      </c>
      <c r="L338" s="59">
        <f>K338+F338</f>
        <v>701.1</v>
      </c>
    </row>
    <row r="339" spans="1:14">
      <c r="A339" s="14"/>
      <c r="B339" s="50" t="s">
        <v>31</v>
      </c>
      <c r="C339" s="72">
        <f>SUM(C336:C338)</f>
        <v>0</v>
      </c>
      <c r="D339" s="72">
        <f>SUM(D336:D338)</f>
        <v>1134.0999999999999</v>
      </c>
      <c r="E339" s="72">
        <f t="shared" ref="E339:L339" si="73">SUM(E336:E338)</f>
        <v>569</v>
      </c>
      <c r="F339" s="72">
        <f t="shared" si="73"/>
        <v>1703.1</v>
      </c>
      <c r="G339" s="72">
        <f t="shared" si="73"/>
        <v>0</v>
      </c>
      <c r="H339" s="72">
        <f t="shared" si="73"/>
        <v>0</v>
      </c>
      <c r="I339" s="72">
        <f t="shared" si="73"/>
        <v>0</v>
      </c>
      <c r="J339" s="72">
        <f t="shared" si="73"/>
        <v>0</v>
      </c>
      <c r="K339" s="72">
        <f t="shared" si="73"/>
        <v>0</v>
      </c>
      <c r="L339" s="72">
        <f t="shared" si="73"/>
        <v>1703.1</v>
      </c>
    </row>
    <row r="340" spans="1:14">
      <c r="A340" s="19">
        <v>32</v>
      </c>
      <c r="B340" s="186" t="s">
        <v>24</v>
      </c>
      <c r="C340" s="55"/>
      <c r="D340" s="55"/>
      <c r="E340" s="55"/>
      <c r="F340" s="3"/>
      <c r="G340" s="4"/>
      <c r="H340" s="4"/>
      <c r="I340" s="4"/>
      <c r="J340" s="4"/>
      <c r="K340" s="53"/>
      <c r="L340" s="1"/>
    </row>
    <row r="341" spans="1:14" ht="51.75">
      <c r="A341" s="19"/>
      <c r="B341" s="138" t="s">
        <v>174</v>
      </c>
      <c r="C341" s="55">
        <v>4924.8</v>
      </c>
      <c r="D341" s="55"/>
      <c r="E341" s="71">
        <v>1987.5</v>
      </c>
      <c r="F341" s="57">
        <f>C341+D341+E341</f>
        <v>6912.3</v>
      </c>
      <c r="G341" s="55"/>
      <c r="H341" s="55"/>
      <c r="I341" s="55"/>
      <c r="J341" s="55"/>
      <c r="K341" s="58">
        <f>G341+H341+I341+J341</f>
        <v>0</v>
      </c>
      <c r="L341" s="59">
        <f>K341+F341</f>
        <v>6912.3</v>
      </c>
    </row>
    <row r="342" spans="1:14">
      <c r="A342" s="19"/>
      <c r="B342" s="67" t="s">
        <v>175</v>
      </c>
      <c r="C342" s="55"/>
      <c r="D342" s="55">
        <v>835.2</v>
      </c>
      <c r="E342" s="55">
        <v>372.5</v>
      </c>
      <c r="F342" s="57">
        <f>C342+D342+E342</f>
        <v>1207.7</v>
      </c>
      <c r="G342" s="55"/>
      <c r="H342" s="55"/>
      <c r="I342" s="55"/>
      <c r="J342" s="55"/>
      <c r="K342" s="58">
        <f>G342+H342+I342+J342</f>
        <v>0</v>
      </c>
      <c r="L342" s="59">
        <f>K342+F342</f>
        <v>1207.7</v>
      </c>
    </row>
    <row r="343" spans="1:14">
      <c r="A343" s="19"/>
      <c r="B343" s="67" t="s">
        <v>176</v>
      </c>
      <c r="C343" s="55"/>
      <c r="D343" s="55"/>
      <c r="E343" s="55"/>
      <c r="F343" s="57">
        <f>C343+D343+E343</f>
        <v>0</v>
      </c>
      <c r="G343" s="55"/>
      <c r="H343" s="55"/>
      <c r="I343" s="55">
        <v>870</v>
      </c>
      <c r="J343" s="55">
        <v>219.3</v>
      </c>
      <c r="K343" s="58">
        <f>G343+H343+I343+J343</f>
        <v>1089.3</v>
      </c>
      <c r="L343" s="59">
        <f>K343+F343</f>
        <v>1089.3</v>
      </c>
    </row>
    <row r="344" spans="1:14">
      <c r="A344" s="19"/>
      <c r="B344" s="50" t="s">
        <v>31</v>
      </c>
      <c r="C344" s="51">
        <f>SUM(C341:C343)</f>
        <v>4924.8</v>
      </c>
      <c r="D344" s="51">
        <f t="shared" ref="D344:I344" si="74">SUM(D341:D343)</f>
        <v>835.2</v>
      </c>
      <c r="E344" s="51">
        <f t="shared" si="74"/>
        <v>2360</v>
      </c>
      <c r="F344" s="51">
        <f t="shared" si="74"/>
        <v>8120</v>
      </c>
      <c r="G344" s="51">
        <f t="shared" si="74"/>
        <v>0</v>
      </c>
      <c r="H344" s="51">
        <f t="shared" si="74"/>
        <v>0</v>
      </c>
      <c r="I344" s="51">
        <f t="shared" si="74"/>
        <v>870</v>
      </c>
      <c r="J344" s="51">
        <f>SUM(J341:J343)</f>
        <v>219.3</v>
      </c>
      <c r="K344" s="62">
        <f>SUM(K341:K343)</f>
        <v>1089.3</v>
      </c>
      <c r="L344" s="51">
        <f>SUM(L341:L343)</f>
        <v>9209.2999999999993</v>
      </c>
    </row>
    <row r="345" spans="1:14">
      <c r="A345" s="14">
        <v>33</v>
      </c>
      <c r="B345" s="186" t="s">
        <v>25</v>
      </c>
      <c r="C345" s="68"/>
      <c r="D345" s="68"/>
      <c r="E345" s="68"/>
      <c r="F345" s="3"/>
      <c r="G345" s="1"/>
      <c r="H345" s="1"/>
      <c r="I345" s="1"/>
      <c r="J345" s="1"/>
      <c r="K345" s="53"/>
      <c r="L345" s="1"/>
    </row>
    <row r="346" spans="1:14" ht="51.75">
      <c r="A346" s="14"/>
      <c r="B346" s="139" t="s">
        <v>174</v>
      </c>
      <c r="C346" s="68">
        <v>1111.7</v>
      </c>
      <c r="D346" s="68"/>
      <c r="E346" s="68">
        <v>1106.3</v>
      </c>
      <c r="F346" s="57">
        <f>C346+D346+E346</f>
        <v>2218</v>
      </c>
      <c r="G346" s="68"/>
      <c r="H346" s="68"/>
      <c r="I346" s="68"/>
      <c r="J346" s="68"/>
      <c r="K346" s="58">
        <f>G346+H346+I346+J346</f>
        <v>0</v>
      </c>
      <c r="L346" s="59">
        <f>K346+F346</f>
        <v>2218</v>
      </c>
    </row>
    <row r="347" spans="1:14">
      <c r="A347" s="14"/>
      <c r="B347" s="50" t="s">
        <v>31</v>
      </c>
      <c r="C347" s="72">
        <f>SUM(C346:C346)</f>
        <v>1111.7</v>
      </c>
      <c r="D347" s="72">
        <f t="shared" ref="D347:L347" si="75">SUM(D346:D346)</f>
        <v>0</v>
      </c>
      <c r="E347" s="72">
        <f t="shared" si="75"/>
        <v>1106.3</v>
      </c>
      <c r="F347" s="72">
        <f t="shared" si="75"/>
        <v>2218</v>
      </c>
      <c r="G347" s="72">
        <f t="shared" si="75"/>
        <v>0</v>
      </c>
      <c r="H347" s="72">
        <f t="shared" si="75"/>
        <v>0</v>
      </c>
      <c r="I347" s="72">
        <f t="shared" si="75"/>
        <v>0</v>
      </c>
      <c r="J347" s="72">
        <f t="shared" si="75"/>
        <v>0</v>
      </c>
      <c r="K347" s="73">
        <f t="shared" si="75"/>
        <v>0</v>
      </c>
      <c r="L347" s="72">
        <f t="shared" si="75"/>
        <v>2218</v>
      </c>
    </row>
    <row r="348" spans="1:14">
      <c r="A348" s="14">
        <v>34</v>
      </c>
      <c r="B348" s="186" t="s">
        <v>26</v>
      </c>
      <c r="C348" s="68"/>
      <c r="D348" s="68"/>
      <c r="E348" s="68"/>
      <c r="F348" s="3"/>
      <c r="G348" s="1"/>
      <c r="H348" s="1"/>
      <c r="I348" s="1"/>
      <c r="J348" s="1"/>
      <c r="K348" s="53"/>
      <c r="L348" s="1"/>
    </row>
    <row r="349" spans="1:14">
      <c r="A349" s="14"/>
      <c r="B349" s="66" t="s">
        <v>177</v>
      </c>
      <c r="C349" s="68"/>
      <c r="D349" s="68">
        <v>5685.2</v>
      </c>
      <c r="E349" s="68">
        <v>2665.5</v>
      </c>
      <c r="F349" s="57">
        <f>C349+D349+E349</f>
        <v>8350.7000000000007</v>
      </c>
      <c r="G349" s="68"/>
      <c r="H349" s="68"/>
      <c r="I349" s="68"/>
      <c r="J349" s="68"/>
      <c r="K349" s="58">
        <f>G349+H349+I349+J349</f>
        <v>0</v>
      </c>
      <c r="L349" s="59">
        <f>K349+F349</f>
        <v>8350.7000000000007</v>
      </c>
    </row>
    <row r="350" spans="1:14">
      <c r="A350" s="14"/>
      <c r="B350" s="50" t="s">
        <v>31</v>
      </c>
      <c r="C350" s="72">
        <f t="shared" ref="C350:L350" si="76">SUM(C348:C349)</f>
        <v>0</v>
      </c>
      <c r="D350" s="72">
        <f t="shared" si="76"/>
        <v>5685.2</v>
      </c>
      <c r="E350" s="72">
        <f t="shared" si="76"/>
        <v>2665.5</v>
      </c>
      <c r="F350" s="72">
        <f t="shared" si="76"/>
        <v>8350.7000000000007</v>
      </c>
      <c r="G350" s="72">
        <f t="shared" si="76"/>
        <v>0</v>
      </c>
      <c r="H350" s="72">
        <f t="shared" si="76"/>
        <v>0</v>
      </c>
      <c r="I350" s="72">
        <f t="shared" si="76"/>
        <v>0</v>
      </c>
      <c r="J350" s="72">
        <f t="shared" si="76"/>
        <v>0</v>
      </c>
      <c r="K350" s="73">
        <f t="shared" si="76"/>
        <v>0</v>
      </c>
      <c r="L350" s="72">
        <f t="shared" si="76"/>
        <v>8350.7000000000007</v>
      </c>
    </row>
    <row r="351" spans="1:14">
      <c r="A351" s="140">
        <v>35</v>
      </c>
      <c r="B351" s="186" t="s">
        <v>27</v>
      </c>
      <c r="C351" s="1"/>
      <c r="D351" s="1"/>
      <c r="E351" s="1"/>
      <c r="F351" s="1"/>
      <c r="G351" s="1"/>
      <c r="H351" s="1"/>
      <c r="I351" s="1"/>
      <c r="J351" s="1"/>
      <c r="K351" s="53"/>
      <c r="L351" s="1"/>
    </row>
    <row r="352" spans="1:14">
      <c r="A352" s="14"/>
      <c r="B352" s="66" t="s">
        <v>324</v>
      </c>
      <c r="C352" s="68"/>
      <c r="D352" s="141"/>
      <c r="E352" s="141"/>
      <c r="F352" s="57">
        <f>C352+D352+E352</f>
        <v>0</v>
      </c>
      <c r="G352" s="68"/>
      <c r="H352" s="68"/>
      <c r="I352" s="68">
        <v>520.4</v>
      </c>
      <c r="J352" s="68">
        <v>227.6</v>
      </c>
      <c r="K352" s="58">
        <f>G352+H352+I352+J352</f>
        <v>748</v>
      </c>
      <c r="L352" s="59">
        <f>K352+F352</f>
        <v>748</v>
      </c>
      <c r="M352" s="142"/>
      <c r="N352" s="143"/>
    </row>
    <row r="353" spans="1:14">
      <c r="A353" s="14"/>
      <c r="B353" s="66" t="s">
        <v>325</v>
      </c>
      <c r="C353" s="68"/>
      <c r="D353" s="141">
        <v>578.4</v>
      </c>
      <c r="E353" s="141">
        <v>251</v>
      </c>
      <c r="F353" s="57">
        <f>C353+D353+E353</f>
        <v>829.4</v>
      </c>
      <c r="G353" s="68"/>
      <c r="H353" s="68"/>
      <c r="I353" s="68"/>
      <c r="J353" s="68"/>
      <c r="K353" s="58">
        <f>G353+H353+I353+J353</f>
        <v>0</v>
      </c>
      <c r="L353" s="59">
        <f>K353+F353</f>
        <v>829.4</v>
      </c>
      <c r="M353" s="142"/>
      <c r="N353" s="143"/>
    </row>
    <row r="354" spans="1:14">
      <c r="A354" s="14"/>
      <c r="B354" s="66" t="s">
        <v>326</v>
      </c>
      <c r="C354" s="68"/>
      <c r="D354" s="141">
        <v>775.3</v>
      </c>
      <c r="E354" s="141">
        <v>369.2</v>
      </c>
      <c r="F354" s="57">
        <f>C354+D354+E354</f>
        <v>1144.5</v>
      </c>
      <c r="G354" s="68"/>
      <c r="H354" s="68"/>
      <c r="I354" s="68"/>
      <c r="J354" s="68"/>
      <c r="K354" s="58">
        <f>G354+H354+I354+J354</f>
        <v>0</v>
      </c>
      <c r="L354" s="59">
        <f>K354+F354</f>
        <v>1144.5</v>
      </c>
      <c r="M354" s="142"/>
      <c r="N354" s="143"/>
    </row>
    <row r="355" spans="1:14">
      <c r="A355" s="14"/>
      <c r="B355" s="66" t="s">
        <v>327</v>
      </c>
      <c r="C355" s="68"/>
      <c r="D355" s="141">
        <v>669.3</v>
      </c>
      <c r="E355" s="141">
        <v>313.7</v>
      </c>
      <c r="F355" s="57">
        <f>C355+D355+E355</f>
        <v>983</v>
      </c>
      <c r="G355" s="68"/>
      <c r="H355" s="68"/>
      <c r="I355" s="68"/>
      <c r="J355" s="68"/>
      <c r="K355" s="58">
        <f>G355+H355+I355+J355</f>
        <v>0</v>
      </c>
      <c r="L355" s="59">
        <f>K355+F355</f>
        <v>983</v>
      </c>
      <c r="M355" s="142"/>
      <c r="N355" s="143"/>
    </row>
    <row r="356" spans="1:14">
      <c r="A356" s="14"/>
      <c r="B356" s="50" t="s">
        <v>31</v>
      </c>
      <c r="C356" s="72">
        <f>SUM(C352:C355)</f>
        <v>0</v>
      </c>
      <c r="D356" s="72">
        <f t="shared" ref="D356:L356" si="77">SUM(D352:D355)</f>
        <v>2022.9999999999998</v>
      </c>
      <c r="E356" s="72">
        <f t="shared" si="77"/>
        <v>933.90000000000009</v>
      </c>
      <c r="F356" s="72">
        <f t="shared" si="77"/>
        <v>2956.9</v>
      </c>
      <c r="G356" s="72">
        <f t="shared" si="77"/>
        <v>0</v>
      </c>
      <c r="H356" s="72">
        <f t="shared" si="77"/>
        <v>0</v>
      </c>
      <c r="I356" s="72">
        <f t="shared" si="77"/>
        <v>520.4</v>
      </c>
      <c r="J356" s="72">
        <f t="shared" si="77"/>
        <v>227.6</v>
      </c>
      <c r="K356" s="72">
        <f t="shared" si="77"/>
        <v>748</v>
      </c>
      <c r="L356" s="72">
        <f t="shared" si="77"/>
        <v>3704.9</v>
      </c>
    </row>
    <row r="357" spans="1:14">
      <c r="A357" s="14">
        <v>35</v>
      </c>
      <c r="B357" s="186" t="s">
        <v>28</v>
      </c>
      <c r="C357" s="68"/>
      <c r="D357" s="68"/>
      <c r="E357" s="68"/>
      <c r="F357" s="57"/>
      <c r="G357" s="68"/>
      <c r="H357" s="68"/>
      <c r="I357" s="68"/>
      <c r="J357" s="68"/>
      <c r="K357" s="58"/>
      <c r="L357" s="59"/>
    </row>
    <row r="358" spans="1:14">
      <c r="A358" s="14"/>
      <c r="B358" s="66" t="s">
        <v>179</v>
      </c>
      <c r="C358" s="68"/>
      <c r="D358" s="68">
        <v>519.6</v>
      </c>
      <c r="E358" s="68">
        <v>213.7</v>
      </c>
      <c r="F358" s="57">
        <f>C358+D358+E358</f>
        <v>733.3</v>
      </c>
      <c r="G358" s="68"/>
      <c r="H358" s="68"/>
      <c r="I358" s="68"/>
      <c r="J358" s="68"/>
      <c r="K358" s="58">
        <f>G358+H358+I358+J358</f>
        <v>0</v>
      </c>
      <c r="L358" s="59">
        <f>K358+F358</f>
        <v>733.3</v>
      </c>
    </row>
    <row r="359" spans="1:14">
      <c r="A359" s="14"/>
      <c r="B359" s="50" t="s">
        <v>31</v>
      </c>
      <c r="C359" s="69">
        <f t="shared" ref="C359:L359" si="78">C358</f>
        <v>0</v>
      </c>
      <c r="D359" s="69">
        <f t="shared" si="78"/>
        <v>519.6</v>
      </c>
      <c r="E359" s="69">
        <f t="shared" si="78"/>
        <v>213.7</v>
      </c>
      <c r="F359" s="69">
        <f t="shared" si="78"/>
        <v>733.3</v>
      </c>
      <c r="G359" s="69">
        <f t="shared" si="78"/>
        <v>0</v>
      </c>
      <c r="H359" s="69">
        <f t="shared" si="78"/>
        <v>0</v>
      </c>
      <c r="I359" s="69">
        <f t="shared" si="78"/>
        <v>0</v>
      </c>
      <c r="J359" s="69">
        <f t="shared" si="78"/>
        <v>0</v>
      </c>
      <c r="K359" s="70">
        <f t="shared" si="78"/>
        <v>0</v>
      </c>
      <c r="L359" s="69">
        <f t="shared" si="78"/>
        <v>733.3</v>
      </c>
    </row>
    <row r="360" spans="1:14" s="8" customFormat="1">
      <c r="A360" s="140">
        <v>36</v>
      </c>
      <c r="B360" s="186" t="s">
        <v>213</v>
      </c>
      <c r="C360" s="150"/>
      <c r="D360" s="150"/>
      <c r="E360" s="150"/>
      <c r="F360" s="150"/>
      <c r="G360" s="150"/>
      <c r="H360" s="150"/>
      <c r="I360" s="150"/>
      <c r="J360" s="150"/>
      <c r="K360" s="148"/>
      <c r="L360" s="150"/>
      <c r="M360" s="180"/>
    </row>
    <row r="361" spans="1:14" s="8" customFormat="1" ht="34.5">
      <c r="A361" s="140"/>
      <c r="B361" s="181" t="s">
        <v>214</v>
      </c>
      <c r="C361" s="150">
        <v>364.5</v>
      </c>
      <c r="D361" s="150"/>
      <c r="E361" s="150">
        <v>180</v>
      </c>
      <c r="F361" s="57">
        <f>C361+D361+E361</f>
        <v>544.5</v>
      </c>
      <c r="G361" s="150"/>
      <c r="H361" s="150"/>
      <c r="I361" s="150"/>
      <c r="J361" s="150"/>
      <c r="K361" s="148"/>
      <c r="L361" s="59">
        <f>K361+F361</f>
        <v>544.5</v>
      </c>
      <c r="M361" s="180"/>
    </row>
    <row r="362" spans="1:14">
      <c r="A362" s="14"/>
      <c r="B362" s="50" t="s">
        <v>31</v>
      </c>
      <c r="C362" s="69">
        <f>C361</f>
        <v>364.5</v>
      </c>
      <c r="D362" s="69">
        <f t="shared" ref="D362:L362" si="79">D361</f>
        <v>0</v>
      </c>
      <c r="E362" s="69">
        <f t="shared" si="79"/>
        <v>180</v>
      </c>
      <c r="F362" s="69">
        <f t="shared" si="79"/>
        <v>544.5</v>
      </c>
      <c r="G362" s="69">
        <f t="shared" si="79"/>
        <v>0</v>
      </c>
      <c r="H362" s="69">
        <f t="shared" si="79"/>
        <v>0</v>
      </c>
      <c r="I362" s="69">
        <f t="shared" si="79"/>
        <v>0</v>
      </c>
      <c r="J362" s="69">
        <f t="shared" si="79"/>
        <v>0</v>
      </c>
      <c r="K362" s="69">
        <f t="shared" si="79"/>
        <v>0</v>
      </c>
      <c r="L362" s="69">
        <f t="shared" si="79"/>
        <v>544.5</v>
      </c>
    </row>
    <row r="363" spans="1:14" s="8" customFormat="1">
      <c r="A363" s="61">
        <v>37</v>
      </c>
      <c r="B363" s="206" t="s">
        <v>30</v>
      </c>
      <c r="C363" s="4"/>
      <c r="D363" s="4"/>
      <c r="E363" s="4"/>
      <c r="F363" s="3"/>
      <c r="G363" s="4"/>
      <c r="H363" s="4"/>
      <c r="I363" s="4"/>
      <c r="J363" s="4"/>
      <c r="K363" s="53"/>
      <c r="L363" s="1"/>
      <c r="M363" s="7"/>
    </row>
    <row r="364" spans="1:14" s="8" customFormat="1">
      <c r="A364" s="61"/>
      <c r="B364" s="66" t="s">
        <v>180</v>
      </c>
      <c r="C364" s="4"/>
      <c r="D364" s="17">
        <v>843.9</v>
      </c>
      <c r="E364" s="17">
        <v>1106.4000000000001</v>
      </c>
      <c r="F364" s="57">
        <f>C364+D364+E364</f>
        <v>1950.3000000000002</v>
      </c>
      <c r="G364" s="4"/>
      <c r="H364" s="4"/>
      <c r="I364" s="4"/>
      <c r="J364" s="4"/>
      <c r="K364" s="58">
        <f>G364+H364+I364+J364</f>
        <v>0</v>
      </c>
      <c r="L364" s="59">
        <f>K364+F364</f>
        <v>1950.3000000000002</v>
      </c>
      <c r="M364" s="7"/>
    </row>
    <row r="365" spans="1:14" s="21" customFormat="1">
      <c r="A365" s="19"/>
      <c r="B365" s="50" t="s">
        <v>31</v>
      </c>
      <c r="C365" s="51">
        <f t="shared" ref="C365:L365" si="80">SUM(C364:C364)</f>
        <v>0</v>
      </c>
      <c r="D365" s="51">
        <f t="shared" si="80"/>
        <v>843.9</v>
      </c>
      <c r="E365" s="51">
        <f t="shared" si="80"/>
        <v>1106.4000000000001</v>
      </c>
      <c r="F365" s="51">
        <f t="shared" si="80"/>
        <v>1950.3000000000002</v>
      </c>
      <c r="G365" s="51">
        <f t="shared" si="80"/>
        <v>0</v>
      </c>
      <c r="H365" s="51">
        <f t="shared" si="80"/>
        <v>0</v>
      </c>
      <c r="I365" s="51">
        <f t="shared" si="80"/>
        <v>0</v>
      </c>
      <c r="J365" s="51">
        <f t="shared" si="80"/>
        <v>0</v>
      </c>
      <c r="K365" s="62">
        <f t="shared" si="80"/>
        <v>0</v>
      </c>
      <c r="L365" s="51">
        <f t="shared" si="80"/>
        <v>1950.3000000000002</v>
      </c>
      <c r="M365" s="7"/>
      <c r="N365" s="8"/>
    </row>
    <row r="366" spans="1:14" s="21" customFormat="1">
      <c r="A366" s="19">
        <v>38</v>
      </c>
      <c r="B366" s="186" t="s">
        <v>29</v>
      </c>
      <c r="C366" s="4"/>
      <c r="D366" s="4"/>
      <c r="E366" s="4"/>
      <c r="F366" s="4"/>
      <c r="G366" s="4"/>
      <c r="H366" s="4"/>
      <c r="I366" s="4"/>
      <c r="J366" s="4"/>
      <c r="K366" s="20"/>
      <c r="L366" s="4"/>
      <c r="M366" s="7"/>
      <c r="N366" s="8"/>
    </row>
    <row r="367" spans="1:14" s="21" customFormat="1">
      <c r="A367" s="19"/>
      <c r="B367" s="63" t="s">
        <v>181</v>
      </c>
      <c r="C367" s="4"/>
      <c r="D367" s="4">
        <v>790.5</v>
      </c>
      <c r="E367" s="4">
        <v>349.2</v>
      </c>
      <c r="F367" s="57">
        <f>C367+D367+E367</f>
        <v>1139.7</v>
      </c>
      <c r="G367" s="4"/>
      <c r="H367" s="4"/>
      <c r="I367" s="4"/>
      <c r="J367" s="4"/>
      <c r="K367" s="58">
        <f>G367+H367+I367+J367</f>
        <v>0</v>
      </c>
      <c r="L367" s="59">
        <f>K367+F367</f>
        <v>1139.7</v>
      </c>
      <c r="M367" s="7"/>
      <c r="N367" s="8"/>
    </row>
    <row r="368" spans="1:14" s="21" customFormat="1">
      <c r="A368" s="19"/>
      <c r="B368" s="63" t="s">
        <v>182</v>
      </c>
      <c r="C368" s="4"/>
      <c r="D368" s="4"/>
      <c r="E368" s="4"/>
      <c r="F368" s="57">
        <f>C368+D368+E368</f>
        <v>0</v>
      </c>
      <c r="G368" s="4"/>
      <c r="H368" s="4"/>
      <c r="I368" s="4">
        <v>836.3</v>
      </c>
      <c r="J368" s="4">
        <v>364.7</v>
      </c>
      <c r="K368" s="58">
        <f>G368+H368+I368+J368</f>
        <v>1201</v>
      </c>
      <c r="L368" s="59">
        <f>K368+F368</f>
        <v>1201</v>
      </c>
      <c r="M368" s="7"/>
      <c r="N368" s="8"/>
    </row>
    <row r="369" spans="1:14" s="21" customFormat="1">
      <c r="A369" s="19"/>
      <c r="B369" s="63" t="s">
        <v>183</v>
      </c>
      <c r="C369" s="4"/>
      <c r="D369" s="4"/>
      <c r="E369" s="4"/>
      <c r="F369" s="57">
        <f>C369+D369+E369</f>
        <v>0</v>
      </c>
      <c r="G369" s="4"/>
      <c r="H369" s="4"/>
      <c r="I369" s="4">
        <v>454.8</v>
      </c>
      <c r="J369" s="4">
        <v>189.7</v>
      </c>
      <c r="K369" s="58">
        <f>G369+H369+I369+J369</f>
        <v>644.5</v>
      </c>
      <c r="L369" s="59">
        <f>K369+F369</f>
        <v>644.5</v>
      </c>
      <c r="M369" s="7"/>
      <c r="N369" s="8"/>
    </row>
    <row r="370" spans="1:14" s="21" customFormat="1">
      <c r="A370" s="19"/>
      <c r="B370" s="50" t="s">
        <v>31</v>
      </c>
      <c r="C370" s="51">
        <f t="shared" ref="C370:L370" si="81">SUM(C367:C369)</f>
        <v>0</v>
      </c>
      <c r="D370" s="51">
        <f t="shared" si="81"/>
        <v>790.5</v>
      </c>
      <c r="E370" s="51">
        <f t="shared" si="81"/>
        <v>349.2</v>
      </c>
      <c r="F370" s="51">
        <f t="shared" si="81"/>
        <v>1139.7</v>
      </c>
      <c r="G370" s="51">
        <f t="shared" si="81"/>
        <v>0</v>
      </c>
      <c r="H370" s="51">
        <f t="shared" si="81"/>
        <v>0</v>
      </c>
      <c r="I370" s="51">
        <f t="shared" si="81"/>
        <v>1291.0999999999999</v>
      </c>
      <c r="J370" s="51">
        <f t="shared" si="81"/>
        <v>554.4</v>
      </c>
      <c r="K370" s="62">
        <f t="shared" si="81"/>
        <v>1845.5</v>
      </c>
      <c r="L370" s="51">
        <f t="shared" si="81"/>
        <v>2985.2</v>
      </c>
      <c r="M370" s="7"/>
      <c r="N370" s="8"/>
    </row>
    <row r="371" spans="1:14">
      <c r="A371" s="144"/>
      <c r="B371" s="145" t="s">
        <v>184</v>
      </c>
      <c r="C371" s="146">
        <f t="shared" ref="C371:L371" si="82">C75+C87+C105+C109+C115+C119+C125+C144+C147+C154+C174+C205+C218+C222+C238+C255+C258+C268+C275+C289+C296+C299+C302+C320+C334+C339+C344+C347+C350+C356+C365+C359+C91+C283+C370+C134+C362+C97+C83+C101+C130+C80+C229+C242+C225</f>
        <v>48483.843000000001</v>
      </c>
      <c r="D371" s="146">
        <f t="shared" si="82"/>
        <v>74434.22</v>
      </c>
      <c r="E371" s="146">
        <f t="shared" si="82"/>
        <v>64168.182000000008</v>
      </c>
      <c r="F371" s="146">
        <f t="shared" si="82"/>
        <v>187086.24500000002</v>
      </c>
      <c r="G371" s="146">
        <f t="shared" si="82"/>
        <v>55387.392</v>
      </c>
      <c r="H371" s="146">
        <f t="shared" si="82"/>
        <v>46253.178999999996</v>
      </c>
      <c r="I371" s="146">
        <f t="shared" si="82"/>
        <v>92789.302999999971</v>
      </c>
      <c r="J371" s="146">
        <f t="shared" si="82"/>
        <v>86820.09</v>
      </c>
      <c r="K371" s="146">
        <f t="shared" si="82"/>
        <v>281249.96399999998</v>
      </c>
      <c r="L371" s="146">
        <f t="shared" si="82"/>
        <v>468336.20899999986</v>
      </c>
    </row>
    <row r="372" spans="1:14">
      <c r="K372" s="147"/>
    </row>
  </sheetData>
  <protectedRanges>
    <protectedRange sqref="AA52:AA61 AA63:AA115" name="Range4_1_1_1_2_1_1_2_1_1_1_2_1_1_1_1_2_1_1_1_1_1_1_1_1_1_1_1_1_1_1"/>
    <protectedRange sqref="AF52:AF61 AF63:AF115" name="Range4_2_1_1_2_1_1_2_1_1_1_2_1_1_1_1_2_1_1_1_1_1_1_1_1_1_1_1_1_1_1"/>
    <protectedRange sqref="AK52:AK61 AK63:AK115" name="Range4_3_1_1_2_1_1_2_1_1_1_2_1_1_1_1_2_1_1_1_1_1_1_1_1_1_1_1_1_1_1"/>
    <protectedRange sqref="AP52:AP61 AP63:AP115" name="Range4_4_1_1_2_1_1_2_1_1_1_2_1_1_1_1_2_1_1_1_1_1_1_1_1_1_1_1_1_1_1"/>
    <protectedRange sqref="BU63:BU65 BU67 BU54:BU61 BU52 CD84 BU69:BU115" name="Range5_1_1_1_2_1_1_2_1_1_1_2_1_1_1_1_2_1_1_1_1_1_1_1_1_1_1_1_1_1_1"/>
    <protectedRange sqref="BU53 CD53 BU66 BU68 BX52:BX61 BX63:BX115" name="Range5_2_1_1_2_1_1_2_1_1_1_2_1_1_1_1_2_1_1_1_1_1_1_1_1_1_1_1_1_1_1"/>
    <protectedRange sqref="AA49:AA50 AA46 AA24:AA25 AA36:AA38 AA40:AA41 AA43:AA44 AA21:AA22 AA12:AA19 AA27:AA34" name="Range4_1_1_1_2_1_1_2_1_1_1_1_1_1_1_1_1_1_1_1_1_1_1_1_1_1_1_1_1"/>
    <protectedRange sqref="AF49:AF50 AF46 AF24:AF25 AF36:AF38 AF40:AF41 AF43:AF44 AF21:AF22 AF12:AF19 AF27:AF34" name="Range4_2_1_1_2_1_1_2_1_1_1_1_1_1_1_1_1_1_1_1_1_1_1_1_1_1_1_1_1"/>
    <protectedRange sqref="AK49:AK50 AK46 AK24:AK25 AK36:AK38 AK40:AK41 AK43:AK44 AK21:AK22 AK12:AK19 AK27:AK34" name="Range4_3_1_1_2_1_1_2_1_1_1_1_1_1_1_1_1_1_1_1_1_1_1_1_1_1_1_1_1"/>
    <protectedRange sqref="AP49:AP50 AP46 AP24:AP25 AP36:AP38 AP40:AP41 AP43:AP44 AP21:AP22 AP12:AP19 AP27:AP34" name="Range4_4_1_1_2_1_1_2_1_1_1_1_1_1_1_1_1_1_1_1_1_1_1_1_1_1_1_1_1"/>
    <protectedRange sqref="BU32:BU34 BU43:BU44 BU24:BU25 BU36:BU38 BU40 BU49:BU50 BU46 BU17:BU19 BX19 BU12:BU13 BU27:BU29" name="Range5_1_1_1_2_1_1_2_1_1_1_1_1_1_1_1_1_1_1_1_1_1_1_1_1_1_1_1_1"/>
    <protectedRange sqref="BX24:BX25 BX36:BX38 BX40:BX41 BX49:BX50 BX46 BX21:BX22 BX43:BX44 BU14:BU16 BU21:BU22 BU30:BU31 BU41 BX12:BX18 BX27:BX34" name="Range5_2_1_1_2_1_1_2_1_1_1_1_1_1_1_1_1_1_1_1_1_1_1_1_1_1_1_1_1"/>
    <protectedRange sqref="AA39" name="Range4_1_1_1_1_1_1_1_1_1_1_1_1_1_1_1_1_1_1_1_1_1_1_1_1_1_1_1_1"/>
    <protectedRange sqref="AF39" name="Range4_2_1_1_1_1_1_1_1_1_1_1_1_1_1_1_1_1_1_1_1_1_1_1_1_1_1_1_1"/>
    <protectedRange sqref="AK39" name="Range4_3_1_1_1_1_1_1_1_1_1_1_1_1_1_1_1_1_1_1_1_1_1_1_1_1_1_1_1"/>
    <protectedRange sqref="AP39" name="Range4_4_1_1_1_1_1_1_1_1_1_1_1_1_1_1_1_1_1_1_1_1_1_1_1_1_1_1_1"/>
    <protectedRange sqref="BU39" name="Range5_1_1_1_1_1_1_1_1_1_1_1_1_1_1_1_1_1_1_1_1_1_1_1_1_1_1_1_1"/>
    <protectedRange sqref="BX39" name="Range5_2_1_1_1_1_1_1_1_1_1_1_1_1_1_1_1_1_1_1_1_1_1_1_1_1_1_1_1"/>
    <protectedRange sqref="W49:W50 W43:W47 W52:W61 W10:W41 W63:W116" name="Range4_5_1_2_1_1_1_1_1_1_1_1_1_1_2_1_1_1_1_1_1_1_1_1_1_1_1_1"/>
    <protectedRange sqref="AA10:AB10 AB46:AB47 AB49:AB50 AB43:AB44 AB11:AB19 AB52:AB61 AB21:AB41 AB63:AB116" name="Range4_1_1_1_2_1_1_1_1_1_1_1_1_1_1_2_1_1_1_1_1_1_1_1_1_1_1_1_1_1"/>
    <protectedRange sqref="AF10:AG10 AG46:AG47 AG49:AG50 AG43:AG44 AG11:AG19 AG52:AG61 AG21:AG41 AG63:AG116" name="Range4_2_1_1_2_1_1_1_1_1_1_1_1_1_1_2_1_1_1_1_1_1_1_1_1_1_1_1_1_1"/>
    <protectedRange sqref="AK10:AL10 AL46:AL47 AL49:AL50 AL43:AL44 AL11:AL19 AL52:AL61 AL21:AL41 AL63:AL116" name="Range4_3_1_1_2_1_1_1_1_1_1_1_1_1_1_2_1_1_1_1_1_1_1_1_1_1_1_1_1_1"/>
    <protectedRange sqref="AP10:AQ10 AQ46:AQ47 AQ49:AQ50 AQ43:AQ44 AQ11:AQ19 AQ52:AQ61 AQ21:AQ41 AQ63:AQ116" name="Range4_4_1_1_2_1_1_1_1_1_1_1_1_1_1_2_1_1_1_1_1_1_1_1_1_1_1_1_1_1"/>
    <protectedRange sqref="BU10" name="Range5_1_1_1_2_1_1_1_1_1_1_1_1_1_1_1_1_1_1_1_1_1_1_1_1_1_1_1"/>
    <protectedRange sqref="BX10" name="Range5_2_1_1_2_1_1_1_1_1_1_1_1_1_1_1_1_1_1_1_1_1_1_1_1_1_1_1"/>
    <protectedRange sqref="DE71:DF102 DE105:DF105 DE110:DF110 DE64:DF64 DE113:DF113 DE108:DF108 DE49:DF50 DE36:DF41 DE46:DF47 CV37 CV41 DE43:DF44" name="Range5_2_1_1_1_1_1_1_1_1_1_1_1"/>
    <protectedRange sqref="DE10:DF10" name="Range5_3_1_1_1_1_1_1_1_1_1_1_1"/>
    <protectedRange sqref="DE11:DF11" name="Range5_7_1_1_1_1_1_1_1_1_1_1_1"/>
    <protectedRange sqref="DE12:DF12" name="Range5_8_1_1_1_1_1_1_1_1_1_1_1_1"/>
    <protectedRange sqref="DE52:DF52" name="Range5_10_1_1_1_1_1_1_1_1_1_1_1_1"/>
    <protectedRange sqref="DE13:DF13" name="Range5_11_1_1_1_1_1_1_1_1_1_1_1"/>
    <protectedRange sqref="DE14:DF14 CV14" name="Range5_12_1_1_1_1_1_1_1_1_1_1_1_1"/>
    <protectedRange sqref="DE53:DF53" name="Range5_13_1_1_1_1_1_1_1_1_1_1_1_1"/>
    <protectedRange sqref="DE15:DF15" name="Range5_14_1_1_1_1_1_1_1_1_1_1_1"/>
    <protectedRange sqref="DE16:DF16" name="Range5_15_1_1_1_1_1_1_1_1_1_1_1"/>
    <protectedRange sqref="DE17:DF17" name="Range5_16_1_1_1_1_1_1_1_1_1_1_1"/>
    <protectedRange sqref="DE18:DF18" name="Range5_17_1_1_1_1_1_1_1_1_1_1_1_1"/>
    <protectedRange sqref="DE54:DF54" name="Range5_18_1_1_1_1_1_1_1_1_1_1_1_1"/>
    <protectedRange sqref="DE55:DF55" name="Range5_19_1_1_1_1_1_1_1_1_1_1_1"/>
    <protectedRange sqref="DE19:DF19" name="Range5_20_1_1_1_1_1_1_1_1_1_1_1"/>
    <protectedRange sqref="DE56:DF56" name="Range5_21_1_1_1_1_1_1_1_1_1_1_1"/>
    <protectedRange sqref="DE109:DF109" name="Range5_22_1_1_1_1_1_1_1_1_1_1_1_1"/>
    <protectedRange sqref="DE57:DF57" name="Range5_23_1_1_1_1_1_1_1_1_1_1_1"/>
    <protectedRange sqref="DE114:DF114" name="Range5_25_1_1_1_1_1_1_1_1_1_1_1"/>
    <protectedRange sqref="DE21:DF21" name="Range5_26_1_1_1_1_1_1_1_1_1_1_1"/>
    <protectedRange sqref="DE115:DF115" name="Range5_28_1_1_1_1_1_1_1_1_1_1_1"/>
    <protectedRange sqref="DE22:DF22" name="Range5_29_1_1_1_1_1_1_1_1_1_1_1"/>
    <protectedRange sqref="DE58:DF58" name="Range5_30_1_1_1_1_1_1_1_1_1_1_1_1"/>
    <protectedRange sqref="DE112:DF112" name="Range5_31_1_1_1_1_1_1_1_1_1_1_1"/>
    <protectedRange sqref="DE23:DF23" name="Range5_34_1_1_1_1_1_1_1_1_1_1_1"/>
    <protectedRange sqref="DE103:DF103" name="Range5_36_1_1_1_1_1_1_1_1_1_1_1"/>
    <protectedRange sqref="DE59:DF59" name="Range5_38_1_1_1_1_1_1_1_1_1_1_1_1"/>
    <protectedRange sqref="DE60:DF60" name="Range5_40_1_1_1_1_1_1_1_1_1_1_1"/>
    <protectedRange sqref="DE24:DF24" name="Range5_42_1_1_1_1_1_1_1_1_1_1_1"/>
    <protectedRange sqref="DE61:DF61" name="Range5_44_1_1_1_1_1_1_1_1_1_1_1"/>
    <protectedRange sqref="DE25:DF25" name="Range5_46_1_1_1_1_1_1_1_1_1_1_1"/>
    <protectedRange sqref="DE104:DF104" name="Range5_50_1_1_1_1_1_1_1_1_1_1_1"/>
    <protectedRange sqref="DE26:DF26" name="Range5_52_1_1_1_1_1_1_1_1_1_1_1"/>
    <protectedRange sqref="DE27:DF27" name="Range5_54_1_1_1_1_1_1_1_1_1_1_1"/>
    <protectedRange sqref="DE63:DF63" name="Range5_58_1_1_1_1_1_1_1_1_1_1_1"/>
    <protectedRange sqref="DE106:DF106" name="Range5_60_1_1_1_1_1_1_1_1_1_1_1"/>
    <protectedRange sqref="DE65:DF65" name="Range5_62_1_1_1_1_1_1_1_1_1_1_1"/>
    <protectedRange sqref="DE66:DF66" name="Range5_66_1_1_1_1_1_1_1_1_1_1_1"/>
    <protectedRange sqref="DE107:DF107" name="Range5_68_1_1_1_1_1_1_1_1_1_1_1_1"/>
    <protectedRange sqref="DE28:DF28" name="Range5_70_1_1_1_1_1_1_1_1_1_1_1"/>
    <protectedRange sqref="DE67:DF67" name="Range5_72_1_1_1_1_1_1_1_1_1_1_1_1"/>
    <protectedRange sqref="DE68:DF68" name="Range5_76_1_1_1_1_1_1_1_1_1_1_1"/>
    <protectedRange sqref="DE29:DF29" name="Range5_78_1_1_1_1_1_1_1_1_1_1_1"/>
    <protectedRange sqref="DE30:DF30" name="Range5_80_1_1_1_1_1_1_1_1_1_1_1_1"/>
    <protectedRange sqref="DE31:DF31" name="Range5_82_1_1_1_1_1_1_1_1_1_1_1_1"/>
    <protectedRange sqref="DE32:DF32" name="Range5_84_1_1_1_1_1_1_1_1_1_1_1"/>
    <protectedRange sqref="DE111:DF111" name="Range5_86_1_1_1_1_1_1_1_1_1_1_1"/>
    <protectedRange sqref="DE33:DF33" name="Range5_88_1_1_1_1_1_1_1_1_1_1_1"/>
    <protectedRange sqref="DE34:DF34" name="Range5_90_1_1_1_1_1_1_1_1_1_1_1"/>
    <protectedRange sqref="DE69:DF69" name="Range5_94_1_1_1_1_1_1_1_1_1_1_1"/>
    <protectedRange sqref="DE70:DF70" name="Range5_96_1_1_1_1_1_1_1_1_1_1_1_1"/>
    <protectedRange sqref="DE35:DF35" name="Range5_98_1_1_1_1_1_1_1_1_1_1_1"/>
    <protectedRange sqref="V46:V47 V49:V50 V43:V44 V10:V19 V52:V61 V21:V41 V63:V115" name="Range4_1_1_1_1_1_1_1_1_1_1_1_1_1_1_1"/>
    <protectedRange sqref="EA46:EB47 EA49:EB50 EA43:EB44 EA10:EB19 EA52:EB61 EA21:EB41 EA63:EB115" name="Range6_1_1_1_1_1_1_1_1_1_1_1_1_1"/>
    <protectedRange sqref="V45" name="Range4_5_1_2_1_1_2_1_1_1_1_1_1_2_1_1_1_1_1_1_1"/>
    <protectedRange sqref="AA45" name="Range4_1_1_1_2_1_1_2_1_1_1_1_1_1_2_1_1_1_1_1_1_1"/>
    <protectedRange sqref="AF45" name="Range4_2_1_1_2_1_1_2_1_1_1_1_1_1_2_1_1_1_1_1_1_1"/>
    <protectedRange sqref="AK45" name="Range4_3_1_1_2_1_1_2_1_1_1_1_1_1_2_1_1_1_1_1_1_1"/>
    <protectedRange sqref="AP45" name="Range4_4_1_1_2_1_1_2_1_1_1_1_1_1_2_1_1_1_1_1_1_1"/>
    <protectedRange sqref="BX45 BU45" name="Range5_2_1_1_2_1_1_2_1_1_1_1_1_1_2_1_1_1_1_1_1_1"/>
    <protectedRange sqref="AB45" name="Range4_1_1_1_2_1_1_1_1_1_1_1_1_1_1_1_1_1_1_1_1_1"/>
    <protectedRange sqref="AG45" name="Range4_2_1_1_2_1_1_1_1_1_1_1_1_1_1_1_1_1_1_1_1_1"/>
    <protectedRange sqref="AL45" name="Range4_3_1_1_2_1_1_1_1_1_1_1_1_1_1_1_1_1_1_1_1_1"/>
    <protectedRange sqref="AQ45" name="Range4_4_1_1_2_1_1_1_1_1_1_1_1_1_1_1_1_1_1_1_1_1"/>
    <protectedRange sqref="V20" name="Range4_5_1_2_1_1_2_1_1_1_1_1_1_1_1_1_1_1_1_1_1_1"/>
    <protectedRange sqref="AA20" name="Range4_1_1_1_2_1_1_2_1_1_1_1_1_1_1_1_1_1_1_1_1_1_1_1"/>
    <protectedRange sqref="AF20" name="Range4_2_1_1_2_1_1_2_1_1_1_1_1_1_1_1_1_1_1_1_1_1_1_1"/>
    <protectedRange sqref="AK20" name="Range4_3_1_1_2_1_1_2_1_1_1_1_1_1_1_1_1_1_1_1_1_1_1_1"/>
    <protectedRange sqref="AP20" name="Range4_4_1_1_2_1_1_2_1_1_1_1_1_1_1_1_1_1_1_1_1_1_1_1"/>
    <protectedRange sqref="BU20" name="Range5_1_1_1_2_1_1_2_1_1_1_1_1_1_1_1_1_1_1_1_1_1"/>
    <protectedRange sqref="BX20" name="Range5_2_1_1_2_1_1_2_1_1_1_1_1_1_1_1_1_1_1_1_1_1_1_1"/>
    <protectedRange sqref="AB20" name="Range4_1_1_1_2_1_1_1_1_1_1_1_1_1_2_1_1_1_1_1_1_1"/>
    <protectedRange sqref="AG20" name="Range4_2_1_1_2_1_1_1_1_1_1_1_1_1_2_1_1_1_1_1_1_1"/>
    <protectedRange sqref="AL20" name="Range4_3_1_1_2_1_1_1_1_1_1_1_1_1_2_1_1_1_1_1_1_1"/>
    <protectedRange sqref="AQ20" name="Range4_4_1_1_2_1_1_1_1_1_1_1_1_1_2_1_1_1_1_1_1_1"/>
    <protectedRange sqref="AA51" name="Range4_1_1_1_2_1_1_2_1_1_1_2_1_1_1_1_2_1_1_1_1_1_1_1_2_1_1_1_1_1_1_1"/>
    <protectedRange sqref="AF51" name="Range4_2_1_1_2_1_1_2_1_1_1_2_1_1_1_1_2_1_1_1_1_1_1_1_2_1_1_1_1_1_1_1"/>
    <protectedRange sqref="AK51" name="Range4_3_1_1_2_1_1_2_1_1_1_2_1_1_1_1_2_1_1_1_1_1_1_1_2_1_1_1_1_1_1_1"/>
    <protectedRange sqref="AP51" name="Range4_4_1_1_2_1_1_2_1_1_1_2_1_1_1_1_2_1_1_1_1_1_1_1_2_1_1_1_1_1_1_1"/>
    <protectedRange sqref="BU51" name="Range5_1_1_1_2_1_1_2_1_1_1_2_1_1_1_1_2_1_1_1_1_1_1_1_2_1_1_1_1_1_1_1_1"/>
    <protectedRange sqref="BX51" name="Range5_2_1_1_2_1_1_2_1_1_1_2_1_1_1_1_2_1_1_1_1_1_1_1_2_1_1_1_1_1_1_1"/>
    <protectedRange sqref="W51" name="Range4_5_1_2_1_1_1_1_1_1_1_1_1_1_2_1_1_1_1_1_1_1_2_1_1_1_1_1_1_1"/>
    <protectedRange sqref="AB51" name="Range4_1_1_1_2_1_1_1_1_1_1_1_1_1_1_2_1_1_1_1_1_1_1_2_1_1_1_1_1_1_1"/>
    <protectedRange sqref="AG51" name="Range4_2_1_1_2_1_1_1_1_1_1_1_1_1_1_2_1_1_1_1_1_1_1_2_1_1_1_1_1_1_1"/>
    <protectedRange sqref="AL51" name="Range4_3_1_1_2_1_1_1_1_1_1_1_1_1_1_2_1_1_1_1_1_1_1_2_1_1_1_1_1_1_1"/>
    <protectedRange sqref="AQ51" name="Range4_4_1_1_2_1_1_1_1_1_1_1_1_1_1_2_1_1_1_1_1_1_1_2_1_1_1_1_1_1_1"/>
    <protectedRange sqref="DE51:DF51" name="Range5_1_1_1_1_1_1_1_1_1_1_1_1_1_1_1"/>
    <protectedRange sqref="V51" name="Range4_1_1_1_1_1_1_1_1_2_1_1_1_1_1_1_1"/>
    <protectedRange sqref="EA51:EB51" name="Range6_1_1_1_1_1_1_2_1_1_1_1_1_1_1"/>
    <protectedRange sqref="W42" name="Range4_5_1_2_1_1_1_1_1_1_1_1_1_1_2_1_1_1_1_1_1_2_1_1"/>
    <protectedRange sqref="AB42" name="Range4_1_1_1_2_1_1_1_1_1_1_1_1_1_1_2_1_1_1_1_1_1_2_1"/>
    <protectedRange sqref="AG42" name="Range4_2_1_1_2_1_1_1_1_1_1_1_1_1_1_2_1_1_1_1_1_1_2_1"/>
    <protectedRange sqref="AL42" name="Range4_3_1_1_2_1_1_1_1_1_1_1_1_1_1_2_1_1_1_1_1_1_2_1"/>
    <protectedRange sqref="AQ42" name="Range4_4_1_1_2_1_1_1_1_1_1_1_1_1_1_2_1_1_1_1_1_1_2_1"/>
    <protectedRange sqref="DE42:DF42" name="Range5_2_1_1_1_1_1_1"/>
    <protectedRange sqref="V42" name="Range4_1_1_1_1_1_1_1_2_1"/>
    <protectedRange sqref="EA42:EB42" name="Range6_1_1_1_1_1_2_1"/>
    <protectedRange sqref="W48" name="Range4_5_1_2_1_1_1_1_1_1_1_1_1_1_2_1_1_1"/>
    <protectedRange sqref="AB48" name="Range4_1_1_1_2_1_1_1_1_1_1_1_1_1_1_2_1_1_1"/>
    <protectedRange sqref="AG48" name="Range4_2_1_1_2_1_1_1_1_1_1_1_1_1_1_2_1_1_1"/>
    <protectedRange sqref="AL48" name="Range4_3_1_1_2_1_1_1_1_1_1_1_1_1_1_2_1_1_1"/>
    <protectedRange sqref="AQ48" name="Range4_4_1_1_2_1_1_1_1_1_1_1_1_1_1_2_1_1_1"/>
    <protectedRange sqref="W62" name="Range4_5_1_2_1_1_1_1_1_1_1_1_1_1_2_1_1_1_1_1_1_2_1_1_1"/>
    <protectedRange sqref="AA62" name="Range4_1_1_1_2_1_1_2_1_1_1_2_1_1_1_1_1_1_1_1_1_1_1_1_1_1"/>
    <protectedRange sqref="AF62" name="Range4_2_1_1_2_1_1_2_1_1_1_2_1_1_1_1_1_1_1_1_1_1_1_1_1_1"/>
    <protectedRange sqref="AK62" name="Range4_3_1_1_2_1_1_2_1_1_1_2_1_1_1_1_1_1_1_1_1_1_1_1_1_1"/>
    <protectedRange sqref="AP62" name="Range4_4_1_1_2_1_1_2_1_1_1_2_1_1_1_1_1_1_1_1_1_1_1_1_1_1"/>
    <protectedRange sqref="BU62" name="Range5_1_1_1_2_1_1_2_1_1_1_2_1_1_1_1_1_1_1_1_1_1_1_1_1_1"/>
    <protectedRange sqref="BX62" name="Range5_2_1_1_2_1_1_2_1_1_1_2_1_1_1_1_1_1_1_1_1_1_1_1_1_1"/>
    <protectedRange sqref="AB62" name="Range4_1_1_1_2_1_1_1_1_1_1_1_1_1_1_1_1_1_1_1_1_1_1_1_1"/>
    <protectedRange sqref="AG62" name="Range4_2_1_1_2_1_1_1_1_1_1_1_1_1_1_1_1_1_1_1_1_1_1_1_1"/>
    <protectedRange sqref="AL62" name="Range4_3_1_1_2_1_1_1_1_1_1_1_1_1_1_1_1_1_1_1_1_1_1_1_1"/>
    <protectedRange sqref="AQ62" name="Range4_4_1_1_2_1_1_1_1_1_1_1_1_1_1_1_1_1_1_1_1_1_1_1_1"/>
    <protectedRange sqref="DE62:DF62" name="Range5_56_1_1_1_1_1_1_1"/>
    <protectedRange sqref="V62" name="Range4_1_1_1_1_1_1_1_1_1_1"/>
    <protectedRange sqref="EA62:EB62" name="Range6_1_1_1_1_1_1_1_1"/>
  </protectedRanges>
  <mergeCells count="14">
    <mergeCell ref="A2:L2"/>
    <mergeCell ref="A4:A6"/>
    <mergeCell ref="B4:B6"/>
    <mergeCell ref="C4:F4"/>
    <mergeCell ref="G4:K4"/>
    <mergeCell ref="L4:L6"/>
    <mergeCell ref="C5:C6"/>
    <mergeCell ref="D5:D6"/>
    <mergeCell ref="E5:E6"/>
    <mergeCell ref="F5:F6"/>
    <mergeCell ref="G5:G6"/>
    <mergeCell ref="H5:I5"/>
    <mergeCell ref="J5:J6"/>
    <mergeCell ref="K5:K6"/>
  </mergeCells>
  <phoneticPr fontId="2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8"/>
  <sheetViews>
    <sheetView workbookViewId="0">
      <pane xSplit="2" ySplit="7" topLeftCell="E80" activePane="bottomRight" state="frozen"/>
      <selection pane="topRight" activeCell="C1" sqref="C1"/>
      <selection pane="bottomLeft" activeCell="A8" sqref="A8"/>
      <selection pane="bottomRight" activeCell="C85" sqref="C85"/>
    </sheetView>
  </sheetViews>
  <sheetFormatPr defaultColWidth="8.85546875" defaultRowHeight="17.25"/>
  <cols>
    <col min="1" max="1" width="5.7109375" style="5" customWidth="1"/>
    <col min="2" max="2" width="40.7109375" style="6" customWidth="1"/>
    <col min="3" max="11" width="15.5703125" style="6" customWidth="1"/>
    <col min="12" max="16384" width="8.85546875" style="6"/>
  </cols>
  <sheetData>
    <row r="2" spans="1:11" ht="58.15" customHeight="1">
      <c r="A2" s="217" t="s">
        <v>227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7.45" customHeight="1">
      <c r="B3" s="9"/>
      <c r="C3" s="9"/>
      <c r="D3" s="9"/>
      <c r="E3" s="9"/>
      <c r="F3" s="9"/>
      <c r="G3" s="9"/>
      <c r="H3" s="9"/>
      <c r="K3" s="10" t="s">
        <v>32</v>
      </c>
    </row>
    <row r="4" spans="1:11" ht="38.450000000000003" customHeight="1">
      <c r="A4" s="208" t="s">
        <v>0</v>
      </c>
      <c r="B4" s="211" t="s">
        <v>185</v>
      </c>
      <c r="C4" s="213" t="s">
        <v>186</v>
      </c>
      <c r="D4" s="220"/>
      <c r="E4" s="220"/>
      <c r="F4" s="208" t="s">
        <v>187</v>
      </c>
      <c r="G4" s="208"/>
      <c r="H4" s="208"/>
      <c r="I4" s="208" t="s">
        <v>188</v>
      </c>
      <c r="J4" s="208"/>
      <c r="K4" s="208"/>
    </row>
    <row r="5" spans="1:11">
      <c r="A5" s="208"/>
      <c r="B5" s="218"/>
      <c r="C5" s="208" t="s">
        <v>189</v>
      </c>
      <c r="D5" s="208" t="s">
        <v>190</v>
      </c>
      <c r="E5" s="209" t="s">
        <v>191</v>
      </c>
      <c r="F5" s="208" t="s">
        <v>192</v>
      </c>
      <c r="G5" s="208" t="s">
        <v>193</v>
      </c>
      <c r="H5" s="209" t="s">
        <v>194</v>
      </c>
      <c r="I5" s="208" t="s">
        <v>192</v>
      </c>
      <c r="J5" s="208" t="s">
        <v>193</v>
      </c>
      <c r="K5" s="209" t="s">
        <v>195</v>
      </c>
    </row>
    <row r="6" spans="1:11" ht="39.6" customHeight="1">
      <c r="A6" s="208"/>
      <c r="B6" s="219"/>
      <c r="C6" s="208"/>
      <c r="D6" s="208"/>
      <c r="E6" s="210"/>
      <c r="F6" s="208"/>
      <c r="G6" s="208"/>
      <c r="H6" s="210"/>
      <c r="I6" s="208"/>
      <c r="J6" s="208"/>
      <c r="K6" s="210"/>
    </row>
    <row r="7" spans="1:11">
      <c r="A7" s="14"/>
      <c r="B7" s="15">
        <v>1</v>
      </c>
      <c r="C7" s="15">
        <v>2</v>
      </c>
      <c r="D7" s="15">
        <v>3</v>
      </c>
      <c r="E7" s="15">
        <v>4</v>
      </c>
      <c r="F7" s="10">
        <v>5</v>
      </c>
      <c r="G7" s="10">
        <v>6</v>
      </c>
      <c r="H7" s="16">
        <v>7</v>
      </c>
      <c r="I7" s="10">
        <v>8</v>
      </c>
      <c r="J7" s="10">
        <v>9</v>
      </c>
      <c r="K7" s="10">
        <v>10</v>
      </c>
    </row>
    <row r="8" spans="1:11" ht="21.6" customHeight="1">
      <c r="A8" s="14"/>
      <c r="B8" s="63"/>
      <c r="C8" s="148"/>
      <c r="D8" s="148"/>
      <c r="E8" s="148"/>
      <c r="F8" s="91"/>
      <c r="G8" s="91"/>
      <c r="H8" s="52"/>
      <c r="I8" s="91"/>
      <c r="J8" s="149"/>
      <c r="K8" s="68"/>
    </row>
    <row r="9" spans="1:11" s="8" customFormat="1" ht="21.6" customHeight="1">
      <c r="A9" s="61">
        <v>1</v>
      </c>
      <c r="B9" s="186" t="s">
        <v>9</v>
      </c>
      <c r="C9" s="150"/>
      <c r="D9" s="150"/>
      <c r="E9" s="148"/>
      <c r="F9" s="150"/>
      <c r="G9" s="150"/>
      <c r="H9" s="4"/>
      <c r="I9" s="150"/>
      <c r="J9" s="150"/>
      <c r="K9" s="4"/>
    </row>
    <row r="10" spans="1:11" s="8" customFormat="1" ht="21.6" customHeight="1">
      <c r="A10" s="61"/>
      <c r="B10" s="66" t="s">
        <v>196</v>
      </c>
      <c r="C10" s="150"/>
      <c r="D10" s="150">
        <v>1578.3</v>
      </c>
      <c r="E10" s="151">
        <f>H10+K10</f>
        <v>1578.3</v>
      </c>
      <c r="F10" s="150"/>
      <c r="G10" s="150">
        <v>1578.3</v>
      </c>
      <c r="H10" s="152">
        <f>F10+G10</f>
        <v>1578.3</v>
      </c>
      <c r="I10" s="150"/>
      <c r="J10" s="150"/>
      <c r="K10" s="152">
        <f>I10+J10</f>
        <v>0</v>
      </c>
    </row>
    <row r="11" spans="1:11" s="8" customFormat="1" ht="21.6" customHeight="1">
      <c r="A11" s="61"/>
      <c r="B11" s="153" t="s">
        <v>31</v>
      </c>
      <c r="C11" s="154">
        <f t="shared" ref="C11:K11" si="0">SUM(C10:C10)</f>
        <v>0</v>
      </c>
      <c r="D11" s="154">
        <f t="shared" si="0"/>
        <v>1578.3</v>
      </c>
      <c r="E11" s="154">
        <f t="shared" si="0"/>
        <v>1578.3</v>
      </c>
      <c r="F11" s="154">
        <f t="shared" si="0"/>
        <v>0</v>
      </c>
      <c r="G11" s="154">
        <f t="shared" si="0"/>
        <v>1578.3</v>
      </c>
      <c r="H11" s="154">
        <f t="shared" si="0"/>
        <v>1578.3</v>
      </c>
      <c r="I11" s="154">
        <f t="shared" si="0"/>
        <v>0</v>
      </c>
      <c r="J11" s="154">
        <f t="shared" si="0"/>
        <v>0</v>
      </c>
      <c r="K11" s="154">
        <f t="shared" si="0"/>
        <v>0</v>
      </c>
    </row>
    <row r="12" spans="1:11" s="8" customFormat="1" ht="21.6" customHeight="1">
      <c r="A12" s="61"/>
      <c r="B12" s="188" t="s">
        <v>230</v>
      </c>
      <c r="C12" s="148"/>
      <c r="D12" s="148"/>
      <c r="E12" s="148"/>
      <c r="F12" s="148"/>
      <c r="G12" s="148"/>
      <c r="H12" s="150"/>
      <c r="I12" s="148"/>
      <c r="J12" s="148"/>
      <c r="K12" s="150"/>
    </row>
    <row r="13" spans="1:11" s="8" customFormat="1" ht="21.6" customHeight="1">
      <c r="A13" s="61"/>
      <c r="B13" s="189" t="s">
        <v>231</v>
      </c>
      <c r="C13" s="148">
        <v>1968.9</v>
      </c>
      <c r="D13" s="148"/>
      <c r="E13" s="148">
        <f>C13+D13</f>
        <v>1968.9</v>
      </c>
      <c r="F13" s="148">
        <v>1968.9</v>
      </c>
      <c r="G13" s="148"/>
      <c r="H13" s="150">
        <f>F13+G13</f>
        <v>1968.9</v>
      </c>
      <c r="I13" s="148"/>
      <c r="J13" s="148"/>
      <c r="K13" s="150"/>
    </row>
    <row r="14" spans="1:11" s="8" customFormat="1" ht="21.6" customHeight="1">
      <c r="A14" s="61"/>
      <c r="B14" s="153" t="s">
        <v>31</v>
      </c>
      <c r="C14" s="155">
        <f t="shared" ref="C14:K14" si="1">C13</f>
        <v>1968.9</v>
      </c>
      <c r="D14" s="155">
        <f t="shared" si="1"/>
        <v>0</v>
      </c>
      <c r="E14" s="155">
        <f t="shared" si="1"/>
        <v>1968.9</v>
      </c>
      <c r="F14" s="155">
        <f t="shared" si="1"/>
        <v>1968.9</v>
      </c>
      <c r="G14" s="155">
        <f t="shared" si="1"/>
        <v>0</v>
      </c>
      <c r="H14" s="155">
        <f t="shared" si="1"/>
        <v>1968.9</v>
      </c>
      <c r="I14" s="155">
        <f t="shared" si="1"/>
        <v>0</v>
      </c>
      <c r="J14" s="155">
        <f t="shared" si="1"/>
        <v>0</v>
      </c>
      <c r="K14" s="155">
        <f t="shared" si="1"/>
        <v>0</v>
      </c>
    </row>
    <row r="15" spans="1:11" s="8" customFormat="1" ht="21.6" customHeight="1">
      <c r="A15" s="61"/>
      <c r="B15" s="188" t="s">
        <v>239</v>
      </c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s="8" customFormat="1" ht="21.6" customHeight="1">
      <c r="A16" s="61"/>
      <c r="B16" s="189" t="s">
        <v>304</v>
      </c>
      <c r="C16" s="148"/>
      <c r="D16" s="148">
        <v>4920.7</v>
      </c>
      <c r="E16" s="148">
        <f>C16+D16</f>
        <v>4920.7</v>
      </c>
      <c r="F16" s="148"/>
      <c r="G16" s="148">
        <v>4920.7</v>
      </c>
      <c r="H16" s="150">
        <f>F16+G16</f>
        <v>4920.7</v>
      </c>
      <c r="I16" s="148"/>
      <c r="J16" s="148"/>
      <c r="K16" s="152">
        <f>I16+J16</f>
        <v>0</v>
      </c>
    </row>
    <row r="17" spans="1:11" s="8" customFormat="1" ht="21.6" customHeight="1">
      <c r="A17" s="61"/>
      <c r="B17" s="153" t="s">
        <v>31</v>
      </c>
      <c r="C17" s="148">
        <f>-C16</f>
        <v>0</v>
      </c>
      <c r="D17" s="148">
        <f>D16</f>
        <v>4920.7</v>
      </c>
      <c r="E17" s="148">
        <f t="shared" ref="E17:K17" si="2">E16</f>
        <v>4920.7</v>
      </c>
      <c r="F17" s="148">
        <f t="shared" si="2"/>
        <v>0</v>
      </c>
      <c r="G17" s="148">
        <f t="shared" si="2"/>
        <v>4920.7</v>
      </c>
      <c r="H17" s="148">
        <f t="shared" si="2"/>
        <v>4920.7</v>
      </c>
      <c r="I17" s="148">
        <f t="shared" si="2"/>
        <v>0</v>
      </c>
      <c r="J17" s="148">
        <f t="shared" si="2"/>
        <v>0</v>
      </c>
      <c r="K17" s="148">
        <f t="shared" si="2"/>
        <v>0</v>
      </c>
    </row>
    <row r="18" spans="1:11" s="8" customFormat="1" ht="21.6" customHeight="1">
      <c r="A18" s="61"/>
      <c r="B18" s="188" t="s">
        <v>66</v>
      </c>
      <c r="C18" s="155"/>
      <c r="D18" s="155"/>
      <c r="E18" s="155"/>
      <c r="F18" s="155"/>
      <c r="G18" s="155"/>
      <c r="H18" s="154"/>
      <c r="I18" s="155"/>
      <c r="J18" s="155"/>
      <c r="K18" s="154"/>
    </row>
    <row r="19" spans="1:11" s="8" customFormat="1" ht="21.6" customHeight="1">
      <c r="A19" s="61"/>
      <c r="B19" s="153" t="s">
        <v>198</v>
      </c>
      <c r="C19" s="155"/>
      <c r="D19" s="155">
        <v>580.70000000000005</v>
      </c>
      <c r="E19" s="155">
        <f>H19+K19</f>
        <v>580.70000000000005</v>
      </c>
      <c r="F19" s="155"/>
      <c r="G19" s="155">
        <v>580.70000000000005</v>
      </c>
      <c r="H19" s="154">
        <f>F19+G19</f>
        <v>580.70000000000005</v>
      </c>
      <c r="I19" s="155"/>
      <c r="J19" s="155"/>
      <c r="K19" s="154">
        <f>I19+J19</f>
        <v>0</v>
      </c>
    </row>
    <row r="20" spans="1:11" s="8" customFormat="1" ht="21.6" customHeight="1">
      <c r="A20" s="61"/>
      <c r="B20" s="153" t="s">
        <v>31</v>
      </c>
      <c r="C20" s="155">
        <f>C19</f>
        <v>0</v>
      </c>
      <c r="D20" s="155">
        <f t="shared" ref="D20:K20" si="3">D19</f>
        <v>580.70000000000005</v>
      </c>
      <c r="E20" s="155">
        <f t="shared" si="3"/>
        <v>580.70000000000005</v>
      </c>
      <c r="F20" s="155">
        <f t="shared" si="3"/>
        <v>0</v>
      </c>
      <c r="G20" s="155">
        <f t="shared" si="3"/>
        <v>580.70000000000005</v>
      </c>
      <c r="H20" s="155">
        <f t="shared" si="3"/>
        <v>580.70000000000005</v>
      </c>
      <c r="I20" s="155">
        <f t="shared" si="3"/>
        <v>0</v>
      </c>
      <c r="J20" s="155">
        <f t="shared" si="3"/>
        <v>0</v>
      </c>
      <c r="K20" s="155">
        <f t="shared" si="3"/>
        <v>0</v>
      </c>
    </row>
    <row r="21" spans="1:11" s="8" customFormat="1" ht="21.6" customHeight="1">
      <c r="A21" s="61">
        <v>2</v>
      </c>
      <c r="B21" s="185" t="s">
        <v>199</v>
      </c>
      <c r="C21" s="148"/>
      <c r="D21" s="148"/>
      <c r="E21" s="148"/>
      <c r="F21" s="99"/>
      <c r="G21" s="99"/>
      <c r="H21" s="4"/>
      <c r="I21" s="99"/>
      <c r="J21" s="99"/>
      <c r="K21" s="4"/>
    </row>
    <row r="22" spans="1:11" s="29" customFormat="1" ht="21.6" customHeight="1">
      <c r="A22" s="22"/>
      <c r="B22" s="156" t="s">
        <v>200</v>
      </c>
      <c r="C22" s="157"/>
      <c r="D22" s="158">
        <v>2295.3000000000002</v>
      </c>
      <c r="E22" s="151">
        <f t="shared" ref="E22:E66" si="4">H22+K22</f>
        <v>2295.3000000000002</v>
      </c>
      <c r="F22" s="71"/>
      <c r="G22" s="71">
        <v>2295.3000000000002</v>
      </c>
      <c r="H22" s="152">
        <f t="shared" ref="H22:H66" si="5">F22+G22</f>
        <v>2295.3000000000002</v>
      </c>
      <c r="I22" s="71"/>
      <c r="J22" s="71"/>
      <c r="K22" s="152">
        <f t="shared" ref="K22:K29" si="6">I22+J22</f>
        <v>0</v>
      </c>
    </row>
    <row r="23" spans="1:11" s="29" customFormat="1" ht="21.6" customHeight="1">
      <c r="A23" s="22"/>
      <c r="B23" s="156" t="s">
        <v>201</v>
      </c>
      <c r="C23" s="157"/>
      <c r="D23" s="158">
        <v>1400.9</v>
      </c>
      <c r="E23" s="151">
        <f t="shared" si="4"/>
        <v>1400.9</v>
      </c>
      <c r="F23" s="159"/>
      <c r="G23" s="71">
        <v>707.2</v>
      </c>
      <c r="H23" s="152">
        <f t="shared" si="5"/>
        <v>707.2</v>
      </c>
      <c r="I23" s="71"/>
      <c r="J23" s="71">
        <v>693.7</v>
      </c>
      <c r="K23" s="152">
        <f t="shared" si="6"/>
        <v>693.7</v>
      </c>
    </row>
    <row r="24" spans="1:11" s="29" customFormat="1" ht="21.6" customHeight="1">
      <c r="A24" s="22"/>
      <c r="B24" s="156" t="s">
        <v>202</v>
      </c>
      <c r="C24" s="157"/>
      <c r="D24" s="160">
        <v>1248.5999999999999</v>
      </c>
      <c r="E24" s="151">
        <f t="shared" si="4"/>
        <v>1248.5999999999999</v>
      </c>
      <c r="F24" s="71"/>
      <c r="G24" s="71">
        <v>1248.5999999999999</v>
      </c>
      <c r="H24" s="152">
        <f t="shared" si="5"/>
        <v>1248.5999999999999</v>
      </c>
      <c r="I24" s="71"/>
      <c r="J24" s="71"/>
      <c r="K24" s="152">
        <f t="shared" si="6"/>
        <v>0</v>
      </c>
    </row>
    <row r="25" spans="1:11" s="29" customFormat="1" ht="21.6" customHeight="1">
      <c r="A25" s="22"/>
      <c r="B25" s="156" t="s">
        <v>203</v>
      </c>
      <c r="C25" s="157"/>
      <c r="D25" s="160">
        <v>2126</v>
      </c>
      <c r="E25" s="151">
        <f t="shared" si="4"/>
        <v>2126</v>
      </c>
      <c r="F25" s="71"/>
      <c r="G25" s="2">
        <v>2126</v>
      </c>
      <c r="H25" s="152">
        <f t="shared" si="5"/>
        <v>2126</v>
      </c>
      <c r="I25" s="71"/>
      <c r="J25" s="71"/>
      <c r="K25" s="152">
        <f t="shared" si="6"/>
        <v>0</v>
      </c>
    </row>
    <row r="26" spans="1:11" s="29" customFormat="1" ht="21.6" customHeight="1">
      <c r="A26" s="22"/>
      <c r="B26" s="156" t="s">
        <v>204</v>
      </c>
      <c r="C26" s="157"/>
      <c r="D26" s="160">
        <v>5237</v>
      </c>
      <c r="E26" s="151">
        <f t="shared" si="4"/>
        <v>5237</v>
      </c>
      <c r="F26" s="71"/>
      <c r="G26" s="71">
        <v>5237</v>
      </c>
      <c r="H26" s="152">
        <f t="shared" si="5"/>
        <v>5237</v>
      </c>
      <c r="I26" s="71"/>
      <c r="J26" s="71"/>
      <c r="K26" s="152">
        <f t="shared" si="6"/>
        <v>0</v>
      </c>
    </row>
    <row r="27" spans="1:11" s="29" customFormat="1" ht="21.6" customHeight="1">
      <c r="A27" s="22"/>
      <c r="B27" s="156" t="s">
        <v>205</v>
      </c>
      <c r="C27" s="157"/>
      <c r="D27" s="158">
        <v>902.4</v>
      </c>
      <c r="E27" s="151">
        <f t="shared" si="4"/>
        <v>902.4</v>
      </c>
      <c r="F27" s="71"/>
      <c r="G27" s="71"/>
      <c r="H27" s="152">
        <f t="shared" si="5"/>
        <v>0</v>
      </c>
      <c r="I27" s="71"/>
      <c r="J27" s="71">
        <v>902.4</v>
      </c>
      <c r="K27" s="152">
        <f t="shared" si="6"/>
        <v>902.4</v>
      </c>
    </row>
    <row r="28" spans="1:11" s="29" customFormat="1" ht="21.6" customHeight="1">
      <c r="A28" s="22"/>
      <c r="B28" s="156" t="s">
        <v>206</v>
      </c>
      <c r="C28" s="157"/>
      <c r="D28" s="160">
        <v>825.9</v>
      </c>
      <c r="E28" s="151">
        <f t="shared" si="4"/>
        <v>825.9</v>
      </c>
      <c r="F28" s="71"/>
      <c r="G28" s="71">
        <v>825.9</v>
      </c>
      <c r="H28" s="152">
        <f t="shared" si="5"/>
        <v>825.9</v>
      </c>
      <c r="I28" s="71"/>
      <c r="J28" s="71"/>
      <c r="K28" s="152">
        <f t="shared" si="6"/>
        <v>0</v>
      </c>
    </row>
    <row r="29" spans="1:11" s="29" customFormat="1" ht="21.6" customHeight="1">
      <c r="A29" s="22"/>
      <c r="B29" s="156" t="s">
        <v>207</v>
      </c>
      <c r="C29" s="157"/>
      <c r="D29" s="160">
        <v>624</v>
      </c>
      <c r="E29" s="151">
        <f t="shared" si="4"/>
        <v>624</v>
      </c>
      <c r="F29" s="71"/>
      <c r="G29" s="71">
        <v>624</v>
      </c>
      <c r="H29" s="152">
        <f t="shared" si="5"/>
        <v>624</v>
      </c>
      <c r="I29" s="71"/>
      <c r="J29" s="71"/>
      <c r="K29" s="152">
        <f t="shared" si="6"/>
        <v>0</v>
      </c>
    </row>
    <row r="30" spans="1:11" s="29" customFormat="1" ht="21.6" customHeight="1">
      <c r="A30" s="22"/>
      <c r="B30" s="156" t="s">
        <v>229</v>
      </c>
      <c r="C30" s="157"/>
      <c r="D30" s="160">
        <v>580.29999999999995</v>
      </c>
      <c r="E30" s="151">
        <f t="shared" si="4"/>
        <v>580.29999999999995</v>
      </c>
      <c r="F30" s="71"/>
      <c r="G30" s="71">
        <v>580.29999999999995</v>
      </c>
      <c r="H30" s="152">
        <f t="shared" si="5"/>
        <v>580.29999999999995</v>
      </c>
      <c r="I30" s="71"/>
      <c r="J30" s="71"/>
      <c r="K30" s="152"/>
    </row>
    <row r="31" spans="1:11" s="33" customFormat="1" ht="21.6" customHeight="1">
      <c r="A31" s="161"/>
      <c r="B31" s="153" t="s">
        <v>31</v>
      </c>
      <c r="C31" s="162">
        <f>SUM(C22:C30)</f>
        <v>0</v>
      </c>
      <c r="D31" s="162">
        <f t="shared" ref="D31:K31" si="7">SUM(D22:D30)</f>
        <v>15240.399999999998</v>
      </c>
      <c r="E31" s="162">
        <f t="shared" si="7"/>
        <v>15240.399999999998</v>
      </c>
      <c r="F31" s="162">
        <f t="shared" si="7"/>
        <v>0</v>
      </c>
      <c r="G31" s="162">
        <f t="shared" si="7"/>
        <v>13644.3</v>
      </c>
      <c r="H31" s="162">
        <f t="shared" si="7"/>
        <v>13644.3</v>
      </c>
      <c r="I31" s="162">
        <f t="shared" si="7"/>
        <v>0</v>
      </c>
      <c r="J31" s="162">
        <f t="shared" si="7"/>
        <v>1596.1</v>
      </c>
      <c r="K31" s="162">
        <f t="shared" si="7"/>
        <v>1596.1</v>
      </c>
    </row>
    <row r="32" spans="1:11" s="75" customFormat="1" ht="21.6" customHeight="1">
      <c r="A32" s="119"/>
      <c r="B32" s="188" t="s">
        <v>381</v>
      </c>
      <c r="C32" s="199"/>
      <c r="D32" s="199"/>
      <c r="E32" s="200"/>
      <c r="F32" s="199"/>
      <c r="G32" s="199"/>
      <c r="H32" s="199"/>
      <c r="I32" s="199"/>
      <c r="J32" s="199"/>
      <c r="K32" s="199"/>
    </row>
    <row r="33" spans="1:11" s="75" customFormat="1" ht="21.6" customHeight="1">
      <c r="A33" s="119"/>
      <c r="B33" s="202" t="s">
        <v>382</v>
      </c>
      <c r="C33" s="199">
        <f t="shared" ref="C33:C38" si="8">SUM(C31)</f>
        <v>0</v>
      </c>
      <c r="D33" s="199" t="s">
        <v>387</v>
      </c>
      <c r="E33" s="151">
        <f t="shared" si="4"/>
        <v>2264.8000000000002</v>
      </c>
      <c r="F33" s="199"/>
      <c r="G33" s="203">
        <v>2264.8000000000002</v>
      </c>
      <c r="H33" s="152">
        <f t="shared" si="5"/>
        <v>2264.8000000000002</v>
      </c>
      <c r="I33" s="199"/>
      <c r="J33" s="199"/>
      <c r="K33" s="199"/>
    </row>
    <row r="34" spans="1:11" s="75" customFormat="1" ht="21.6" customHeight="1">
      <c r="A34" s="119"/>
      <c r="B34" s="202" t="s">
        <v>383</v>
      </c>
      <c r="C34" s="199">
        <f t="shared" si="8"/>
        <v>0</v>
      </c>
      <c r="D34" s="199" t="s">
        <v>388</v>
      </c>
      <c r="E34" s="151">
        <f t="shared" si="4"/>
        <v>905</v>
      </c>
      <c r="F34" s="199"/>
      <c r="G34" s="203">
        <v>905</v>
      </c>
      <c r="H34" s="152">
        <f t="shared" si="5"/>
        <v>905</v>
      </c>
      <c r="I34" s="199"/>
      <c r="J34" s="199"/>
      <c r="K34" s="199"/>
    </row>
    <row r="35" spans="1:11" s="75" customFormat="1" ht="21.6" customHeight="1">
      <c r="A35" s="119"/>
      <c r="B35" s="202" t="s">
        <v>383</v>
      </c>
      <c r="C35" s="199">
        <f t="shared" si="8"/>
        <v>0</v>
      </c>
      <c r="D35" s="199" t="s">
        <v>389</v>
      </c>
      <c r="E35" s="151">
        <f t="shared" si="4"/>
        <v>1608.3</v>
      </c>
      <c r="F35" s="199"/>
      <c r="G35" s="203">
        <v>1608.3</v>
      </c>
      <c r="H35" s="152">
        <f t="shared" si="5"/>
        <v>1608.3</v>
      </c>
      <c r="I35" s="199"/>
      <c r="J35" s="199"/>
      <c r="K35" s="199"/>
    </row>
    <row r="36" spans="1:11" s="75" customFormat="1" ht="21.6" customHeight="1">
      <c r="A36" s="119"/>
      <c r="B36" s="202" t="s">
        <v>384</v>
      </c>
      <c r="C36" s="199">
        <f t="shared" si="8"/>
        <v>0</v>
      </c>
      <c r="D36" s="199" t="s">
        <v>390</v>
      </c>
      <c r="E36" s="151">
        <f t="shared" si="4"/>
        <v>1154.8</v>
      </c>
      <c r="F36" s="199"/>
      <c r="G36" s="203">
        <v>1154.8</v>
      </c>
      <c r="H36" s="152">
        <f t="shared" si="5"/>
        <v>1154.8</v>
      </c>
      <c r="I36" s="199"/>
      <c r="J36" s="199"/>
      <c r="K36" s="199"/>
    </row>
    <row r="37" spans="1:11" s="75" customFormat="1" ht="21.6" customHeight="1">
      <c r="A37" s="119"/>
      <c r="B37" s="202" t="s">
        <v>385</v>
      </c>
      <c r="C37" s="199">
        <f t="shared" si="8"/>
        <v>0</v>
      </c>
      <c r="D37" s="199" t="s">
        <v>391</v>
      </c>
      <c r="E37" s="151">
        <f t="shared" si="4"/>
        <v>593.29999999999995</v>
      </c>
      <c r="F37" s="199"/>
      <c r="G37" s="203">
        <v>593.29999999999995</v>
      </c>
      <c r="H37" s="152">
        <f t="shared" si="5"/>
        <v>593.29999999999995</v>
      </c>
      <c r="I37" s="199"/>
      <c r="J37" s="199"/>
      <c r="K37" s="199"/>
    </row>
    <row r="38" spans="1:11" s="75" customFormat="1" ht="21.6" customHeight="1">
      <c r="A38" s="119"/>
      <c r="B38" s="202" t="s">
        <v>386</v>
      </c>
      <c r="C38" s="199">
        <f t="shared" si="8"/>
        <v>0</v>
      </c>
      <c r="D38" s="199" t="s">
        <v>392</v>
      </c>
      <c r="E38" s="151">
        <f t="shared" si="4"/>
        <v>1824.2</v>
      </c>
      <c r="F38" s="199"/>
      <c r="G38" s="203">
        <v>1824.2</v>
      </c>
      <c r="H38" s="152">
        <f t="shared" si="5"/>
        <v>1824.2</v>
      </c>
      <c r="I38" s="199"/>
      <c r="J38" s="199"/>
      <c r="K38" s="199"/>
    </row>
    <row r="39" spans="1:11" s="33" customFormat="1" ht="21.6" customHeight="1">
      <c r="A39" s="121"/>
      <c r="B39" s="153" t="s">
        <v>31</v>
      </c>
      <c r="C39" s="162">
        <f>SUM(C33:C38)</f>
        <v>0</v>
      </c>
      <c r="D39" s="162">
        <f>D33+D34+D35+D36+D37+D38</f>
        <v>8350.4000000000015</v>
      </c>
      <c r="E39" s="162">
        <f t="shared" ref="E39:K39" si="9">SUM(E33:E38)</f>
        <v>8350.4000000000015</v>
      </c>
      <c r="F39" s="162">
        <f t="shared" si="9"/>
        <v>0</v>
      </c>
      <c r="G39" s="162">
        <f t="shared" si="9"/>
        <v>8350.4000000000015</v>
      </c>
      <c r="H39" s="162">
        <f t="shared" si="9"/>
        <v>8350.4000000000015</v>
      </c>
      <c r="I39" s="162">
        <f t="shared" si="9"/>
        <v>0</v>
      </c>
      <c r="J39" s="162">
        <f t="shared" si="9"/>
        <v>0</v>
      </c>
      <c r="K39" s="162">
        <f t="shared" si="9"/>
        <v>0</v>
      </c>
    </row>
    <row r="40" spans="1:11" s="75" customFormat="1" ht="21.6" customHeight="1">
      <c r="A40" s="119"/>
      <c r="B40" s="188" t="s">
        <v>335</v>
      </c>
      <c r="C40" s="199"/>
      <c r="D40" s="199"/>
      <c r="E40" s="200"/>
      <c r="F40" s="199"/>
      <c r="G40" s="199"/>
      <c r="H40" s="199"/>
      <c r="I40" s="199"/>
      <c r="J40" s="199"/>
      <c r="K40" s="199"/>
    </row>
    <row r="41" spans="1:11" s="75" customFormat="1" ht="21.6" customHeight="1">
      <c r="A41" s="119"/>
      <c r="B41" s="201" t="s">
        <v>367</v>
      </c>
      <c r="C41" s="199"/>
      <c r="D41" s="199" t="s">
        <v>372</v>
      </c>
      <c r="E41" s="151">
        <f t="shared" si="4"/>
        <v>1586.4</v>
      </c>
      <c r="F41" s="199"/>
      <c r="G41" s="199" t="s">
        <v>372</v>
      </c>
      <c r="H41" s="152">
        <f t="shared" si="5"/>
        <v>1586.4</v>
      </c>
      <c r="I41" s="199"/>
      <c r="J41" s="199"/>
      <c r="K41" s="199"/>
    </row>
    <row r="42" spans="1:11" s="75" customFormat="1" ht="21.6" customHeight="1">
      <c r="A42" s="119"/>
      <c r="B42" s="201" t="s">
        <v>368</v>
      </c>
      <c r="C42" s="199"/>
      <c r="D42" s="199" t="s">
        <v>373</v>
      </c>
      <c r="E42" s="151">
        <f t="shared" si="4"/>
        <v>789</v>
      </c>
      <c r="F42" s="199"/>
      <c r="G42" s="199" t="s">
        <v>373</v>
      </c>
      <c r="H42" s="152">
        <f t="shared" si="5"/>
        <v>789</v>
      </c>
      <c r="I42" s="199"/>
      <c r="J42" s="199"/>
      <c r="K42" s="199"/>
    </row>
    <row r="43" spans="1:11" s="75" customFormat="1" ht="21.6" customHeight="1">
      <c r="A43" s="119"/>
      <c r="B43" s="201" t="s">
        <v>369</v>
      </c>
      <c r="C43" s="199"/>
      <c r="D43" s="199" t="s">
        <v>374</v>
      </c>
      <c r="E43" s="151">
        <f t="shared" si="4"/>
        <v>717.9</v>
      </c>
      <c r="F43" s="199"/>
      <c r="G43" s="199" t="s">
        <v>374</v>
      </c>
      <c r="H43" s="152">
        <f t="shared" si="5"/>
        <v>717.9</v>
      </c>
      <c r="I43" s="199"/>
      <c r="J43" s="199"/>
      <c r="K43" s="199"/>
    </row>
    <row r="44" spans="1:11" s="75" customFormat="1" ht="21.6" customHeight="1">
      <c r="A44" s="119"/>
      <c r="B44" s="201" t="s">
        <v>370</v>
      </c>
      <c r="C44" s="199"/>
      <c r="D44" s="199" t="s">
        <v>375</v>
      </c>
      <c r="E44" s="151">
        <f t="shared" si="4"/>
        <v>1989.2</v>
      </c>
      <c r="F44" s="199"/>
      <c r="G44" s="199" t="s">
        <v>375</v>
      </c>
      <c r="H44" s="152">
        <f t="shared" si="5"/>
        <v>1989.2</v>
      </c>
      <c r="I44" s="199"/>
      <c r="J44" s="199"/>
      <c r="K44" s="199"/>
    </row>
    <row r="45" spans="1:11" s="75" customFormat="1" ht="21.6" customHeight="1">
      <c r="A45" s="119"/>
      <c r="B45" s="201" t="s">
        <v>371</v>
      </c>
      <c r="C45" s="199"/>
      <c r="D45" s="199" t="s">
        <v>376</v>
      </c>
      <c r="E45" s="151">
        <f t="shared" si="4"/>
        <v>737.2</v>
      </c>
      <c r="F45" s="199"/>
      <c r="G45" s="199" t="s">
        <v>376</v>
      </c>
      <c r="H45" s="152">
        <f t="shared" si="5"/>
        <v>737.2</v>
      </c>
      <c r="I45" s="199"/>
      <c r="J45" s="199"/>
      <c r="K45" s="199"/>
    </row>
    <row r="46" spans="1:11" s="33" customFormat="1" ht="21.6" customHeight="1">
      <c r="A46" s="121"/>
      <c r="B46" s="153" t="s">
        <v>31</v>
      </c>
      <c r="C46" s="162">
        <f>SUM(C41:C45)</f>
        <v>0</v>
      </c>
      <c r="D46" s="162">
        <f>D41+D42+D43+D44+D45</f>
        <v>5819.7</v>
      </c>
      <c r="E46" s="162">
        <f>SUM(E41:E45)</f>
        <v>5819.7</v>
      </c>
      <c r="F46" s="162">
        <f>SUM(F41:F45)</f>
        <v>0</v>
      </c>
      <c r="G46" s="162">
        <f>G41+G42+G43+G44+G45</f>
        <v>5819.7</v>
      </c>
      <c r="H46" s="162">
        <f>SUM(H41:H45)</f>
        <v>5819.7</v>
      </c>
      <c r="I46" s="162">
        <f>SUM(I41:I45)</f>
        <v>0</v>
      </c>
      <c r="J46" s="162">
        <f>SUM(J41:J45)</f>
        <v>0</v>
      </c>
      <c r="K46" s="162">
        <f>SUM(K41:K45)</f>
        <v>0</v>
      </c>
    </row>
    <row r="47" spans="1:11" s="75" customFormat="1" ht="21.6" customHeight="1">
      <c r="A47" s="119"/>
      <c r="B47" s="188" t="s">
        <v>377</v>
      </c>
      <c r="C47" s="199"/>
      <c r="D47" s="199"/>
      <c r="E47" s="200"/>
      <c r="F47" s="199"/>
      <c r="G47" s="199"/>
      <c r="H47" s="199"/>
      <c r="I47" s="199"/>
      <c r="J47" s="199"/>
      <c r="K47" s="199"/>
    </row>
    <row r="48" spans="1:11" s="75" customFormat="1" ht="21.6" customHeight="1">
      <c r="A48" s="119"/>
      <c r="B48" s="189" t="s">
        <v>378</v>
      </c>
      <c r="C48" s="89" t="s">
        <v>379</v>
      </c>
      <c r="D48" s="199"/>
      <c r="E48" s="200">
        <f>C48+D48</f>
        <v>805</v>
      </c>
      <c r="F48" s="199">
        <v>805</v>
      </c>
      <c r="G48" s="199"/>
      <c r="H48" s="199">
        <f>F48+G48</f>
        <v>805</v>
      </c>
      <c r="I48" s="199"/>
      <c r="J48" s="199"/>
      <c r="K48" s="199"/>
    </row>
    <row r="49" spans="1:11" s="33" customFormat="1" ht="21.6" customHeight="1">
      <c r="A49" s="121"/>
      <c r="B49" s="153" t="s">
        <v>31</v>
      </c>
      <c r="C49" s="162" t="str">
        <f>C48</f>
        <v>805</v>
      </c>
      <c r="D49" s="162">
        <f t="shared" ref="D49:K49" si="10">D48</f>
        <v>0</v>
      </c>
      <c r="E49" s="162">
        <f t="shared" si="10"/>
        <v>805</v>
      </c>
      <c r="F49" s="162">
        <f t="shared" si="10"/>
        <v>805</v>
      </c>
      <c r="G49" s="162">
        <f t="shared" si="10"/>
        <v>0</v>
      </c>
      <c r="H49" s="162">
        <f t="shared" si="10"/>
        <v>805</v>
      </c>
      <c r="I49" s="162">
        <f t="shared" si="10"/>
        <v>0</v>
      </c>
      <c r="J49" s="162">
        <f t="shared" si="10"/>
        <v>0</v>
      </c>
      <c r="K49" s="162">
        <f t="shared" si="10"/>
        <v>0</v>
      </c>
    </row>
    <row r="50" spans="1:11" s="21" customFormat="1" ht="21.6" customHeight="1">
      <c r="A50" s="61">
        <v>3</v>
      </c>
      <c r="B50" s="186" t="s">
        <v>14</v>
      </c>
      <c r="C50" s="150"/>
      <c r="D50" s="150"/>
      <c r="E50" s="148"/>
      <c r="F50" s="150"/>
      <c r="G50" s="150"/>
      <c r="H50" s="150"/>
      <c r="I50" s="150"/>
      <c r="J50" s="150"/>
      <c r="K50" s="150"/>
    </row>
    <row r="51" spans="1:11" s="21" customFormat="1" ht="21.6" customHeight="1">
      <c r="A51" s="61"/>
      <c r="B51" s="202" t="s">
        <v>208</v>
      </c>
      <c r="C51" s="150"/>
      <c r="D51" s="163">
        <v>1373.07</v>
      </c>
      <c r="E51" s="151">
        <f>H51+K51</f>
        <v>1373.07</v>
      </c>
      <c r="F51" s="150"/>
      <c r="G51" s="163">
        <v>1373.07</v>
      </c>
      <c r="H51" s="164">
        <f>F51+G51</f>
        <v>1373.07</v>
      </c>
      <c r="I51" s="150"/>
      <c r="J51" s="150"/>
      <c r="K51" s="164">
        <f>I51+J51</f>
        <v>0</v>
      </c>
    </row>
    <row r="52" spans="1:11" s="21" customFormat="1" ht="21.6" customHeight="1">
      <c r="A52" s="61"/>
      <c r="B52" s="202" t="s">
        <v>209</v>
      </c>
      <c r="C52" s="150"/>
      <c r="D52" s="163">
        <v>1266.8499999999999</v>
      </c>
      <c r="E52" s="151">
        <f>H52+K52</f>
        <v>1266.8499999999999</v>
      </c>
      <c r="F52" s="150"/>
      <c r="G52" s="163">
        <v>1266.8499999999999</v>
      </c>
      <c r="H52" s="164">
        <f>F52+G52</f>
        <v>1266.8499999999999</v>
      </c>
      <c r="I52" s="150"/>
      <c r="J52" s="150"/>
      <c r="K52" s="164">
        <f>I52+J52</f>
        <v>0</v>
      </c>
    </row>
    <row r="53" spans="1:11" s="21" customFormat="1" ht="21.6" customHeight="1">
      <c r="A53" s="61"/>
      <c r="B53" s="202" t="s">
        <v>380</v>
      </c>
      <c r="C53" s="150"/>
      <c r="D53" s="163">
        <v>669.44399999999996</v>
      </c>
      <c r="E53" s="151">
        <f>H53+K53</f>
        <v>669.44399999999996</v>
      </c>
      <c r="F53" s="150"/>
      <c r="G53" s="163">
        <v>669.44399999999996</v>
      </c>
      <c r="H53" s="164">
        <f>F53+G53</f>
        <v>669.44399999999996</v>
      </c>
      <c r="I53" s="150"/>
      <c r="J53" s="150"/>
      <c r="K53" s="164">
        <f>I53+J53</f>
        <v>0</v>
      </c>
    </row>
    <row r="54" spans="1:11" s="21" customFormat="1" ht="21.6" customHeight="1">
      <c r="A54" s="165"/>
      <c r="B54" s="166" t="s">
        <v>210</v>
      </c>
      <c r="C54" s="154">
        <f>SUM(C51:C53)</f>
        <v>0</v>
      </c>
      <c r="D54" s="154">
        <f t="shared" ref="D54:K54" si="11">SUM(D51:D53)</f>
        <v>3309.364</v>
      </c>
      <c r="E54" s="154">
        <f t="shared" si="11"/>
        <v>3309.364</v>
      </c>
      <c r="F54" s="154">
        <f t="shared" si="11"/>
        <v>0</v>
      </c>
      <c r="G54" s="154">
        <f t="shared" si="11"/>
        <v>3309.364</v>
      </c>
      <c r="H54" s="154">
        <f t="shared" si="11"/>
        <v>3309.364</v>
      </c>
      <c r="I54" s="154">
        <f t="shared" si="11"/>
        <v>0</v>
      </c>
      <c r="J54" s="154">
        <f t="shared" si="11"/>
        <v>0</v>
      </c>
      <c r="K54" s="154">
        <f t="shared" si="11"/>
        <v>0</v>
      </c>
    </row>
    <row r="55" spans="1:11" s="8" customFormat="1" ht="21.6" customHeight="1">
      <c r="A55" s="61"/>
      <c r="B55" s="186" t="s">
        <v>15</v>
      </c>
      <c r="C55" s="150"/>
      <c r="D55" s="150"/>
      <c r="E55" s="148"/>
      <c r="F55" s="150"/>
      <c r="G55" s="150"/>
      <c r="H55" s="150"/>
      <c r="I55" s="150"/>
      <c r="J55" s="150"/>
      <c r="K55" s="150"/>
    </row>
    <row r="56" spans="1:11" s="8" customFormat="1" ht="21.6" customHeight="1">
      <c r="A56" s="61"/>
      <c r="B56" s="63" t="s">
        <v>396</v>
      </c>
      <c r="C56" s="150">
        <f t="shared" ref="C56:C61" si="12">SUM(C54)</f>
        <v>0</v>
      </c>
      <c r="D56" s="150" t="s">
        <v>399</v>
      </c>
      <c r="E56" s="151">
        <f t="shared" ref="E56:E61" si="13">H56+K56</f>
        <v>1340</v>
      </c>
      <c r="F56" s="150"/>
      <c r="G56" s="150" t="s">
        <v>399</v>
      </c>
      <c r="H56" s="164">
        <f t="shared" ref="H56:H61" si="14">F56+G56</f>
        <v>1340</v>
      </c>
      <c r="I56" s="150"/>
      <c r="J56" s="150"/>
      <c r="K56" s="150"/>
    </row>
    <row r="57" spans="1:11" s="8" customFormat="1" ht="21.6" customHeight="1">
      <c r="A57" s="61"/>
      <c r="B57" s="63" t="s">
        <v>397</v>
      </c>
      <c r="C57" s="150">
        <f t="shared" si="12"/>
        <v>0</v>
      </c>
      <c r="D57" s="150" t="s">
        <v>400</v>
      </c>
      <c r="E57" s="151">
        <f t="shared" si="13"/>
        <v>704.9</v>
      </c>
      <c r="F57" s="150"/>
      <c r="G57" s="150" t="s">
        <v>400</v>
      </c>
      <c r="H57" s="164">
        <f t="shared" si="14"/>
        <v>704.9</v>
      </c>
      <c r="I57" s="150"/>
      <c r="J57" s="150"/>
      <c r="K57" s="150"/>
    </row>
    <row r="58" spans="1:11" s="8" customFormat="1" ht="21.6" customHeight="1">
      <c r="A58" s="61"/>
      <c r="B58" s="63" t="s">
        <v>226</v>
      </c>
      <c r="C58" s="150">
        <f t="shared" si="12"/>
        <v>0</v>
      </c>
      <c r="D58" s="150" t="s">
        <v>401</v>
      </c>
      <c r="E58" s="151">
        <f t="shared" si="13"/>
        <v>890</v>
      </c>
      <c r="F58" s="150"/>
      <c r="G58" s="150" t="s">
        <v>401</v>
      </c>
      <c r="H58" s="164">
        <f t="shared" si="14"/>
        <v>890</v>
      </c>
      <c r="I58" s="150"/>
      <c r="J58" s="150"/>
      <c r="K58" s="150"/>
    </row>
    <row r="59" spans="1:11" s="8" customFormat="1" ht="21.6" customHeight="1">
      <c r="A59" s="61"/>
      <c r="B59" s="63" t="s">
        <v>398</v>
      </c>
      <c r="C59" s="150">
        <f t="shared" si="12"/>
        <v>0</v>
      </c>
      <c r="D59" s="150" t="s">
        <v>402</v>
      </c>
      <c r="E59" s="151">
        <f t="shared" si="13"/>
        <v>1375</v>
      </c>
      <c r="F59" s="150"/>
      <c r="G59" s="150" t="s">
        <v>402</v>
      </c>
      <c r="H59" s="164">
        <f t="shared" si="14"/>
        <v>1375</v>
      </c>
      <c r="I59" s="150"/>
      <c r="J59" s="150"/>
      <c r="K59" s="150"/>
    </row>
    <row r="60" spans="1:11" s="8" customFormat="1" ht="21.6" customHeight="1">
      <c r="A60" s="61"/>
      <c r="B60" s="63" t="s">
        <v>362</v>
      </c>
      <c r="C60" s="150">
        <f t="shared" si="12"/>
        <v>0</v>
      </c>
      <c r="D60" s="150" t="s">
        <v>403</v>
      </c>
      <c r="E60" s="151">
        <f t="shared" si="13"/>
        <v>1376</v>
      </c>
      <c r="F60" s="150"/>
      <c r="G60" s="150" t="s">
        <v>403</v>
      </c>
      <c r="H60" s="164">
        <f t="shared" si="14"/>
        <v>1376</v>
      </c>
      <c r="I60" s="150"/>
      <c r="J60" s="150"/>
      <c r="K60" s="150"/>
    </row>
    <row r="61" spans="1:11" s="8" customFormat="1" ht="21.6" customHeight="1">
      <c r="A61" s="61"/>
      <c r="B61" s="63" t="s">
        <v>364</v>
      </c>
      <c r="C61" s="150">
        <f t="shared" si="12"/>
        <v>0</v>
      </c>
      <c r="D61" s="150" t="s">
        <v>404</v>
      </c>
      <c r="E61" s="151">
        <f t="shared" si="13"/>
        <v>629</v>
      </c>
      <c r="F61" s="150"/>
      <c r="G61" s="150" t="s">
        <v>404</v>
      </c>
      <c r="H61" s="164">
        <f t="shared" si="14"/>
        <v>629</v>
      </c>
      <c r="I61" s="150"/>
      <c r="J61" s="150"/>
      <c r="K61" s="150"/>
    </row>
    <row r="62" spans="1:11" s="21" customFormat="1" ht="21.6" customHeight="1">
      <c r="A62" s="165"/>
      <c r="B62" s="166" t="s">
        <v>210</v>
      </c>
      <c r="C62" s="154">
        <f>SUM(C56:C61)</f>
        <v>0</v>
      </c>
      <c r="D62" s="154">
        <f>D56+D57+D58+D59+D60+D61</f>
        <v>6314.9</v>
      </c>
      <c r="E62" s="154">
        <f t="shared" ref="E62:K62" si="15">SUM(E56:E61)</f>
        <v>6314.9</v>
      </c>
      <c r="F62" s="154">
        <f t="shared" si="15"/>
        <v>0</v>
      </c>
      <c r="G62" s="154">
        <f>G56+G57+G58+G59+G60+G61</f>
        <v>6314.9</v>
      </c>
      <c r="H62" s="154">
        <f t="shared" si="15"/>
        <v>6314.9</v>
      </c>
      <c r="I62" s="154">
        <f t="shared" si="15"/>
        <v>0</v>
      </c>
      <c r="J62" s="154">
        <f t="shared" si="15"/>
        <v>0</v>
      </c>
      <c r="K62" s="154">
        <f t="shared" si="15"/>
        <v>0</v>
      </c>
    </row>
    <row r="63" spans="1:11" s="8" customFormat="1" ht="21.6" customHeight="1">
      <c r="A63" s="61">
        <v>4</v>
      </c>
      <c r="B63" s="198" t="s">
        <v>22</v>
      </c>
      <c r="C63" s="167"/>
      <c r="D63" s="116"/>
      <c r="E63" s="148"/>
      <c r="F63" s="4"/>
      <c r="G63" s="4"/>
      <c r="H63" s="4"/>
      <c r="I63" s="4"/>
      <c r="J63" s="4"/>
      <c r="K63" s="4"/>
    </row>
    <row r="64" spans="1:11" s="8" customFormat="1" ht="21.6" customHeight="1">
      <c r="A64" s="61"/>
      <c r="B64" s="168" t="s">
        <v>405</v>
      </c>
      <c r="C64" s="169"/>
      <c r="D64" s="170" t="s">
        <v>407</v>
      </c>
      <c r="E64" s="151">
        <f t="shared" si="4"/>
        <v>915.3</v>
      </c>
      <c r="F64" s="20"/>
      <c r="G64" s="170" t="s">
        <v>407</v>
      </c>
      <c r="H64" s="152">
        <f t="shared" si="5"/>
        <v>915.3</v>
      </c>
      <c r="I64" s="20"/>
      <c r="J64" s="20"/>
      <c r="K64" s="152">
        <f>I64+J64</f>
        <v>0</v>
      </c>
    </row>
    <row r="65" spans="1:11" s="8" customFormat="1" ht="21.6" customHeight="1">
      <c r="A65" s="61"/>
      <c r="B65" s="47" t="s">
        <v>406</v>
      </c>
      <c r="C65" s="169"/>
      <c r="D65" s="170" t="s">
        <v>408</v>
      </c>
      <c r="E65" s="151">
        <f t="shared" si="4"/>
        <v>702</v>
      </c>
      <c r="F65" s="20"/>
      <c r="G65" s="170" t="s">
        <v>408</v>
      </c>
      <c r="H65" s="152">
        <f t="shared" si="5"/>
        <v>702</v>
      </c>
      <c r="I65" s="20"/>
      <c r="J65" s="20"/>
      <c r="K65" s="152">
        <f>I65+J65</f>
        <v>0</v>
      </c>
    </row>
    <row r="66" spans="1:11" s="8" customFormat="1" ht="21.6" customHeight="1">
      <c r="A66" s="61"/>
      <c r="B66" s="171" t="s">
        <v>211</v>
      </c>
      <c r="C66" s="169"/>
      <c r="D66" s="170" t="s">
        <v>409</v>
      </c>
      <c r="E66" s="151">
        <f t="shared" si="4"/>
        <v>739.6</v>
      </c>
      <c r="F66" s="20"/>
      <c r="G66" s="170" t="s">
        <v>409</v>
      </c>
      <c r="H66" s="152">
        <f t="shared" si="5"/>
        <v>739.6</v>
      </c>
      <c r="I66" s="20"/>
      <c r="J66" s="20"/>
      <c r="K66" s="152">
        <f>I66+J66</f>
        <v>0</v>
      </c>
    </row>
    <row r="67" spans="1:11" s="21" customFormat="1" ht="21.6" customHeight="1">
      <c r="A67" s="172"/>
      <c r="B67" s="166" t="s">
        <v>210</v>
      </c>
      <c r="C67" s="173">
        <f>SUM(C64:C66)</f>
        <v>0</v>
      </c>
      <c r="D67" s="173">
        <f>D64+D65+D66</f>
        <v>2356.9</v>
      </c>
      <c r="E67" s="173">
        <f>SUM(E64:E66)</f>
        <v>2356.9</v>
      </c>
      <c r="F67" s="173">
        <f>SUM(F64:F66)</f>
        <v>0</v>
      </c>
      <c r="G67" s="173">
        <f>G64+G65+G66</f>
        <v>2356.9</v>
      </c>
      <c r="H67" s="173">
        <f>SUM(H64:H66)</f>
        <v>2356.9</v>
      </c>
      <c r="I67" s="173">
        <f>SUM(I64:I66)</f>
        <v>0</v>
      </c>
      <c r="J67" s="173">
        <f>SUM(J64:J66)</f>
        <v>0</v>
      </c>
      <c r="K67" s="173">
        <f>SUM(K64:K66)</f>
        <v>0</v>
      </c>
    </row>
    <row r="68" spans="1:11" s="8" customFormat="1" ht="21.6" customHeight="1">
      <c r="A68" s="61"/>
      <c r="B68" s="186" t="s">
        <v>410</v>
      </c>
      <c r="C68" s="193"/>
      <c r="D68" s="193"/>
      <c r="E68" s="194"/>
      <c r="F68" s="193"/>
      <c r="G68" s="193"/>
      <c r="H68" s="193"/>
      <c r="I68" s="193"/>
      <c r="J68" s="193"/>
      <c r="K68" s="193"/>
    </row>
    <row r="69" spans="1:11" s="8" customFormat="1" ht="21.6" customHeight="1">
      <c r="A69" s="61"/>
      <c r="B69" s="63" t="s">
        <v>411</v>
      </c>
      <c r="C69" s="193"/>
      <c r="D69" s="193">
        <v>1564</v>
      </c>
      <c r="E69" s="151">
        <f>H69+K69</f>
        <v>1564</v>
      </c>
      <c r="F69" s="193"/>
      <c r="G69" s="193">
        <v>1564</v>
      </c>
      <c r="H69" s="152">
        <f>F69+G69</f>
        <v>1564</v>
      </c>
      <c r="I69" s="193"/>
      <c r="J69" s="193"/>
      <c r="K69" s="193"/>
    </row>
    <row r="70" spans="1:11" s="21" customFormat="1" ht="21.6" customHeight="1">
      <c r="A70" s="165"/>
      <c r="B70" s="166" t="s">
        <v>210</v>
      </c>
      <c r="C70" s="173">
        <f>C69</f>
        <v>0</v>
      </c>
      <c r="D70" s="173">
        <f t="shared" ref="D70:K70" si="16">D69</f>
        <v>1564</v>
      </c>
      <c r="E70" s="173">
        <f t="shared" si="16"/>
        <v>1564</v>
      </c>
      <c r="F70" s="173">
        <f t="shared" si="16"/>
        <v>0</v>
      </c>
      <c r="G70" s="173">
        <f t="shared" si="16"/>
        <v>1564</v>
      </c>
      <c r="H70" s="173">
        <f t="shared" si="16"/>
        <v>1564</v>
      </c>
      <c r="I70" s="173">
        <f t="shared" si="16"/>
        <v>0</v>
      </c>
      <c r="J70" s="173">
        <f t="shared" si="16"/>
        <v>0</v>
      </c>
      <c r="K70" s="173">
        <f t="shared" si="16"/>
        <v>0</v>
      </c>
    </row>
    <row r="71" spans="1:11" s="8" customFormat="1" ht="21.6" customHeight="1">
      <c r="A71" s="61"/>
      <c r="B71" s="186" t="s">
        <v>393</v>
      </c>
      <c r="C71" s="193"/>
      <c r="D71" s="193"/>
      <c r="E71" s="194"/>
      <c r="F71" s="193"/>
      <c r="G71" s="193"/>
      <c r="H71" s="193"/>
      <c r="I71" s="193"/>
      <c r="J71" s="193"/>
      <c r="K71" s="193"/>
    </row>
    <row r="72" spans="1:11" s="8" customFormat="1" ht="21.6" customHeight="1">
      <c r="A72" s="61"/>
      <c r="B72" s="202" t="s">
        <v>394</v>
      </c>
      <c r="C72" s="193"/>
      <c r="D72" s="83">
        <v>988</v>
      </c>
      <c r="E72" s="151">
        <f>H72+K72</f>
        <v>988</v>
      </c>
      <c r="F72" s="193"/>
      <c r="G72" s="83">
        <v>988</v>
      </c>
      <c r="H72" s="152">
        <f>F72+G72</f>
        <v>988</v>
      </c>
      <c r="I72" s="193"/>
      <c r="J72" s="193"/>
      <c r="K72" s="193"/>
    </row>
    <row r="73" spans="1:11" s="21" customFormat="1" ht="21.6" customHeight="1">
      <c r="A73" s="165"/>
      <c r="B73" s="166" t="s">
        <v>210</v>
      </c>
      <c r="C73" s="173">
        <f>C72</f>
        <v>0</v>
      </c>
      <c r="D73" s="173">
        <f t="shared" ref="D73:K73" si="17">D72</f>
        <v>988</v>
      </c>
      <c r="E73" s="173">
        <f t="shared" si="17"/>
        <v>988</v>
      </c>
      <c r="F73" s="173">
        <f t="shared" si="17"/>
        <v>0</v>
      </c>
      <c r="G73" s="173">
        <f t="shared" si="17"/>
        <v>988</v>
      </c>
      <c r="H73" s="173">
        <f t="shared" si="17"/>
        <v>988</v>
      </c>
      <c r="I73" s="173">
        <f t="shared" si="17"/>
        <v>0</v>
      </c>
      <c r="J73" s="173">
        <f t="shared" si="17"/>
        <v>0</v>
      </c>
      <c r="K73" s="173">
        <f t="shared" si="17"/>
        <v>0</v>
      </c>
    </row>
    <row r="74" spans="1:11" s="8" customFormat="1" ht="21.6" customHeight="1">
      <c r="A74" s="61"/>
      <c r="B74" s="186" t="s">
        <v>354</v>
      </c>
      <c r="C74" s="193"/>
      <c r="D74" s="193"/>
      <c r="E74" s="194"/>
      <c r="F74" s="193"/>
      <c r="G74" s="193"/>
      <c r="H74" s="193"/>
      <c r="I74" s="193"/>
      <c r="J74" s="193"/>
      <c r="K74" s="193"/>
    </row>
    <row r="75" spans="1:11" s="8" customFormat="1" ht="21.6" customHeight="1">
      <c r="A75" s="61"/>
      <c r="B75" s="202" t="s">
        <v>395</v>
      </c>
      <c r="C75" s="193"/>
      <c r="D75" s="193">
        <v>752</v>
      </c>
      <c r="E75" s="151">
        <f>H75+K75</f>
        <v>752</v>
      </c>
      <c r="F75" s="193"/>
      <c r="G75" s="193">
        <v>752</v>
      </c>
      <c r="H75" s="152">
        <f>F75+G75</f>
        <v>752</v>
      </c>
      <c r="I75" s="193"/>
      <c r="J75" s="193"/>
      <c r="K75" s="193"/>
    </row>
    <row r="76" spans="1:11" s="21" customFormat="1" ht="21.6" customHeight="1">
      <c r="A76" s="165"/>
      <c r="B76" s="166" t="s">
        <v>210</v>
      </c>
      <c r="C76" s="173">
        <f>C75</f>
        <v>0</v>
      </c>
      <c r="D76" s="173">
        <f t="shared" ref="D76:K76" si="18">D75</f>
        <v>752</v>
      </c>
      <c r="E76" s="173">
        <f t="shared" si="18"/>
        <v>752</v>
      </c>
      <c r="F76" s="173">
        <f t="shared" si="18"/>
        <v>0</v>
      </c>
      <c r="G76" s="173">
        <f t="shared" si="18"/>
        <v>752</v>
      </c>
      <c r="H76" s="173">
        <f t="shared" si="18"/>
        <v>752</v>
      </c>
      <c r="I76" s="173">
        <f t="shared" si="18"/>
        <v>0</v>
      </c>
      <c r="J76" s="173">
        <f t="shared" si="18"/>
        <v>0</v>
      </c>
      <c r="K76" s="173">
        <f t="shared" si="18"/>
        <v>0</v>
      </c>
    </row>
    <row r="77" spans="1:11" s="8" customFormat="1" ht="21.6" customHeight="1">
      <c r="A77" s="61"/>
      <c r="B77" s="186" t="s">
        <v>30</v>
      </c>
      <c r="C77" s="193"/>
      <c r="D77" s="193"/>
      <c r="E77" s="194"/>
      <c r="F77" s="193"/>
      <c r="G77" s="193"/>
      <c r="H77" s="193"/>
      <c r="I77" s="193"/>
      <c r="J77" s="193"/>
      <c r="K77" s="193"/>
    </row>
    <row r="78" spans="1:11" s="8" customFormat="1" ht="21.6" customHeight="1">
      <c r="A78" s="61"/>
      <c r="B78" s="63" t="s">
        <v>330</v>
      </c>
      <c r="C78" s="193"/>
      <c r="D78" s="193">
        <v>2264.1</v>
      </c>
      <c r="E78" s="151">
        <f>C78+D78</f>
        <v>2264.1</v>
      </c>
      <c r="F78" s="193"/>
      <c r="G78" s="193">
        <v>2264.1</v>
      </c>
      <c r="H78" s="193">
        <f>F78+G78</f>
        <v>2264.1</v>
      </c>
      <c r="I78" s="193"/>
      <c r="J78" s="193"/>
      <c r="K78" s="193"/>
    </row>
    <row r="79" spans="1:11" s="21" customFormat="1" ht="21.6" customHeight="1">
      <c r="A79" s="165"/>
      <c r="B79" s="166" t="s">
        <v>210</v>
      </c>
      <c r="C79" s="173">
        <f>C78</f>
        <v>0</v>
      </c>
      <c r="D79" s="173">
        <f t="shared" ref="D79:K79" si="19">D78</f>
        <v>2264.1</v>
      </c>
      <c r="E79" s="173">
        <f t="shared" si="19"/>
        <v>2264.1</v>
      </c>
      <c r="F79" s="173">
        <f t="shared" si="19"/>
        <v>0</v>
      </c>
      <c r="G79" s="173">
        <f t="shared" si="19"/>
        <v>2264.1</v>
      </c>
      <c r="H79" s="173">
        <f t="shared" si="19"/>
        <v>2264.1</v>
      </c>
      <c r="I79" s="173">
        <f t="shared" si="19"/>
        <v>0</v>
      </c>
      <c r="J79" s="173">
        <f t="shared" si="19"/>
        <v>0</v>
      </c>
      <c r="K79" s="173">
        <f t="shared" si="19"/>
        <v>0</v>
      </c>
    </row>
    <row r="80" spans="1:11" s="21" customFormat="1" ht="21.6" customHeight="1">
      <c r="A80" s="61">
        <v>5</v>
      </c>
      <c r="B80" s="186" t="s">
        <v>27</v>
      </c>
      <c r="C80" s="150"/>
      <c r="D80" s="150"/>
      <c r="E80" s="148"/>
      <c r="F80" s="150"/>
      <c r="G80" s="150"/>
      <c r="H80" s="150"/>
      <c r="I80" s="150"/>
      <c r="J80" s="150"/>
      <c r="K80" s="150"/>
    </row>
    <row r="81" spans="1:11" s="21" customFormat="1" ht="21.6" customHeight="1">
      <c r="A81" s="61"/>
      <c r="B81" s="66" t="s">
        <v>212</v>
      </c>
      <c r="C81" s="150"/>
      <c r="D81" s="163">
        <v>882.7</v>
      </c>
      <c r="E81" s="151">
        <f>H81+K81</f>
        <v>882.7</v>
      </c>
      <c r="F81" s="150"/>
      <c r="G81" s="163">
        <v>882.7</v>
      </c>
      <c r="H81" s="164">
        <f>F81+G81</f>
        <v>882.7</v>
      </c>
      <c r="I81" s="150"/>
      <c r="J81" s="150"/>
      <c r="K81" s="164">
        <f>I81+J81</f>
        <v>0</v>
      </c>
    </row>
    <row r="82" spans="1:11" s="21" customFormat="1" ht="21.6" customHeight="1">
      <c r="A82" s="61"/>
      <c r="B82" s="66" t="s">
        <v>178</v>
      </c>
      <c r="C82" s="150"/>
      <c r="D82" s="163">
        <v>615.29999999999995</v>
      </c>
      <c r="E82" s="151">
        <f>H82+K82</f>
        <v>615.29999999999995</v>
      </c>
      <c r="F82" s="150"/>
      <c r="G82" s="163">
        <v>615.29999999999995</v>
      </c>
      <c r="H82" s="164">
        <f>F82+G82</f>
        <v>615.29999999999995</v>
      </c>
      <c r="I82" s="150"/>
      <c r="J82" s="150"/>
      <c r="K82" s="164">
        <f>I82+J82</f>
        <v>0</v>
      </c>
    </row>
    <row r="83" spans="1:11" s="21" customFormat="1" ht="21.6" customHeight="1">
      <c r="A83" s="61"/>
      <c r="B83" s="66" t="s">
        <v>328</v>
      </c>
      <c r="C83" s="150"/>
      <c r="D83" s="163">
        <v>566.20000000000005</v>
      </c>
      <c r="E83" s="151">
        <f>H83+K83</f>
        <v>566.20000000000005</v>
      </c>
      <c r="F83" s="150"/>
      <c r="G83" s="163">
        <v>566.20000000000005</v>
      </c>
      <c r="H83" s="164">
        <f>F83+G83</f>
        <v>566.20000000000005</v>
      </c>
      <c r="I83" s="150"/>
      <c r="J83" s="150"/>
      <c r="K83" s="164">
        <f>I83+J83</f>
        <v>0</v>
      </c>
    </row>
    <row r="84" spans="1:11" s="21" customFormat="1" ht="21.6" customHeight="1">
      <c r="A84" s="165"/>
      <c r="B84" s="166" t="s">
        <v>210</v>
      </c>
      <c r="C84" s="154">
        <f>SUM(C81:C82)</f>
        <v>0</v>
      </c>
      <c r="D84" s="154">
        <v>1498</v>
      </c>
      <c r="E84" s="154">
        <f t="shared" ref="E84:K84" si="20">SUM(E81:E82)</f>
        <v>1498</v>
      </c>
      <c r="F84" s="154">
        <f t="shared" si="20"/>
        <v>0</v>
      </c>
      <c r="G84" s="154">
        <f t="shared" si="20"/>
        <v>1498</v>
      </c>
      <c r="H84" s="154">
        <f t="shared" si="20"/>
        <v>1498</v>
      </c>
      <c r="I84" s="154">
        <f t="shared" si="20"/>
        <v>0</v>
      </c>
      <c r="J84" s="154">
        <f t="shared" si="20"/>
        <v>0</v>
      </c>
      <c r="K84" s="154">
        <f t="shared" si="20"/>
        <v>0</v>
      </c>
    </row>
    <row r="85" spans="1:11" ht="21.6" customHeight="1">
      <c r="A85" s="144"/>
      <c r="B85" s="175" t="s">
        <v>184</v>
      </c>
      <c r="C85" s="174">
        <f t="shared" ref="C85:K85" si="21">C11+C31+C54+C67+C84+C20+C14+C17+C79+C46+C49+C39+C73+C76+C62</f>
        <v>2773.9</v>
      </c>
      <c r="D85" s="174">
        <f t="shared" si="21"/>
        <v>53973.464</v>
      </c>
      <c r="E85" s="174">
        <f t="shared" si="21"/>
        <v>56747.364000000001</v>
      </c>
      <c r="F85" s="174">
        <f t="shared" si="21"/>
        <v>2773.9</v>
      </c>
      <c r="G85" s="174">
        <f t="shared" si="21"/>
        <v>52377.364000000001</v>
      </c>
      <c r="H85" s="174">
        <f t="shared" si="21"/>
        <v>55151.264000000003</v>
      </c>
      <c r="I85" s="174">
        <f t="shared" si="21"/>
        <v>0</v>
      </c>
      <c r="J85" s="174">
        <f t="shared" si="21"/>
        <v>1596.1</v>
      </c>
      <c r="K85" s="174">
        <f t="shared" si="21"/>
        <v>1596.1</v>
      </c>
    </row>
    <row r="86" spans="1:11">
      <c r="K86" s="147"/>
    </row>
    <row r="88" spans="1:11">
      <c r="E88" s="176"/>
    </row>
  </sheetData>
  <mergeCells count="15"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K5:K6"/>
    <mergeCell ref="G5:G6"/>
    <mergeCell ref="H5:H6"/>
    <mergeCell ref="I5:I6"/>
    <mergeCell ref="J5:J6"/>
  </mergeCells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Hox, guyq</vt:lpstr>
      <vt:lpstr>varzakal.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2022-03-11T11:11:04Z</dcterms:modified>
</cp:coreProperties>
</file>