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G18" i="1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U18"/>
  <c r="AW18" s="1"/>
  <c r="AT18"/>
  <c r="AS18"/>
  <c r="AQ18"/>
  <c r="AP18"/>
  <c r="AR18" s="1"/>
  <c r="AO18"/>
  <c r="AN18"/>
  <c r="AK18"/>
  <c r="AL18" s="1"/>
  <c r="AJ18"/>
  <c r="AI18"/>
  <c r="AM18" s="1"/>
  <c r="AF18"/>
  <c r="AH18" s="1"/>
  <c r="AE18"/>
  <c r="AG18" s="1"/>
  <c r="AD18"/>
  <c r="AA18"/>
  <c r="AC18" s="1"/>
  <c r="Z18"/>
  <c r="Y18"/>
  <c r="W18"/>
  <c r="V18"/>
  <c r="X18" s="1"/>
  <c r="U18"/>
  <c r="T18"/>
  <c r="D18"/>
  <c r="C18"/>
  <c r="EJ17"/>
  <c r="EI17"/>
  <c r="F17" s="1"/>
  <c r="EH17"/>
  <c r="DN17"/>
  <c r="DM17"/>
  <c r="DL17"/>
  <c r="BV17"/>
  <c r="BU17"/>
  <c r="BW17" s="1"/>
  <c r="BT17"/>
  <c r="BS17"/>
  <c r="AW17"/>
  <c r="AV17"/>
  <c r="AR17"/>
  <c r="AQ17"/>
  <c r="AM17"/>
  <c r="AL17"/>
  <c r="AH17"/>
  <c r="AG17"/>
  <c r="AC17"/>
  <c r="AB17"/>
  <c r="X17"/>
  <c r="W17"/>
  <c r="Q17"/>
  <c r="R17" s="1"/>
  <c r="P17"/>
  <c r="O17"/>
  <c r="S17" s="1"/>
  <c r="L17"/>
  <c r="N17" s="1"/>
  <c r="K17"/>
  <c r="M17" s="1"/>
  <c r="J17"/>
  <c r="G17"/>
  <c r="I17" s="1"/>
  <c r="E17"/>
  <c r="EJ16"/>
  <c r="EI16"/>
  <c r="F16" s="1"/>
  <c r="EH16"/>
  <c r="DN16"/>
  <c r="DM16"/>
  <c r="DL16"/>
  <c r="BU16"/>
  <c r="BW16" s="1"/>
  <c r="BT16"/>
  <c r="BV16" s="1"/>
  <c r="BS16"/>
  <c r="AW16"/>
  <c r="AV16"/>
  <c r="AR16"/>
  <c r="AQ16"/>
  <c r="AM16"/>
  <c r="AL16"/>
  <c r="AH16"/>
  <c r="AG16"/>
  <c r="AC16"/>
  <c r="AB16"/>
  <c r="X16"/>
  <c r="W16"/>
  <c r="Q16"/>
  <c r="S16" s="1"/>
  <c r="P16"/>
  <c r="O16"/>
  <c r="M16"/>
  <c r="L16"/>
  <c r="K16"/>
  <c r="J16"/>
  <c r="N16" s="1"/>
  <c r="G16"/>
  <c r="E16"/>
  <c r="I16" s="1"/>
  <c r="EJ15"/>
  <c r="EI15"/>
  <c r="F15" s="1"/>
  <c r="EH15"/>
  <c r="DN15"/>
  <c r="DM15"/>
  <c r="DL15"/>
  <c r="BV15"/>
  <c r="BU15"/>
  <c r="BT15"/>
  <c r="BS15"/>
  <c r="BW15" s="1"/>
  <c r="AW15"/>
  <c r="AV15"/>
  <c r="AR15"/>
  <c r="AQ15"/>
  <c r="AM15"/>
  <c r="AL15"/>
  <c r="AH15"/>
  <c r="AG15"/>
  <c r="AC15"/>
  <c r="AB15"/>
  <c r="X15"/>
  <c r="W15"/>
  <c r="Q15"/>
  <c r="R15" s="1"/>
  <c r="P15"/>
  <c r="O15"/>
  <c r="S15" s="1"/>
  <c r="L15"/>
  <c r="N15" s="1"/>
  <c r="K15"/>
  <c r="M15" s="1"/>
  <c r="J15"/>
  <c r="G15"/>
  <c r="I15" s="1"/>
  <c r="E15"/>
  <c r="EJ14"/>
  <c r="EI14"/>
  <c r="F14" s="1"/>
  <c r="EH14"/>
  <c r="DN14"/>
  <c r="DM14"/>
  <c r="DL14"/>
  <c r="BU14"/>
  <c r="BW14" s="1"/>
  <c r="BT14"/>
  <c r="BV14" s="1"/>
  <c r="BS14"/>
  <c r="AW14"/>
  <c r="AV14"/>
  <c r="AR14"/>
  <c r="AQ14"/>
  <c r="AM14"/>
  <c r="AL14"/>
  <c r="AH14"/>
  <c r="AG14"/>
  <c r="AC14"/>
  <c r="AB14"/>
  <c r="X14"/>
  <c r="W14"/>
  <c r="Q14"/>
  <c r="S14" s="1"/>
  <c r="P14"/>
  <c r="O14"/>
  <c r="M14"/>
  <c r="L14"/>
  <c r="K14"/>
  <c r="J14"/>
  <c r="N14" s="1"/>
  <c r="G14"/>
  <c r="E14"/>
  <c r="I14" s="1"/>
  <c r="EJ13"/>
  <c r="EI13"/>
  <c r="F13" s="1"/>
  <c r="EH13"/>
  <c r="DN13"/>
  <c r="DM13"/>
  <c r="DL13"/>
  <c r="BU13"/>
  <c r="BT13"/>
  <c r="BV13" s="1"/>
  <c r="BS13"/>
  <c r="BW13" s="1"/>
  <c r="AW13"/>
  <c r="AV13"/>
  <c r="AR13"/>
  <c r="AQ13"/>
  <c r="AM13"/>
  <c r="AL13"/>
  <c r="AH13"/>
  <c r="AG13"/>
  <c r="AC13"/>
  <c r="AB13"/>
  <c r="X13"/>
  <c r="W13"/>
  <c r="Q13"/>
  <c r="R13" s="1"/>
  <c r="P13"/>
  <c r="O13"/>
  <c r="L13"/>
  <c r="N13" s="1"/>
  <c r="K13"/>
  <c r="M13" s="1"/>
  <c r="J13"/>
  <c r="G13"/>
  <c r="H13" s="1"/>
  <c r="E13"/>
  <c r="EJ12"/>
  <c r="EI12"/>
  <c r="F12" s="1"/>
  <c r="EH12"/>
  <c r="DN12"/>
  <c r="DM12"/>
  <c r="DL12"/>
  <c r="BU12"/>
  <c r="BW12" s="1"/>
  <c r="BT12"/>
  <c r="BV12" s="1"/>
  <c r="BS12"/>
  <c r="AW12"/>
  <c r="AV12"/>
  <c r="AR12"/>
  <c r="AQ12"/>
  <c r="AM12"/>
  <c r="AL12"/>
  <c r="AH12"/>
  <c r="AG12"/>
  <c r="AC12"/>
  <c r="AB12"/>
  <c r="X12"/>
  <c r="W12"/>
  <c r="Q12"/>
  <c r="R12" s="1"/>
  <c r="P12"/>
  <c r="O12"/>
  <c r="L12"/>
  <c r="K12"/>
  <c r="M12" s="1"/>
  <c r="J12"/>
  <c r="N12" s="1"/>
  <c r="G12"/>
  <c r="H12" s="1"/>
  <c r="E12"/>
  <c r="I12" s="1"/>
  <c r="EJ11"/>
  <c r="EI11"/>
  <c r="F11" s="1"/>
  <c r="EH11"/>
  <c r="DN11"/>
  <c r="DM11"/>
  <c r="DL11"/>
  <c r="BU11"/>
  <c r="BT11"/>
  <c r="BV11" s="1"/>
  <c r="BS11"/>
  <c r="BW11" s="1"/>
  <c r="AW11"/>
  <c r="AV11"/>
  <c r="AR11"/>
  <c r="AQ11"/>
  <c r="AM11"/>
  <c r="AL11"/>
  <c r="AH11"/>
  <c r="AG11"/>
  <c r="AC11"/>
  <c r="AB11"/>
  <c r="X11"/>
  <c r="W11"/>
  <c r="Q11"/>
  <c r="R11" s="1"/>
  <c r="P11"/>
  <c r="O11"/>
  <c r="L11"/>
  <c r="N11" s="1"/>
  <c r="K11"/>
  <c r="M11" s="1"/>
  <c r="J11"/>
  <c r="G11"/>
  <c r="H11" s="1"/>
  <c r="E11"/>
  <c r="EJ10"/>
  <c r="EJ18" s="1"/>
  <c r="EI10"/>
  <c r="EI18" s="1"/>
  <c r="EH10"/>
  <c r="EH18" s="1"/>
  <c r="DN10"/>
  <c r="DN18" s="1"/>
  <c r="DM10"/>
  <c r="DM18" s="1"/>
  <c r="DL10"/>
  <c r="DL18" s="1"/>
  <c r="BU10"/>
  <c r="BU18" s="1"/>
  <c r="BT10"/>
  <c r="BT18" s="1"/>
  <c r="BS10"/>
  <c r="BS18" s="1"/>
  <c r="AW10"/>
  <c r="AV10"/>
  <c r="AR10"/>
  <c r="AQ10"/>
  <c r="AM10"/>
  <c r="AL10"/>
  <c r="AH10"/>
  <c r="AG10"/>
  <c r="AC10"/>
  <c r="AB10"/>
  <c r="X10"/>
  <c r="W10"/>
  <c r="Q10"/>
  <c r="Q18" s="1"/>
  <c r="P10"/>
  <c r="P18" s="1"/>
  <c r="O10"/>
  <c r="O18" s="1"/>
  <c r="L10"/>
  <c r="L18" s="1"/>
  <c r="K10"/>
  <c r="M10" s="1"/>
  <c r="J10"/>
  <c r="J18" s="1"/>
  <c r="G10"/>
  <c r="E10"/>
  <c r="E18" s="1"/>
  <c r="BV18" l="1"/>
  <c r="BW18"/>
  <c r="H14"/>
  <c r="H16"/>
  <c r="N18"/>
  <c r="R18"/>
  <c r="S18"/>
  <c r="S10"/>
  <c r="BV10"/>
  <c r="I11"/>
  <c r="S12"/>
  <c r="I13"/>
  <c r="F10"/>
  <c r="F18" s="1"/>
  <c r="N10"/>
  <c r="R10"/>
  <c r="R14"/>
  <c r="H15"/>
  <c r="R16"/>
  <c r="H17"/>
  <c r="AB18"/>
  <c r="AV18"/>
  <c r="I10"/>
  <c r="S11"/>
  <c r="S13"/>
  <c r="G18"/>
  <c r="K18"/>
  <c r="M18" s="1"/>
  <c r="BW10"/>
  <c r="I18" l="1"/>
  <c r="H18"/>
  <c r="H10"/>
</calcChain>
</file>

<file path=xl/sharedStrings.xml><?xml version="1.0" encoding="utf-8"?>
<sst xmlns="http://schemas.openxmlformats.org/spreadsheetml/2006/main" count="236" uniqueCount="70">
  <si>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</si>
  <si>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</si>
  <si>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</si>
  <si>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</si>
  <si>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</si>
  <si>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</si>
  <si>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</si>
  <si>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</si>
  <si>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</si>
  <si>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</si>
  <si>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</si>
  <si>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</si>
  <si>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</si>
  <si>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</si>
  <si>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</si>
  <si>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</si>
  <si>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</si>
  <si>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</si>
  <si>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</si>
  <si>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</si>
  <si>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</si>
  <si>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</si>
  <si>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</si>
  <si>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</si>
  <si>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</si>
  <si>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</si>
  <si>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</si>
  <si>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</si>
  <si>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</si>
  <si>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</si>
  <si>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</si>
  <si>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</si>
  <si>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</si>
  <si>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</si>
  <si>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</si>
  <si>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</si>
  <si>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</si>
  <si>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</si>
  <si>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</si>
  <si>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</si>
  <si>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</si>
  <si>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</si>
  <si>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</si>
  <si>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</si>
  <si>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</si>
  <si>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</si>
  <si>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</si>
  <si>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</si>
  <si>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</si>
  <si>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</si>
  <si>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</si>
  <si>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</si>
  <si>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</si>
  <si>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</si>
  <si>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</si>
  <si>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</si>
  <si>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</si>
  <si>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</si>
  <si>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</si>
  <si>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</si>
  <si>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</si>
  <si>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 xml:space="preserve">փաստ                   ( 1ամիս)                                                                           </t>
  </si>
  <si>
    <t>կատ. %-ը 1-ին եռամսյակի, 1-ին կիսամյակի, 9 ամսվա նկատմամբ</t>
  </si>
  <si>
    <t>Վաղարշապատ</t>
  </si>
  <si>
    <t>Արաքս</t>
  </si>
  <si>
    <t>Խոյ</t>
  </si>
  <si>
    <t>Փարաքար</t>
  </si>
  <si>
    <t>Բաղրամյան</t>
  </si>
  <si>
    <r>
      <t xml:space="preserve"> ՀՀ ԱՐՄԱՎԻՐԻ  ՄԱՐԶԻ  ՀԱՄԱՅՆՔՆԵՐԻ   ԲՅՈՒՋԵՏԱՅԻՆ   ԵԿԱՄՈՒՏՆԵՐԻ   ՎԵՐԱԲԵՐՅԱԼ  (աճողական)  2021թ. փետրվարի «28»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</si>
  <si>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     փաստ                ( 2ամիս)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</si>
</sst>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Calibri"/>
      <family val="2"/>
      <charset val="204"/>
    </font>
    <font>
      <sz val="9"/>
      <name val="GHEA Grapalat"/>
      <family val="3"/>
    </font>
    <font>
      <sz val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1" fillId="7" borderId="0" xfId="0" applyFont="1" applyFill="1" applyProtection="1">
      <protection locked="0"/>
    </xf>
    <xf numFmtId="0" fontId="5" fillId="2" borderId="1" xfId="0" applyNumberFormat="1" applyFont="1" applyFill="1" applyBorder="1" applyAlignment="1" applyProtection="1">
      <alignment vertical="center" wrapText="1"/>
    </xf>
    <xf numFmtId="0" fontId="2" fillId="7" borderId="2" xfId="0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>
      <alignment horizontal="left" vertical="center" wrapText="1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165" fontId="1" fillId="7" borderId="0" xfId="0" applyNumberFormat="1" applyFont="1" applyFill="1" applyProtection="1"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8" sqref="H8"/>
    </sheetView>
  </sheetViews>
  <sheetFormatPr defaultColWidth="17.28515625" defaultRowHeight="17.25"/>
  <cols>
    <col min="1" max="1" width="5.28515625" style="1" customWidth="1"/>
    <col min="2" max="2" width="22.42578125" style="56" customWidth="1"/>
    <col min="3" max="3" width="9.7109375" style="1" customWidth="1"/>
    <col min="4" max="4" width="9.28515625" style="1" customWidth="1"/>
    <col min="5" max="5" width="14.85546875" style="1" customWidth="1"/>
    <col min="6" max="6" width="14.85546875" style="4" customWidth="1"/>
    <col min="7" max="140" width="14.85546875" style="1" customWidth="1"/>
    <col min="141" max="230" width="17.28515625" style="4"/>
    <col min="231" max="16384" width="17.28515625" style="1"/>
  </cols>
  <sheetData>
    <row r="1" spans="1:256">
      <c r="C1" s="112" t="s">
        <v>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"/>
      <c r="P1" s="2"/>
      <c r="Q1" s="2"/>
      <c r="R1" s="2"/>
      <c r="S1" s="2"/>
      <c r="T1" s="2"/>
      <c r="U1" s="2"/>
      <c r="V1" s="2"/>
      <c r="W1" s="2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>
      <c r="C2" s="113" t="s">
        <v>68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Q2" s="5"/>
      <c r="R2" s="5"/>
      <c r="T2" s="114"/>
      <c r="U2" s="114"/>
      <c r="V2" s="114"/>
      <c r="W2" s="6"/>
      <c r="X2" s="6"/>
      <c r="AA2" s="54"/>
      <c r="AB2" s="6"/>
      <c r="AC2" s="6"/>
      <c r="AD2" s="6"/>
      <c r="AE2" s="6"/>
      <c r="AF2" s="6"/>
      <c r="AG2" s="6"/>
      <c r="AH2" s="6"/>
      <c r="AI2" s="6"/>
      <c r="AJ2" s="6"/>
      <c r="AK2" s="54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48"/>
      <c r="G3" s="7"/>
      <c r="H3" s="7"/>
      <c r="I3" s="7"/>
      <c r="J3" s="7"/>
      <c r="K3" s="7"/>
      <c r="L3" s="113" t="s">
        <v>1</v>
      </c>
      <c r="M3" s="113"/>
      <c r="N3" s="113"/>
      <c r="O3" s="113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>
      <c r="A4" s="154" t="s">
        <v>2</v>
      </c>
      <c r="B4" s="157" t="s">
        <v>3</v>
      </c>
      <c r="C4" s="160" t="s">
        <v>4</v>
      </c>
      <c r="D4" s="160" t="s">
        <v>5</v>
      </c>
      <c r="E4" s="115" t="s">
        <v>6</v>
      </c>
      <c r="F4" s="116"/>
      <c r="G4" s="116"/>
      <c r="H4" s="116"/>
      <c r="I4" s="117"/>
      <c r="J4" s="124" t="s">
        <v>7</v>
      </c>
      <c r="K4" s="125"/>
      <c r="L4" s="125"/>
      <c r="M4" s="125"/>
      <c r="N4" s="126"/>
      <c r="O4" s="133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5"/>
      <c r="DK4" s="69" t="s">
        <v>8</v>
      </c>
      <c r="DL4" s="80" t="s">
        <v>9</v>
      </c>
      <c r="DM4" s="81"/>
      <c r="DN4" s="82"/>
      <c r="DO4" s="111" t="s">
        <v>10</v>
      </c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69" t="s">
        <v>11</v>
      </c>
      <c r="EH4" s="90" t="s">
        <v>12</v>
      </c>
      <c r="EI4" s="91"/>
      <c r="EJ4" s="92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>
      <c r="A5" s="155"/>
      <c r="B5" s="158"/>
      <c r="C5" s="161"/>
      <c r="D5" s="161"/>
      <c r="E5" s="118"/>
      <c r="F5" s="119"/>
      <c r="G5" s="119"/>
      <c r="H5" s="119"/>
      <c r="I5" s="120"/>
      <c r="J5" s="127"/>
      <c r="K5" s="128"/>
      <c r="L5" s="128"/>
      <c r="M5" s="128"/>
      <c r="N5" s="129"/>
      <c r="O5" s="163" t="s">
        <v>13</v>
      </c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5"/>
      <c r="BA5" s="99" t="s">
        <v>14</v>
      </c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72" t="s">
        <v>15</v>
      </c>
      <c r="BQ5" s="73"/>
      <c r="BR5" s="73"/>
      <c r="BS5" s="100" t="s">
        <v>16</v>
      </c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2"/>
      <c r="CJ5" s="103" t="s">
        <v>17</v>
      </c>
      <c r="CK5" s="104"/>
      <c r="CL5" s="104"/>
      <c r="CM5" s="104"/>
      <c r="CN5" s="104"/>
      <c r="CO5" s="104"/>
      <c r="CP5" s="104"/>
      <c r="CQ5" s="104"/>
      <c r="CR5" s="105"/>
      <c r="CS5" s="100" t="s">
        <v>18</v>
      </c>
      <c r="CT5" s="101"/>
      <c r="CU5" s="101"/>
      <c r="CV5" s="101"/>
      <c r="CW5" s="101"/>
      <c r="CX5" s="101"/>
      <c r="CY5" s="101"/>
      <c r="CZ5" s="101"/>
      <c r="DA5" s="101"/>
      <c r="DB5" s="99" t="s">
        <v>19</v>
      </c>
      <c r="DC5" s="99"/>
      <c r="DD5" s="99"/>
      <c r="DE5" s="72" t="s">
        <v>20</v>
      </c>
      <c r="DF5" s="73"/>
      <c r="DG5" s="74"/>
      <c r="DH5" s="72" t="s">
        <v>21</v>
      </c>
      <c r="DI5" s="73"/>
      <c r="DJ5" s="74"/>
      <c r="DK5" s="69"/>
      <c r="DL5" s="83"/>
      <c r="DM5" s="84"/>
      <c r="DN5" s="85"/>
      <c r="DO5" s="70"/>
      <c r="DP5" s="70"/>
      <c r="DQ5" s="71"/>
      <c r="DR5" s="71"/>
      <c r="DS5" s="71"/>
      <c r="DT5" s="71"/>
      <c r="DU5" s="72" t="s">
        <v>22</v>
      </c>
      <c r="DV5" s="73"/>
      <c r="DW5" s="74"/>
      <c r="DX5" s="78"/>
      <c r="DY5" s="79"/>
      <c r="DZ5" s="79"/>
      <c r="EA5" s="79"/>
      <c r="EB5" s="79"/>
      <c r="EC5" s="79"/>
      <c r="ED5" s="79"/>
      <c r="EE5" s="79"/>
      <c r="EF5" s="79"/>
      <c r="EG5" s="69"/>
      <c r="EH5" s="93"/>
      <c r="EI5" s="94"/>
      <c r="EJ5" s="95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42.6" customHeight="1">
      <c r="A6" s="155"/>
      <c r="B6" s="158"/>
      <c r="C6" s="161"/>
      <c r="D6" s="161"/>
      <c r="E6" s="121"/>
      <c r="F6" s="122"/>
      <c r="G6" s="122"/>
      <c r="H6" s="122"/>
      <c r="I6" s="123"/>
      <c r="J6" s="130"/>
      <c r="K6" s="131"/>
      <c r="L6" s="131"/>
      <c r="M6" s="131"/>
      <c r="N6" s="132"/>
      <c r="O6" s="136" t="s">
        <v>23</v>
      </c>
      <c r="P6" s="137"/>
      <c r="Q6" s="137"/>
      <c r="R6" s="137"/>
      <c r="S6" s="138"/>
      <c r="T6" s="139" t="s">
        <v>24</v>
      </c>
      <c r="U6" s="140"/>
      <c r="V6" s="140"/>
      <c r="W6" s="140"/>
      <c r="X6" s="141"/>
      <c r="Y6" s="139" t="s">
        <v>25</v>
      </c>
      <c r="Z6" s="140"/>
      <c r="AA6" s="140"/>
      <c r="AB6" s="140"/>
      <c r="AC6" s="141"/>
      <c r="AD6" s="139" t="s">
        <v>57</v>
      </c>
      <c r="AE6" s="140"/>
      <c r="AF6" s="140"/>
      <c r="AG6" s="140"/>
      <c r="AH6" s="141"/>
      <c r="AI6" s="139" t="s">
        <v>58</v>
      </c>
      <c r="AJ6" s="140"/>
      <c r="AK6" s="140"/>
      <c r="AL6" s="140"/>
      <c r="AM6" s="141"/>
      <c r="AN6" s="139" t="s">
        <v>26</v>
      </c>
      <c r="AO6" s="140"/>
      <c r="AP6" s="140"/>
      <c r="AQ6" s="140"/>
      <c r="AR6" s="141"/>
      <c r="AS6" s="139" t="s">
        <v>27</v>
      </c>
      <c r="AT6" s="140"/>
      <c r="AU6" s="140"/>
      <c r="AV6" s="140"/>
      <c r="AW6" s="141"/>
      <c r="AX6" s="150" t="s">
        <v>28</v>
      </c>
      <c r="AY6" s="150"/>
      <c r="AZ6" s="150"/>
      <c r="BA6" s="142" t="s">
        <v>29</v>
      </c>
      <c r="BB6" s="143"/>
      <c r="BC6" s="143"/>
      <c r="BD6" s="142" t="s">
        <v>30</v>
      </c>
      <c r="BE6" s="143"/>
      <c r="BF6" s="144"/>
      <c r="BG6" s="145" t="s">
        <v>31</v>
      </c>
      <c r="BH6" s="146"/>
      <c r="BI6" s="147"/>
      <c r="BJ6" s="145" t="s">
        <v>32</v>
      </c>
      <c r="BK6" s="146"/>
      <c r="BL6" s="146"/>
      <c r="BM6" s="148" t="s">
        <v>33</v>
      </c>
      <c r="BN6" s="149"/>
      <c r="BO6" s="149"/>
      <c r="BP6" s="75"/>
      <c r="BQ6" s="76"/>
      <c r="BR6" s="76"/>
      <c r="BS6" s="166" t="s">
        <v>34</v>
      </c>
      <c r="BT6" s="167"/>
      <c r="BU6" s="167"/>
      <c r="BV6" s="167"/>
      <c r="BW6" s="168"/>
      <c r="BX6" s="106" t="s">
        <v>35</v>
      </c>
      <c r="BY6" s="106"/>
      <c r="BZ6" s="106"/>
      <c r="CA6" s="106" t="s">
        <v>36</v>
      </c>
      <c r="CB6" s="106"/>
      <c r="CC6" s="106"/>
      <c r="CD6" s="106" t="s">
        <v>37</v>
      </c>
      <c r="CE6" s="106"/>
      <c r="CF6" s="106"/>
      <c r="CG6" s="106" t="s">
        <v>38</v>
      </c>
      <c r="CH6" s="106"/>
      <c r="CI6" s="106"/>
      <c r="CJ6" s="106" t="s">
        <v>39</v>
      </c>
      <c r="CK6" s="106"/>
      <c r="CL6" s="106"/>
      <c r="CM6" s="103" t="s">
        <v>40</v>
      </c>
      <c r="CN6" s="104"/>
      <c r="CO6" s="104"/>
      <c r="CP6" s="106" t="s">
        <v>41</v>
      </c>
      <c r="CQ6" s="106"/>
      <c r="CR6" s="106"/>
      <c r="CS6" s="107" t="s">
        <v>42</v>
      </c>
      <c r="CT6" s="108"/>
      <c r="CU6" s="104"/>
      <c r="CV6" s="106" t="s">
        <v>43</v>
      </c>
      <c r="CW6" s="106"/>
      <c r="CX6" s="106"/>
      <c r="CY6" s="103" t="s">
        <v>44</v>
      </c>
      <c r="CZ6" s="104"/>
      <c r="DA6" s="104"/>
      <c r="DB6" s="99"/>
      <c r="DC6" s="99"/>
      <c r="DD6" s="99"/>
      <c r="DE6" s="75"/>
      <c r="DF6" s="76"/>
      <c r="DG6" s="77"/>
      <c r="DH6" s="75"/>
      <c r="DI6" s="76"/>
      <c r="DJ6" s="77"/>
      <c r="DK6" s="69"/>
      <c r="DL6" s="86"/>
      <c r="DM6" s="87"/>
      <c r="DN6" s="88"/>
      <c r="DO6" s="72" t="s">
        <v>45</v>
      </c>
      <c r="DP6" s="73"/>
      <c r="DQ6" s="74"/>
      <c r="DR6" s="72" t="s">
        <v>46</v>
      </c>
      <c r="DS6" s="73"/>
      <c r="DT6" s="74"/>
      <c r="DU6" s="75"/>
      <c r="DV6" s="76"/>
      <c r="DW6" s="77"/>
      <c r="DX6" s="72" t="s">
        <v>47</v>
      </c>
      <c r="DY6" s="73"/>
      <c r="DZ6" s="74"/>
      <c r="EA6" s="72" t="s">
        <v>48</v>
      </c>
      <c r="EB6" s="73"/>
      <c r="EC6" s="74"/>
      <c r="ED6" s="109" t="s">
        <v>49</v>
      </c>
      <c r="EE6" s="110"/>
      <c r="EF6" s="110"/>
      <c r="EG6" s="69"/>
      <c r="EH6" s="96"/>
      <c r="EI6" s="97"/>
      <c r="EJ6" s="9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>
      <c r="A7" s="155"/>
      <c r="B7" s="158"/>
      <c r="C7" s="161"/>
      <c r="D7" s="161"/>
      <c r="E7" s="63" t="s">
        <v>50</v>
      </c>
      <c r="F7" s="151" t="s">
        <v>59</v>
      </c>
      <c r="G7" s="152"/>
      <c r="H7" s="152"/>
      <c r="I7" s="153"/>
      <c r="J7" s="63" t="s">
        <v>50</v>
      </c>
      <c r="K7" s="151" t="s">
        <v>59</v>
      </c>
      <c r="L7" s="152"/>
      <c r="M7" s="152"/>
      <c r="N7" s="153"/>
      <c r="O7" s="63" t="s">
        <v>50</v>
      </c>
      <c r="P7" s="151" t="s">
        <v>59</v>
      </c>
      <c r="Q7" s="152"/>
      <c r="R7" s="152"/>
      <c r="S7" s="153"/>
      <c r="T7" s="63" t="s">
        <v>50</v>
      </c>
      <c r="U7" s="151" t="s">
        <v>59</v>
      </c>
      <c r="V7" s="152"/>
      <c r="W7" s="152"/>
      <c r="X7" s="153"/>
      <c r="Y7" s="63" t="s">
        <v>50</v>
      </c>
      <c r="Z7" s="151" t="s">
        <v>59</v>
      </c>
      <c r="AA7" s="152"/>
      <c r="AB7" s="152"/>
      <c r="AC7" s="153"/>
      <c r="AD7" s="63" t="s">
        <v>50</v>
      </c>
      <c r="AE7" s="169" t="s">
        <v>59</v>
      </c>
      <c r="AF7" s="169"/>
      <c r="AG7" s="169"/>
      <c r="AH7" s="169"/>
      <c r="AI7" s="63" t="s">
        <v>50</v>
      </c>
      <c r="AJ7" s="151" t="s">
        <v>59</v>
      </c>
      <c r="AK7" s="152"/>
      <c r="AL7" s="152"/>
      <c r="AM7" s="153"/>
      <c r="AN7" s="63" t="s">
        <v>50</v>
      </c>
      <c r="AO7" s="151" t="s">
        <v>59</v>
      </c>
      <c r="AP7" s="152"/>
      <c r="AQ7" s="152"/>
      <c r="AR7" s="153"/>
      <c r="AS7" s="63" t="s">
        <v>50</v>
      </c>
      <c r="AT7" s="151" t="s">
        <v>59</v>
      </c>
      <c r="AU7" s="152"/>
      <c r="AV7" s="152"/>
      <c r="AW7" s="153"/>
      <c r="AX7" s="63" t="s">
        <v>50</v>
      </c>
      <c r="AY7" s="65" t="s">
        <v>59</v>
      </c>
      <c r="AZ7" s="66"/>
      <c r="BA7" s="63" t="s">
        <v>50</v>
      </c>
      <c r="BB7" s="65" t="s">
        <v>59</v>
      </c>
      <c r="BC7" s="66"/>
      <c r="BD7" s="63" t="s">
        <v>50</v>
      </c>
      <c r="BE7" s="65" t="s">
        <v>59</v>
      </c>
      <c r="BF7" s="66"/>
      <c r="BG7" s="63" t="s">
        <v>50</v>
      </c>
      <c r="BH7" s="65" t="s">
        <v>59</v>
      </c>
      <c r="BI7" s="66"/>
      <c r="BJ7" s="63" t="s">
        <v>50</v>
      </c>
      <c r="BK7" s="65" t="s">
        <v>59</v>
      </c>
      <c r="BL7" s="66"/>
      <c r="BM7" s="63" t="s">
        <v>50</v>
      </c>
      <c r="BN7" s="65" t="s">
        <v>59</v>
      </c>
      <c r="BO7" s="66"/>
      <c r="BP7" s="63" t="s">
        <v>50</v>
      </c>
      <c r="BQ7" s="65" t="s">
        <v>59</v>
      </c>
      <c r="BR7" s="66"/>
      <c r="BS7" s="63" t="s">
        <v>50</v>
      </c>
      <c r="BT7" s="65" t="s">
        <v>59</v>
      </c>
      <c r="BU7" s="89"/>
      <c r="BV7" s="89"/>
      <c r="BW7" s="66"/>
      <c r="BX7" s="63" t="s">
        <v>50</v>
      </c>
      <c r="BY7" s="65" t="s">
        <v>59</v>
      </c>
      <c r="BZ7" s="66"/>
      <c r="CA7" s="63" t="s">
        <v>50</v>
      </c>
      <c r="CB7" s="65" t="s">
        <v>59</v>
      </c>
      <c r="CC7" s="66"/>
      <c r="CD7" s="63" t="s">
        <v>50</v>
      </c>
      <c r="CE7" s="65" t="s">
        <v>59</v>
      </c>
      <c r="CF7" s="66"/>
      <c r="CG7" s="63" t="s">
        <v>50</v>
      </c>
      <c r="CH7" s="65" t="s">
        <v>59</v>
      </c>
      <c r="CI7" s="66"/>
      <c r="CJ7" s="63" t="s">
        <v>50</v>
      </c>
      <c r="CK7" s="65" t="s">
        <v>59</v>
      </c>
      <c r="CL7" s="66"/>
      <c r="CM7" s="63" t="s">
        <v>50</v>
      </c>
      <c r="CN7" s="65" t="s">
        <v>59</v>
      </c>
      <c r="CO7" s="66"/>
      <c r="CP7" s="63" t="s">
        <v>50</v>
      </c>
      <c r="CQ7" s="65" t="s">
        <v>59</v>
      </c>
      <c r="CR7" s="66"/>
      <c r="CS7" s="63" t="s">
        <v>50</v>
      </c>
      <c r="CT7" s="65" t="s">
        <v>59</v>
      </c>
      <c r="CU7" s="66"/>
      <c r="CV7" s="63" t="s">
        <v>50</v>
      </c>
      <c r="CW7" s="65" t="s">
        <v>59</v>
      </c>
      <c r="CX7" s="66"/>
      <c r="CY7" s="63" t="s">
        <v>50</v>
      </c>
      <c r="CZ7" s="65" t="s">
        <v>59</v>
      </c>
      <c r="DA7" s="66"/>
      <c r="DB7" s="63" t="s">
        <v>50</v>
      </c>
      <c r="DC7" s="65" t="s">
        <v>59</v>
      </c>
      <c r="DD7" s="66"/>
      <c r="DE7" s="63" t="s">
        <v>50</v>
      </c>
      <c r="DF7" s="65" t="s">
        <v>59</v>
      </c>
      <c r="DG7" s="66"/>
      <c r="DH7" s="63" t="s">
        <v>50</v>
      </c>
      <c r="DI7" s="65" t="s">
        <v>59</v>
      </c>
      <c r="DJ7" s="66"/>
      <c r="DK7" s="68" t="s">
        <v>51</v>
      </c>
      <c r="DL7" s="63" t="s">
        <v>50</v>
      </c>
      <c r="DM7" s="65" t="s">
        <v>59</v>
      </c>
      <c r="DN7" s="66"/>
      <c r="DO7" s="63" t="s">
        <v>50</v>
      </c>
      <c r="DP7" s="65" t="s">
        <v>59</v>
      </c>
      <c r="DQ7" s="66"/>
      <c r="DR7" s="63" t="s">
        <v>50</v>
      </c>
      <c r="DS7" s="65" t="s">
        <v>59</v>
      </c>
      <c r="DT7" s="66"/>
      <c r="DU7" s="63" t="s">
        <v>50</v>
      </c>
      <c r="DV7" s="65" t="s">
        <v>59</v>
      </c>
      <c r="DW7" s="66"/>
      <c r="DX7" s="63" t="s">
        <v>50</v>
      </c>
      <c r="DY7" s="65" t="s">
        <v>59</v>
      </c>
      <c r="DZ7" s="66"/>
      <c r="EA7" s="63" t="s">
        <v>50</v>
      </c>
      <c r="EB7" s="65" t="s">
        <v>59</v>
      </c>
      <c r="EC7" s="66"/>
      <c r="ED7" s="63" t="s">
        <v>50</v>
      </c>
      <c r="EE7" s="65" t="s">
        <v>59</v>
      </c>
      <c r="EF7" s="66"/>
      <c r="EG7" s="69" t="s">
        <v>51</v>
      </c>
      <c r="EH7" s="63" t="s">
        <v>50</v>
      </c>
      <c r="EI7" s="65" t="s">
        <v>59</v>
      </c>
      <c r="EJ7" s="66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10.45" customHeight="1">
      <c r="A8" s="156"/>
      <c r="B8" s="159"/>
      <c r="C8" s="162"/>
      <c r="D8" s="162"/>
      <c r="E8" s="64"/>
      <c r="F8" s="49" t="s">
        <v>60</v>
      </c>
      <c r="G8" s="57" t="s">
        <v>69</v>
      </c>
      <c r="H8" s="50" t="s">
        <v>62</v>
      </c>
      <c r="I8" s="12" t="s">
        <v>52</v>
      </c>
      <c r="J8" s="64"/>
      <c r="K8" s="49" t="s">
        <v>60</v>
      </c>
      <c r="L8" s="57" t="s">
        <v>69</v>
      </c>
      <c r="M8" s="50" t="s">
        <v>62</v>
      </c>
      <c r="N8" s="12" t="s">
        <v>52</v>
      </c>
      <c r="O8" s="64"/>
      <c r="P8" s="49" t="s">
        <v>60</v>
      </c>
      <c r="Q8" s="57" t="s">
        <v>69</v>
      </c>
      <c r="R8" s="50" t="s">
        <v>62</v>
      </c>
      <c r="S8" s="12" t="s">
        <v>52</v>
      </c>
      <c r="T8" s="64"/>
      <c r="U8" s="49" t="s">
        <v>60</v>
      </c>
      <c r="V8" s="57" t="s">
        <v>69</v>
      </c>
      <c r="W8" s="50" t="s">
        <v>62</v>
      </c>
      <c r="X8" s="12" t="s">
        <v>52</v>
      </c>
      <c r="Y8" s="64"/>
      <c r="Z8" s="49" t="s">
        <v>60</v>
      </c>
      <c r="AA8" s="57" t="s">
        <v>69</v>
      </c>
      <c r="AB8" s="50" t="s">
        <v>62</v>
      </c>
      <c r="AC8" s="12" t="s">
        <v>52</v>
      </c>
      <c r="AD8" s="64"/>
      <c r="AE8" s="49" t="s">
        <v>60</v>
      </c>
      <c r="AF8" s="57" t="s">
        <v>69</v>
      </c>
      <c r="AG8" s="50" t="s">
        <v>62</v>
      </c>
      <c r="AH8" s="12" t="s">
        <v>52</v>
      </c>
      <c r="AI8" s="64"/>
      <c r="AJ8" s="49" t="s">
        <v>60</v>
      </c>
      <c r="AK8" s="57" t="s">
        <v>69</v>
      </c>
      <c r="AL8" s="50" t="s">
        <v>62</v>
      </c>
      <c r="AM8" s="12" t="s">
        <v>52</v>
      </c>
      <c r="AN8" s="64"/>
      <c r="AO8" s="49" t="s">
        <v>60</v>
      </c>
      <c r="AP8" s="57" t="s">
        <v>69</v>
      </c>
      <c r="AQ8" s="12" t="s">
        <v>62</v>
      </c>
      <c r="AR8" s="12" t="s">
        <v>52</v>
      </c>
      <c r="AS8" s="64"/>
      <c r="AT8" s="49" t="s">
        <v>60</v>
      </c>
      <c r="AU8" s="57" t="s">
        <v>69</v>
      </c>
      <c r="AV8" s="50" t="s">
        <v>62</v>
      </c>
      <c r="AW8" s="12" t="s">
        <v>52</v>
      </c>
      <c r="AX8" s="64"/>
      <c r="AY8" s="49" t="s">
        <v>60</v>
      </c>
      <c r="AZ8" s="57" t="s">
        <v>69</v>
      </c>
      <c r="BA8" s="64"/>
      <c r="BB8" s="49" t="s">
        <v>60</v>
      </c>
      <c r="BC8" s="57" t="s">
        <v>69</v>
      </c>
      <c r="BD8" s="64"/>
      <c r="BE8" s="49" t="s">
        <v>60</v>
      </c>
      <c r="BF8" s="57" t="s">
        <v>69</v>
      </c>
      <c r="BG8" s="64"/>
      <c r="BH8" s="49" t="s">
        <v>60</v>
      </c>
      <c r="BI8" s="57" t="s">
        <v>69</v>
      </c>
      <c r="BJ8" s="64"/>
      <c r="BK8" s="49" t="s">
        <v>60</v>
      </c>
      <c r="BL8" s="57" t="s">
        <v>69</v>
      </c>
      <c r="BM8" s="64"/>
      <c r="BN8" s="49" t="s">
        <v>60</v>
      </c>
      <c r="BO8" s="57" t="s">
        <v>69</v>
      </c>
      <c r="BP8" s="64"/>
      <c r="BQ8" s="49" t="s">
        <v>60</v>
      </c>
      <c r="BR8" s="57" t="s">
        <v>69</v>
      </c>
      <c r="BS8" s="64"/>
      <c r="BT8" s="49" t="s">
        <v>60</v>
      </c>
      <c r="BU8" s="12" t="s">
        <v>61</v>
      </c>
      <c r="BV8" s="50" t="s">
        <v>62</v>
      </c>
      <c r="BW8" s="12" t="s">
        <v>52</v>
      </c>
      <c r="BX8" s="64"/>
      <c r="BY8" s="49" t="s">
        <v>60</v>
      </c>
      <c r="BZ8" s="57" t="s">
        <v>69</v>
      </c>
      <c r="CA8" s="64"/>
      <c r="CB8" s="49" t="s">
        <v>60</v>
      </c>
      <c r="CC8" s="57" t="s">
        <v>69</v>
      </c>
      <c r="CD8" s="64"/>
      <c r="CE8" s="49" t="s">
        <v>60</v>
      </c>
      <c r="CF8" s="12" t="s">
        <v>61</v>
      </c>
      <c r="CG8" s="64"/>
      <c r="CH8" s="49" t="s">
        <v>60</v>
      </c>
      <c r="CI8" s="57" t="s">
        <v>69</v>
      </c>
      <c r="CJ8" s="64"/>
      <c r="CK8" s="49" t="s">
        <v>60</v>
      </c>
      <c r="CL8" s="57" t="s">
        <v>69</v>
      </c>
      <c r="CM8" s="64"/>
      <c r="CN8" s="49" t="s">
        <v>60</v>
      </c>
      <c r="CO8" s="57" t="s">
        <v>69</v>
      </c>
      <c r="CP8" s="64"/>
      <c r="CQ8" s="49" t="s">
        <v>60</v>
      </c>
      <c r="CR8" s="57" t="s">
        <v>69</v>
      </c>
      <c r="CS8" s="64"/>
      <c r="CT8" s="49" t="s">
        <v>60</v>
      </c>
      <c r="CU8" s="57" t="s">
        <v>69</v>
      </c>
      <c r="CV8" s="64"/>
      <c r="CW8" s="49" t="s">
        <v>60</v>
      </c>
      <c r="CX8" s="57" t="s">
        <v>69</v>
      </c>
      <c r="CY8" s="64"/>
      <c r="CZ8" s="49" t="s">
        <v>60</v>
      </c>
      <c r="DA8" s="57" t="s">
        <v>69</v>
      </c>
      <c r="DB8" s="64"/>
      <c r="DC8" s="49" t="s">
        <v>60</v>
      </c>
      <c r="DD8" s="57" t="s">
        <v>69</v>
      </c>
      <c r="DE8" s="64"/>
      <c r="DF8" s="49" t="s">
        <v>60</v>
      </c>
      <c r="DG8" s="57" t="s">
        <v>69</v>
      </c>
      <c r="DH8" s="64"/>
      <c r="DI8" s="49" t="s">
        <v>60</v>
      </c>
      <c r="DJ8" s="57" t="s">
        <v>69</v>
      </c>
      <c r="DK8" s="68"/>
      <c r="DL8" s="64"/>
      <c r="DM8" s="49" t="s">
        <v>60</v>
      </c>
      <c r="DN8" s="57" t="s">
        <v>69</v>
      </c>
      <c r="DO8" s="64"/>
      <c r="DP8" s="49" t="s">
        <v>60</v>
      </c>
      <c r="DQ8" s="57" t="s">
        <v>69</v>
      </c>
      <c r="DR8" s="64"/>
      <c r="DS8" s="49" t="s">
        <v>60</v>
      </c>
      <c r="DT8" s="57" t="s">
        <v>69</v>
      </c>
      <c r="DU8" s="64"/>
      <c r="DV8" s="49" t="s">
        <v>60</v>
      </c>
      <c r="DW8" s="57" t="s">
        <v>69</v>
      </c>
      <c r="DX8" s="64"/>
      <c r="DY8" s="49" t="s">
        <v>60</v>
      </c>
      <c r="DZ8" s="57" t="s">
        <v>69</v>
      </c>
      <c r="EA8" s="64"/>
      <c r="EB8" s="49" t="s">
        <v>60</v>
      </c>
      <c r="EC8" s="57" t="s">
        <v>69</v>
      </c>
      <c r="ED8" s="64"/>
      <c r="EE8" s="49" t="s">
        <v>60</v>
      </c>
      <c r="EF8" s="57" t="s">
        <v>69</v>
      </c>
      <c r="EG8" s="69"/>
      <c r="EH8" s="64"/>
      <c r="EI8" s="49" t="s">
        <v>60</v>
      </c>
      <c r="EJ8" s="57" t="s">
        <v>69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>
      <c r="A9" s="15"/>
      <c r="B9" s="58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>
      <c r="A10" s="22">
        <v>1</v>
      </c>
      <c r="B10" s="59" t="s">
        <v>63</v>
      </c>
      <c r="C10" s="60"/>
      <c r="D10" s="24"/>
      <c r="E10" s="25">
        <f>DL10+EH10-ED10</f>
        <v>1900500</v>
      </c>
      <c r="F10" s="25">
        <f>DM10+EI10-EE10</f>
        <v>492609.79999999993</v>
      </c>
      <c r="G10" s="26">
        <f t="shared" ref="G10:G17" si="0">DN10+EJ10-EF10</f>
        <v>303472.8</v>
      </c>
      <c r="H10" s="26">
        <f t="shared" ref="H10:H17" si="1">G10/F10*100</f>
        <v>61.605108140357743</v>
      </c>
      <c r="I10" s="26">
        <f t="shared" ref="I10:I17" si="2">G10/E10*100</f>
        <v>15.968050513022888</v>
      </c>
      <c r="J10" s="26">
        <f>T10+Y10+AI10+AN10+AS10+AX10+BP10+BX10+CA10+CD10+CG10+CJ10+CP10+CS10+CY10+DB10+DH10+AD10</f>
        <v>1018472.7</v>
      </c>
      <c r="K10" s="26">
        <f>U10+Z10+AJ10+AO10+AT10+AY10+BQ10+BY10+CB10+CE10+CH10+CK10+CQ10+CT10+CZ10+DC10+DI10+AE10</f>
        <v>238359</v>
      </c>
      <c r="L10" s="26">
        <f>V10+AA10+AK10+AP10+AU10+AZ10+BR10+BZ10+CC10+CF10+CI10+CL10+CR10+CU10+DA10+DD10+DJ10+AF10</f>
        <v>165265.79999999996</v>
      </c>
      <c r="M10" s="26">
        <f>L10/K10*100</f>
        <v>69.334826878783659</v>
      </c>
      <c r="N10" s="26">
        <f>L10/J10*100</f>
        <v>16.226826698447582</v>
      </c>
      <c r="O10" s="26">
        <f>T10+AI10+AD10</f>
        <v>500000</v>
      </c>
      <c r="P10" s="26">
        <f>U10+AJ10+AE10</f>
        <v>103000</v>
      </c>
      <c r="Q10" s="26">
        <f>V10+AK10+AF10</f>
        <v>75089.2</v>
      </c>
      <c r="R10" s="26">
        <f>Q10/P10*100</f>
        <v>72.902135922330089</v>
      </c>
      <c r="S10" s="23">
        <f>Q10/O10*100</f>
        <v>15.01784</v>
      </c>
      <c r="T10" s="27">
        <v>5000</v>
      </c>
      <c r="U10" s="27">
        <v>1250</v>
      </c>
      <c r="V10" s="26">
        <v>7216.9</v>
      </c>
      <c r="W10" s="26">
        <f>V10/U10*100</f>
        <v>577.35199999999998</v>
      </c>
      <c r="X10" s="23">
        <f>V10/T10*100</f>
        <v>144.33799999999999</v>
      </c>
      <c r="Y10" s="28">
        <v>10000</v>
      </c>
      <c r="Z10" s="28">
        <v>2500</v>
      </c>
      <c r="AA10" s="26">
        <v>4598.8999999999996</v>
      </c>
      <c r="AB10" s="26">
        <f>AA10/Z10*100</f>
        <v>183.95599999999999</v>
      </c>
      <c r="AC10" s="23">
        <f>AA10/Y10*100</f>
        <v>45.988999999999997</v>
      </c>
      <c r="AD10" s="23">
        <v>145000</v>
      </c>
      <c r="AE10" s="23">
        <v>19250</v>
      </c>
      <c r="AF10" s="23">
        <v>7563.3</v>
      </c>
      <c r="AG10" s="26">
        <f>AF10/AE10*100</f>
        <v>39.289870129870131</v>
      </c>
      <c r="AH10" s="23">
        <f>AF10/AD10*100</f>
        <v>5.2160689655172412</v>
      </c>
      <c r="AI10" s="27">
        <v>350000</v>
      </c>
      <c r="AJ10" s="27">
        <v>82500</v>
      </c>
      <c r="AK10" s="26">
        <v>60309</v>
      </c>
      <c r="AL10" s="26">
        <f>AK10/AJ10*100</f>
        <v>73.101818181818174</v>
      </c>
      <c r="AM10" s="23">
        <f>AK10/AI10*100</f>
        <v>17.231142857142856</v>
      </c>
      <c r="AN10" s="27">
        <v>51269.3</v>
      </c>
      <c r="AO10" s="27">
        <v>18617.2</v>
      </c>
      <c r="AP10" s="26">
        <v>20853.3</v>
      </c>
      <c r="AQ10" s="26">
        <f>AP10/AO10*100</f>
        <v>112.01093612358464</v>
      </c>
      <c r="AR10" s="23">
        <f>AP10/AN10*100</f>
        <v>40.674048602184932</v>
      </c>
      <c r="AS10" s="29">
        <v>32000</v>
      </c>
      <c r="AT10" s="29">
        <v>8000</v>
      </c>
      <c r="AU10" s="26">
        <v>5536.2</v>
      </c>
      <c r="AV10" s="26">
        <f>AU10/AT10*100</f>
        <v>69.202500000000001</v>
      </c>
      <c r="AW10" s="23">
        <f>AU10/AS10*100</f>
        <v>17.300625</v>
      </c>
      <c r="AX10" s="28">
        <v>0</v>
      </c>
      <c r="AY10" s="28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829241.7</v>
      </c>
      <c r="BE10" s="23">
        <v>207310.4</v>
      </c>
      <c r="BF10" s="23">
        <v>138207</v>
      </c>
      <c r="BG10" s="28"/>
      <c r="BH10" s="30"/>
      <c r="BI10" s="30"/>
      <c r="BJ10" s="31">
        <v>2288.6</v>
      </c>
      <c r="BK10" s="31">
        <v>572.1</v>
      </c>
      <c r="BL10" s="23"/>
      <c r="BM10" s="23"/>
      <c r="BN10" s="23"/>
      <c r="BO10" s="23"/>
      <c r="BP10" s="23"/>
      <c r="BQ10" s="23"/>
      <c r="BR10" s="23"/>
      <c r="BS10" s="26">
        <f t="shared" ref="BS10:BU17" si="3">BX10+CA10+CD10+CG10</f>
        <v>33000</v>
      </c>
      <c r="BT10" s="26">
        <f t="shared" si="3"/>
        <v>8250</v>
      </c>
      <c r="BU10" s="26">
        <f t="shared" si="3"/>
        <v>10395.6</v>
      </c>
      <c r="BV10" s="26">
        <f>BU10/BT10*100</f>
        <v>126.00727272727272</v>
      </c>
      <c r="BW10" s="23">
        <f>BU10/BS10*100</f>
        <v>31.50181818181818</v>
      </c>
      <c r="BX10" s="27">
        <v>26000</v>
      </c>
      <c r="BY10" s="27">
        <v>6500</v>
      </c>
      <c r="BZ10" s="26">
        <v>8932.4</v>
      </c>
      <c r="CA10" s="23">
        <v>0</v>
      </c>
      <c r="CB10" s="23">
        <v>0</v>
      </c>
      <c r="CC10" s="26">
        <v>0</v>
      </c>
      <c r="CD10" s="23">
        <v>0</v>
      </c>
      <c r="CE10" s="23">
        <v>0</v>
      </c>
      <c r="CF10" s="23">
        <v>0</v>
      </c>
      <c r="CG10" s="27">
        <v>7000</v>
      </c>
      <c r="CH10" s="27">
        <v>1750</v>
      </c>
      <c r="CI10" s="23">
        <v>1463.2</v>
      </c>
      <c r="CJ10" s="23">
        <v>0</v>
      </c>
      <c r="CK10" s="23">
        <v>0</v>
      </c>
      <c r="CL10" s="23"/>
      <c r="CM10" s="23">
        <v>5997</v>
      </c>
      <c r="CN10" s="23">
        <v>1868.3</v>
      </c>
      <c r="CO10" s="23">
        <v>0</v>
      </c>
      <c r="CP10" s="27">
        <v>0</v>
      </c>
      <c r="CQ10" s="27">
        <v>0</v>
      </c>
      <c r="CR10" s="23">
        <v>0</v>
      </c>
      <c r="CS10" s="27">
        <v>365573.4</v>
      </c>
      <c r="CT10" s="27">
        <v>91334.3</v>
      </c>
      <c r="CU10" s="23">
        <v>45324.7</v>
      </c>
      <c r="CV10" s="23">
        <v>184044.5</v>
      </c>
      <c r="CW10" s="23">
        <v>45977.1</v>
      </c>
      <c r="CX10" s="23">
        <v>21201</v>
      </c>
      <c r="CY10" s="27">
        <v>15000</v>
      </c>
      <c r="CZ10" s="27">
        <v>3750</v>
      </c>
      <c r="DA10" s="23">
        <v>1995.4</v>
      </c>
      <c r="DB10" s="23">
        <v>4000</v>
      </c>
      <c r="DC10" s="23">
        <v>1000</v>
      </c>
      <c r="DD10" s="23">
        <v>195.8</v>
      </c>
      <c r="DE10" s="23"/>
      <c r="DF10" s="23"/>
      <c r="DG10" s="23"/>
      <c r="DH10" s="23">
        <v>7630</v>
      </c>
      <c r="DI10" s="23">
        <v>1907.5</v>
      </c>
      <c r="DJ10" s="26">
        <v>1276.7</v>
      </c>
      <c r="DK10" s="26"/>
      <c r="DL10" s="26">
        <f>T10+Y10+AI10+AN10+AS10+AX10+BA10+BD10+BG10+BJ10+BM10+BP10+BX10+CA10+CD10+CG10+CJ10+CM10+CP10+CS10+CY10+DB10+DE10+DH10+AD10</f>
        <v>1856000</v>
      </c>
      <c r="DM10" s="26">
        <f>U10+Z10+AJ10+AO10+AT10+AY10+BB10+BE10+BH10+BK10+BN10+BQ10+BY10+CB10+CE10+CH10+CK10+CN10+CQ10+CT10+CZ10+DC10+DF10+DI10+AE10</f>
        <v>448109.79999999993</v>
      </c>
      <c r="DN10" s="26">
        <f>V10+AA10+AK10+AP10+AU10+AZ10+BC10+BF10+BI10+BL10+BO10+BR10+BZ10+CC10+CF10+CI10+CL10+CO10+CR10+CU10+DA10+DD10+DG10+DJ10+DK10+AF10</f>
        <v>303472.8</v>
      </c>
      <c r="DO10" s="23">
        <v>44500</v>
      </c>
      <c r="DP10" s="23">
        <v>44500</v>
      </c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>
        <v>0</v>
      </c>
      <c r="EE10" s="23">
        <v>0</v>
      </c>
      <c r="EF10" s="26">
        <v>0</v>
      </c>
      <c r="EG10" s="26"/>
      <c r="EH10" s="26">
        <f t="shared" ref="EH10:EI17" si="4">DO10+DR10+DU10+DX10+EA10+ED10</f>
        <v>44500</v>
      </c>
      <c r="EI10" s="26">
        <f t="shared" si="4"/>
        <v>44500</v>
      </c>
      <c r="EJ10" s="26">
        <f t="shared" ref="EJ10:EJ17" si="5">DQ10+DT10+DW10+DZ10+EC10+EF10+EG10</f>
        <v>0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>
      <c r="A11" s="22">
        <v>2</v>
      </c>
      <c r="B11" s="59" t="s">
        <v>64</v>
      </c>
      <c r="C11" s="60"/>
      <c r="D11" s="34"/>
      <c r="E11" s="25">
        <f t="shared" ref="E11:F17" si="6">DL11+EH11-ED11</f>
        <v>1049733.6000000001</v>
      </c>
      <c r="F11" s="25">
        <f t="shared" si="6"/>
        <v>375983.9</v>
      </c>
      <c r="G11" s="26">
        <f t="shared" si="0"/>
        <v>125343.24500000001</v>
      </c>
      <c r="H11" s="26">
        <f t="shared" si="1"/>
        <v>33.337396893856358</v>
      </c>
      <c r="I11" s="26">
        <f t="shared" si="2"/>
        <v>11.940481375465167</v>
      </c>
      <c r="J11" s="26">
        <f t="shared" ref="J11:L17" si="7">T11+Y11+AI11+AN11+AS11+AX11+BP11+BX11+CA11+CD11+CG11+CJ11+CP11+CS11+CY11+DB11+DH11+AD11</f>
        <v>281966.09999999998</v>
      </c>
      <c r="K11" s="26">
        <f t="shared" si="7"/>
        <v>55008.800000000003</v>
      </c>
      <c r="L11" s="26">
        <f t="shared" si="7"/>
        <v>31189.045000000006</v>
      </c>
      <c r="M11" s="26">
        <f t="shared" ref="M11:M17" si="8">L11/K11*100</f>
        <v>56.698282820203318</v>
      </c>
      <c r="N11" s="26">
        <f t="shared" ref="N11:N17" si="9">L11/J11*100</f>
        <v>11.061274741892733</v>
      </c>
      <c r="O11" s="26">
        <f t="shared" ref="O11:Q17" si="10">T11+AI11+AD11</f>
        <v>126663.4</v>
      </c>
      <c r="P11" s="26">
        <f t="shared" si="10"/>
        <v>25949.4</v>
      </c>
      <c r="Q11" s="26">
        <f t="shared" si="10"/>
        <v>25398.044999999998</v>
      </c>
      <c r="R11" s="26">
        <f t="shared" ref="R11:R17" si="11">Q11/P11*100</f>
        <v>97.875268792342013</v>
      </c>
      <c r="S11" s="23">
        <f t="shared" ref="S11:S17" si="12">Q11/O11*100</f>
        <v>20.051605278241386</v>
      </c>
      <c r="T11" s="27">
        <v>13653.599999999999</v>
      </c>
      <c r="U11" s="27">
        <v>2771.1000000000004</v>
      </c>
      <c r="V11" s="26">
        <v>304.3</v>
      </c>
      <c r="W11" s="26">
        <f t="shared" ref="W11:W17" si="13">V11/U11*100</f>
        <v>10.981198801919815</v>
      </c>
      <c r="X11" s="23">
        <f t="shared" ref="X11:X17" si="14">V11/T11*100</f>
        <v>2.2287162360110155</v>
      </c>
      <c r="Y11" s="28">
        <v>83844.900000000009</v>
      </c>
      <c r="Z11" s="28">
        <v>15850.500000000002</v>
      </c>
      <c r="AA11" s="26">
        <v>1767.9</v>
      </c>
      <c r="AB11" s="26">
        <f t="shared" ref="AB11:AB17" si="15">AA11/Z11*100</f>
        <v>11.153591369357432</v>
      </c>
      <c r="AC11" s="23">
        <f t="shared" ref="AC11:AC17" si="16">AA11/Y11*100</f>
        <v>2.1085361184759002</v>
      </c>
      <c r="AD11" s="23">
        <v>0</v>
      </c>
      <c r="AE11" s="23">
        <v>0</v>
      </c>
      <c r="AF11" s="23">
        <v>4476.5450000000001</v>
      </c>
      <c r="AG11" s="26" t="e">
        <f t="shared" ref="AG11:AG18" si="17">AF11/AE11*100</f>
        <v>#DIV/0!</v>
      </c>
      <c r="AH11" s="23" t="e">
        <f t="shared" ref="AH11:AH18" si="18">AF11/AD11*100</f>
        <v>#DIV/0!</v>
      </c>
      <c r="AI11" s="27">
        <v>113009.79999999999</v>
      </c>
      <c r="AJ11" s="27">
        <v>23178.3</v>
      </c>
      <c r="AK11" s="26">
        <v>20617.2</v>
      </c>
      <c r="AL11" s="26">
        <f t="shared" ref="AL11:AL17" si="19">AK11/AJ11*100</f>
        <v>88.950440713943664</v>
      </c>
      <c r="AM11" s="23">
        <f t="shared" ref="AM11:AM17" si="20">AK11/AI11*100</f>
        <v>18.243727535134123</v>
      </c>
      <c r="AN11" s="27">
        <v>4587.3999999999996</v>
      </c>
      <c r="AO11" s="27">
        <v>1139.5999999999999</v>
      </c>
      <c r="AP11" s="26">
        <v>157.9</v>
      </c>
      <c r="AQ11" s="26">
        <f t="shared" ref="AQ11:AQ17" si="21">AP11/AO11*100</f>
        <v>13.855738855738858</v>
      </c>
      <c r="AR11" s="23">
        <f t="shared" ref="AR11:AR17" si="22">AP11/AN11*100</f>
        <v>3.4420368836377913</v>
      </c>
      <c r="AS11" s="29">
        <v>0</v>
      </c>
      <c r="AT11" s="29">
        <v>0</v>
      </c>
      <c r="AU11" s="26">
        <v>0</v>
      </c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573092.19999999995</v>
      </c>
      <c r="BE11" s="23">
        <v>143270.29999999999</v>
      </c>
      <c r="BF11" s="23">
        <v>94154.2</v>
      </c>
      <c r="BG11" s="30"/>
      <c r="BH11" s="30"/>
      <c r="BI11" s="30"/>
      <c r="BJ11" s="31">
        <v>0</v>
      </c>
      <c r="BK11" s="31">
        <v>0</v>
      </c>
      <c r="BL11" s="23"/>
      <c r="BM11" s="23"/>
      <c r="BN11" s="23"/>
      <c r="BO11" s="23"/>
      <c r="BP11" s="23"/>
      <c r="BQ11" s="23"/>
      <c r="BR11" s="23"/>
      <c r="BS11" s="26">
        <f t="shared" si="3"/>
        <v>13155.099999999999</v>
      </c>
      <c r="BT11" s="26">
        <f t="shared" si="3"/>
        <v>2703.6</v>
      </c>
      <c r="BU11" s="26">
        <f t="shared" si="3"/>
        <v>1084.8000000000002</v>
      </c>
      <c r="BV11" s="26">
        <f t="shared" ref="BV11:BV17" si="25">BU11/BT11*100</f>
        <v>40.124278739458511</v>
      </c>
      <c r="BW11" s="23">
        <f t="shared" ref="BW11:BW17" si="26">BU11/BS11*100</f>
        <v>8.246231499570511</v>
      </c>
      <c r="BX11" s="27">
        <v>9723.7999999999993</v>
      </c>
      <c r="BY11" s="27">
        <v>1811.1</v>
      </c>
      <c r="BZ11" s="26">
        <v>578.70000000000005</v>
      </c>
      <c r="CA11" s="23">
        <v>1400</v>
      </c>
      <c r="CB11" s="23">
        <v>400</v>
      </c>
      <c r="CC11" s="26">
        <v>25.1</v>
      </c>
      <c r="CD11" s="23">
        <v>0</v>
      </c>
      <c r="CE11" s="23">
        <v>0</v>
      </c>
      <c r="CF11" s="23">
        <v>0.1</v>
      </c>
      <c r="CG11" s="27">
        <v>2031.3</v>
      </c>
      <c r="CH11" s="27">
        <v>492.5</v>
      </c>
      <c r="CI11" s="23">
        <v>480.9</v>
      </c>
      <c r="CJ11" s="23">
        <v>0</v>
      </c>
      <c r="CK11" s="23">
        <v>0</v>
      </c>
      <c r="CL11" s="23"/>
      <c r="CM11" s="23">
        <v>0</v>
      </c>
      <c r="CN11" s="23">
        <v>0</v>
      </c>
      <c r="CO11" s="23">
        <v>0</v>
      </c>
      <c r="CP11" s="27">
        <v>0</v>
      </c>
      <c r="CQ11" s="27">
        <v>0</v>
      </c>
      <c r="CR11" s="23">
        <v>0</v>
      </c>
      <c r="CS11" s="27">
        <v>53215.3</v>
      </c>
      <c r="CT11" s="27">
        <v>9245.7000000000007</v>
      </c>
      <c r="CU11" s="23">
        <v>2170.6000000000004</v>
      </c>
      <c r="CV11" s="23">
        <v>18750.3</v>
      </c>
      <c r="CW11" s="23">
        <v>2916.9</v>
      </c>
      <c r="CX11" s="23">
        <v>247.29999999999998</v>
      </c>
      <c r="CY11" s="27">
        <v>0</v>
      </c>
      <c r="CZ11" s="27">
        <v>0</v>
      </c>
      <c r="DA11" s="23">
        <v>0</v>
      </c>
      <c r="DB11" s="23">
        <v>0</v>
      </c>
      <c r="DC11" s="23">
        <v>0</v>
      </c>
      <c r="DD11" s="23"/>
      <c r="DE11" s="23"/>
      <c r="DF11" s="23"/>
      <c r="DG11" s="23"/>
      <c r="DH11" s="23">
        <v>500</v>
      </c>
      <c r="DI11" s="23">
        <v>120</v>
      </c>
      <c r="DJ11" s="26">
        <v>609.79999999999995</v>
      </c>
      <c r="DK11" s="26"/>
      <c r="DL11" s="26">
        <f t="shared" ref="DL11:DM17" si="27">T11+Y11+AI11+AN11+AS11+AX11+BA11+BD11+BG11+BJ11+BM11+BP11+BX11+CA11+CD11+CG11+CJ11+CM11+CP11+CS11+CY11+DB11+DE11+DH11+AD11</f>
        <v>855058.3</v>
      </c>
      <c r="DM11" s="26">
        <f t="shared" si="27"/>
        <v>198279.1</v>
      </c>
      <c r="DN11" s="26">
        <f t="shared" ref="DN11:DN17" si="28">V11+AA11+AK11+AP11+AU11+AZ11+BC11+BF11+BI11+BL11+BO11+BR11+BZ11+CC11+CF11+CI11+CL11+CO11+CR11+CU11+DA11+DD11+DG11+DJ11+DK11+AF11</f>
        <v>125343.24500000001</v>
      </c>
      <c r="DO11" s="23"/>
      <c r="DP11" s="23"/>
      <c r="DQ11" s="23"/>
      <c r="DR11" s="23">
        <v>191875.3</v>
      </c>
      <c r="DS11" s="23">
        <v>174904.8</v>
      </c>
      <c r="DT11" s="23"/>
      <c r="DU11" s="23"/>
      <c r="DV11" s="23"/>
      <c r="DW11" s="23"/>
      <c r="DX11" s="23"/>
      <c r="DY11" s="23"/>
      <c r="DZ11" s="23"/>
      <c r="EA11" s="23">
        <v>2800</v>
      </c>
      <c r="EB11" s="23">
        <v>2800</v>
      </c>
      <c r="EC11" s="23"/>
      <c r="ED11" s="23">
        <v>18800</v>
      </c>
      <c r="EE11" s="23">
        <v>0</v>
      </c>
      <c r="EF11" s="26">
        <v>0</v>
      </c>
      <c r="EG11" s="26"/>
      <c r="EH11" s="26">
        <f t="shared" si="4"/>
        <v>213475.3</v>
      </c>
      <c r="EI11" s="26">
        <f t="shared" si="4"/>
        <v>177704.8</v>
      </c>
      <c r="EJ11" s="26">
        <f t="shared" si="5"/>
        <v>0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>
      <c r="A12" s="22">
        <v>3</v>
      </c>
      <c r="B12" s="59" t="s">
        <v>65</v>
      </c>
      <c r="C12" s="60"/>
      <c r="D12" s="34"/>
      <c r="E12" s="25">
        <f t="shared" si="6"/>
        <v>962774.79999999993</v>
      </c>
      <c r="F12" s="25">
        <f t="shared" si="6"/>
        <v>240693.9</v>
      </c>
      <c r="G12" s="26">
        <f t="shared" si="0"/>
        <v>136278.89999999997</v>
      </c>
      <c r="H12" s="26">
        <f t="shared" si="1"/>
        <v>56.619174810828177</v>
      </c>
      <c r="I12" s="26">
        <f t="shared" si="2"/>
        <v>14.15480546437235</v>
      </c>
      <c r="J12" s="26">
        <f t="shared" si="7"/>
        <v>306233.30000000005</v>
      </c>
      <c r="K12" s="26">
        <f t="shared" si="7"/>
        <v>76558.5</v>
      </c>
      <c r="L12" s="26">
        <f t="shared" si="7"/>
        <v>26855.100000000002</v>
      </c>
      <c r="M12" s="26">
        <f t="shared" si="8"/>
        <v>35.077881619937692</v>
      </c>
      <c r="N12" s="26">
        <f t="shared" si="9"/>
        <v>8.7694904505813049</v>
      </c>
      <c r="O12" s="26">
        <f t="shared" si="10"/>
        <v>232252.7</v>
      </c>
      <c r="P12" s="26">
        <f t="shared" si="10"/>
        <v>58063.199999999997</v>
      </c>
      <c r="Q12" s="26">
        <f t="shared" si="10"/>
        <v>21450.000000000004</v>
      </c>
      <c r="R12" s="26">
        <f t="shared" si="11"/>
        <v>36.942504030091357</v>
      </c>
      <c r="S12" s="23">
        <f t="shared" si="12"/>
        <v>9.2356299840647722</v>
      </c>
      <c r="T12" s="27">
        <v>1262</v>
      </c>
      <c r="U12" s="27">
        <v>315.5</v>
      </c>
      <c r="V12" s="26">
        <v>24.9</v>
      </c>
      <c r="W12" s="26">
        <f t="shared" si="13"/>
        <v>7.8922345483359742</v>
      </c>
      <c r="X12" s="23">
        <f t="shared" si="14"/>
        <v>1.9730586370839935</v>
      </c>
      <c r="Y12" s="35">
        <v>15185.9</v>
      </c>
      <c r="Z12" s="35">
        <v>3796.5</v>
      </c>
      <c r="AA12" s="26">
        <v>3013.8</v>
      </c>
      <c r="AB12" s="26">
        <f t="shared" si="15"/>
        <v>79.383642828921381</v>
      </c>
      <c r="AC12" s="23">
        <f t="shared" si="16"/>
        <v>19.846041393661228</v>
      </c>
      <c r="AD12" s="23">
        <v>111851.5</v>
      </c>
      <c r="AE12" s="23">
        <v>27962.9</v>
      </c>
      <c r="AF12" s="23">
        <v>2428.4</v>
      </c>
      <c r="AG12" s="26">
        <f t="shared" si="17"/>
        <v>8.6843639250578448</v>
      </c>
      <c r="AH12" s="23">
        <f t="shared" si="18"/>
        <v>2.1710929223121731</v>
      </c>
      <c r="AI12" s="27">
        <v>119139.2</v>
      </c>
      <c r="AJ12" s="27">
        <v>29784.799999999999</v>
      </c>
      <c r="AK12" s="26">
        <v>18996.7</v>
      </c>
      <c r="AL12" s="26">
        <f t="shared" si="19"/>
        <v>63.779847438962157</v>
      </c>
      <c r="AM12" s="23">
        <f t="shared" si="20"/>
        <v>15.944961859740539</v>
      </c>
      <c r="AN12" s="27">
        <v>5218</v>
      </c>
      <c r="AO12" s="27">
        <v>1304.5</v>
      </c>
      <c r="AP12" s="26">
        <v>392.3</v>
      </c>
      <c r="AQ12" s="26">
        <f t="shared" si="21"/>
        <v>30.072824837102342</v>
      </c>
      <c r="AR12" s="23">
        <f t="shared" si="22"/>
        <v>7.5182062092755855</v>
      </c>
      <c r="AS12" s="29">
        <v>0</v>
      </c>
      <c r="AT12" s="29">
        <v>0</v>
      </c>
      <c r="AU12" s="26">
        <v>0</v>
      </c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656541.5</v>
      </c>
      <c r="BE12" s="23">
        <v>164135.4</v>
      </c>
      <c r="BF12" s="23">
        <v>109423.8</v>
      </c>
      <c r="BG12" s="30"/>
      <c r="BH12" s="30"/>
      <c r="BI12" s="30"/>
      <c r="BJ12" s="31">
        <v>0</v>
      </c>
      <c r="BK12" s="31">
        <v>0</v>
      </c>
      <c r="BL12" s="23"/>
      <c r="BM12" s="23"/>
      <c r="BN12" s="23"/>
      <c r="BO12" s="23"/>
      <c r="BP12" s="23"/>
      <c r="BQ12" s="23"/>
      <c r="BR12" s="23"/>
      <c r="BS12" s="26">
        <f t="shared" si="3"/>
        <v>10348.700000000001</v>
      </c>
      <c r="BT12" s="26">
        <f t="shared" si="3"/>
        <v>2587.1999999999998</v>
      </c>
      <c r="BU12" s="26">
        <f t="shared" si="3"/>
        <v>595.1</v>
      </c>
      <c r="BV12" s="26">
        <f t="shared" si="25"/>
        <v>23.001700680272112</v>
      </c>
      <c r="BW12" s="23">
        <f t="shared" si="26"/>
        <v>5.750480736710891</v>
      </c>
      <c r="BX12" s="27">
        <v>8293.7000000000007</v>
      </c>
      <c r="BY12" s="27">
        <v>2073.4</v>
      </c>
      <c r="BZ12" s="26">
        <v>223.4</v>
      </c>
      <c r="CA12" s="23">
        <v>0</v>
      </c>
      <c r="CB12" s="23">
        <v>0</v>
      </c>
      <c r="CC12" s="26">
        <v>164.9</v>
      </c>
      <c r="CD12" s="23">
        <v>0</v>
      </c>
      <c r="CE12" s="23">
        <v>0</v>
      </c>
      <c r="CF12" s="23">
        <v>0</v>
      </c>
      <c r="CG12" s="27">
        <v>2055</v>
      </c>
      <c r="CH12" s="27">
        <v>513.79999999999995</v>
      </c>
      <c r="CI12" s="23">
        <v>206.8</v>
      </c>
      <c r="CJ12" s="23">
        <v>0</v>
      </c>
      <c r="CK12" s="23">
        <v>0</v>
      </c>
      <c r="CL12" s="23"/>
      <c r="CM12" s="23">
        <v>0</v>
      </c>
      <c r="CN12" s="23">
        <v>0</v>
      </c>
      <c r="CO12" s="23">
        <v>0</v>
      </c>
      <c r="CP12" s="27">
        <v>0</v>
      </c>
      <c r="CQ12" s="27">
        <v>0</v>
      </c>
      <c r="CR12" s="23">
        <v>0</v>
      </c>
      <c r="CS12" s="27">
        <v>38483</v>
      </c>
      <c r="CT12" s="27">
        <v>9620.7999999999993</v>
      </c>
      <c r="CU12" s="23">
        <v>227.5</v>
      </c>
      <c r="CV12" s="23">
        <v>21967</v>
      </c>
      <c r="CW12" s="23">
        <v>5491.8</v>
      </c>
      <c r="CX12" s="23">
        <v>113.6</v>
      </c>
      <c r="CY12" s="27">
        <v>2746.8</v>
      </c>
      <c r="CZ12" s="27">
        <v>686.7</v>
      </c>
      <c r="DA12" s="23">
        <v>311.8</v>
      </c>
      <c r="DB12" s="23">
        <v>300</v>
      </c>
      <c r="DC12" s="23">
        <v>75</v>
      </c>
      <c r="DD12" s="23">
        <v>0</v>
      </c>
      <c r="DE12" s="23"/>
      <c r="DF12" s="23"/>
      <c r="DG12" s="23"/>
      <c r="DH12" s="23">
        <v>1698.2</v>
      </c>
      <c r="DI12" s="23">
        <v>424.6</v>
      </c>
      <c r="DJ12" s="26">
        <v>864.6</v>
      </c>
      <c r="DK12" s="26"/>
      <c r="DL12" s="26">
        <f t="shared" si="27"/>
        <v>962774.79999999993</v>
      </c>
      <c r="DM12" s="26">
        <f t="shared" si="27"/>
        <v>240693.9</v>
      </c>
      <c r="DN12" s="26">
        <f t="shared" si="28"/>
        <v>136278.89999999997</v>
      </c>
      <c r="DO12" s="23"/>
      <c r="DP12" s="23"/>
      <c r="DQ12" s="23"/>
      <c r="DR12" s="23">
        <v>0</v>
      </c>
      <c r="DS12" s="23">
        <v>0</v>
      </c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>
        <v>500</v>
      </c>
      <c r="EE12" s="23">
        <v>500</v>
      </c>
      <c r="EF12" s="26">
        <v>0</v>
      </c>
      <c r="EG12" s="26"/>
      <c r="EH12" s="26">
        <f t="shared" si="4"/>
        <v>500</v>
      </c>
      <c r="EI12" s="26">
        <f t="shared" si="4"/>
        <v>500</v>
      </c>
      <c r="EJ12" s="26">
        <f t="shared" si="5"/>
        <v>0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>
      <c r="A13" s="22">
        <v>4</v>
      </c>
      <c r="B13" s="59" t="s">
        <v>66</v>
      </c>
      <c r="C13" s="60"/>
      <c r="D13" s="34"/>
      <c r="E13" s="25">
        <f t="shared" si="6"/>
        <v>750829.3</v>
      </c>
      <c r="F13" s="25">
        <f t="shared" si="6"/>
        <v>180337.7</v>
      </c>
      <c r="G13" s="26">
        <f t="shared" si="0"/>
        <v>112714.16899999998</v>
      </c>
      <c r="H13" s="26">
        <f t="shared" si="1"/>
        <v>62.501722601541424</v>
      </c>
      <c r="I13" s="26">
        <f t="shared" si="2"/>
        <v>15.011956645804842</v>
      </c>
      <c r="J13" s="26">
        <f t="shared" si="7"/>
        <v>343285.9</v>
      </c>
      <c r="K13" s="26">
        <f t="shared" si="7"/>
        <v>82097.100000000006</v>
      </c>
      <c r="L13" s="26">
        <f t="shared" si="7"/>
        <v>40335.925999999999</v>
      </c>
      <c r="M13" s="26">
        <f t="shared" si="8"/>
        <v>49.131974211025721</v>
      </c>
      <c r="N13" s="26">
        <f t="shared" si="9"/>
        <v>11.749951279676793</v>
      </c>
      <c r="O13" s="26">
        <f t="shared" si="10"/>
        <v>185925</v>
      </c>
      <c r="P13" s="26">
        <f t="shared" si="10"/>
        <v>47039.9</v>
      </c>
      <c r="Q13" s="26">
        <f t="shared" si="10"/>
        <v>25782.892</v>
      </c>
      <c r="R13" s="26">
        <f t="shared" si="11"/>
        <v>54.810686247207151</v>
      </c>
      <c r="S13" s="23">
        <f t="shared" si="12"/>
        <v>13.867361570525748</v>
      </c>
      <c r="T13" s="27">
        <v>62595</v>
      </c>
      <c r="U13" s="27">
        <v>15815</v>
      </c>
      <c r="V13" s="26">
        <v>5836.3979999999992</v>
      </c>
      <c r="W13" s="26">
        <f t="shared" si="13"/>
        <v>36.904192222573499</v>
      </c>
      <c r="X13" s="23">
        <f t="shared" si="14"/>
        <v>9.3240642223819776</v>
      </c>
      <c r="Y13" s="35">
        <v>40655</v>
      </c>
      <c r="Z13" s="35">
        <v>8412.4</v>
      </c>
      <c r="AA13" s="26">
        <v>1321.4879999999998</v>
      </c>
      <c r="AB13" s="26">
        <f t="shared" si="15"/>
        <v>15.708810803100185</v>
      </c>
      <c r="AC13" s="23">
        <f t="shared" si="16"/>
        <v>3.2504931742713072</v>
      </c>
      <c r="AD13" s="23"/>
      <c r="AE13" s="23"/>
      <c r="AF13" s="23"/>
      <c r="AG13" s="26" t="e">
        <f t="shared" si="17"/>
        <v>#DIV/0!</v>
      </c>
      <c r="AH13" s="23" t="e">
        <f t="shared" si="18"/>
        <v>#DIV/0!</v>
      </c>
      <c r="AI13" s="27">
        <v>123330</v>
      </c>
      <c r="AJ13" s="27">
        <v>31224.9</v>
      </c>
      <c r="AK13" s="26">
        <v>19946.493999999999</v>
      </c>
      <c r="AL13" s="26">
        <f t="shared" si="19"/>
        <v>63.88008928771589</v>
      </c>
      <c r="AM13" s="23">
        <f t="shared" si="20"/>
        <v>16.173270088380768</v>
      </c>
      <c r="AN13" s="27">
        <v>20524.5</v>
      </c>
      <c r="AO13" s="27">
        <v>4941.2</v>
      </c>
      <c r="AP13" s="26">
        <v>2570.1999999999998</v>
      </c>
      <c r="AQ13" s="26">
        <f t="shared" si="21"/>
        <v>52.015704687120532</v>
      </c>
      <c r="AR13" s="23">
        <f t="shared" si="22"/>
        <v>12.522594947501764</v>
      </c>
      <c r="AS13" s="29">
        <v>0</v>
      </c>
      <c r="AT13" s="29">
        <v>0</v>
      </c>
      <c r="AU13" s="26">
        <v>0</v>
      </c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389646.3</v>
      </c>
      <c r="BE13" s="23">
        <v>88569.9</v>
      </c>
      <c r="BF13" s="23">
        <v>68201.900000000009</v>
      </c>
      <c r="BG13" s="30"/>
      <c r="BH13" s="30"/>
      <c r="BI13" s="30"/>
      <c r="BJ13" s="31">
        <v>10968.6</v>
      </c>
      <c r="BK13" s="31">
        <v>2742.2</v>
      </c>
      <c r="BL13" s="23"/>
      <c r="BM13" s="23"/>
      <c r="BN13" s="23"/>
      <c r="BO13" s="23"/>
      <c r="BP13" s="23"/>
      <c r="BQ13" s="23"/>
      <c r="BR13" s="23"/>
      <c r="BS13" s="26">
        <f t="shared" si="3"/>
        <v>12598.799999999997</v>
      </c>
      <c r="BT13" s="26">
        <f t="shared" si="3"/>
        <v>3030.4</v>
      </c>
      <c r="BU13" s="26">
        <f t="shared" si="3"/>
        <v>2695.5920000000001</v>
      </c>
      <c r="BV13" s="26">
        <f t="shared" si="25"/>
        <v>88.951689545934528</v>
      </c>
      <c r="BW13" s="23">
        <f t="shared" si="26"/>
        <v>21.395624980156846</v>
      </c>
      <c r="BX13" s="27">
        <v>11384.999999999998</v>
      </c>
      <c r="BY13" s="27">
        <v>2742</v>
      </c>
      <c r="BZ13" s="26">
        <v>2558.192</v>
      </c>
      <c r="CA13" s="23">
        <v>0</v>
      </c>
      <c r="CB13" s="23">
        <v>0</v>
      </c>
      <c r="CC13" s="26">
        <v>0</v>
      </c>
      <c r="CD13" s="23">
        <v>4</v>
      </c>
      <c r="CE13" s="23">
        <v>1</v>
      </c>
      <c r="CF13" s="23">
        <v>0</v>
      </c>
      <c r="CG13" s="27">
        <v>1209.8</v>
      </c>
      <c r="CH13" s="27">
        <v>287.39999999999998</v>
      </c>
      <c r="CI13" s="23">
        <v>137.4</v>
      </c>
      <c r="CJ13" s="23">
        <v>0</v>
      </c>
      <c r="CK13" s="23">
        <v>0</v>
      </c>
      <c r="CL13" s="23"/>
      <c r="CM13" s="23">
        <v>0</v>
      </c>
      <c r="CN13" s="23">
        <v>0</v>
      </c>
      <c r="CO13" s="23">
        <v>0</v>
      </c>
      <c r="CP13" s="27">
        <v>40</v>
      </c>
      <c r="CQ13" s="27">
        <v>10</v>
      </c>
      <c r="CR13" s="23">
        <v>6.2</v>
      </c>
      <c r="CS13" s="27">
        <v>66742.600000000006</v>
      </c>
      <c r="CT13" s="27">
        <v>14463.199999999999</v>
      </c>
      <c r="CU13" s="23">
        <v>6582.9500000000007</v>
      </c>
      <c r="CV13" s="23">
        <v>25820</v>
      </c>
      <c r="CW13" s="23">
        <v>5720</v>
      </c>
      <c r="CX13" s="23">
        <v>1812.7</v>
      </c>
      <c r="CY13" s="27">
        <v>15000</v>
      </c>
      <c r="CZ13" s="27">
        <v>3750</v>
      </c>
      <c r="DA13" s="23">
        <v>1223.904</v>
      </c>
      <c r="DB13" s="23">
        <v>1200</v>
      </c>
      <c r="DC13" s="23">
        <v>300</v>
      </c>
      <c r="DD13" s="23"/>
      <c r="DE13" s="23"/>
      <c r="DF13" s="23"/>
      <c r="DG13" s="23"/>
      <c r="DH13" s="23">
        <v>600</v>
      </c>
      <c r="DI13" s="23">
        <v>150</v>
      </c>
      <c r="DJ13" s="26">
        <v>152.69999999999999</v>
      </c>
      <c r="DK13" s="26"/>
      <c r="DL13" s="26">
        <f t="shared" si="27"/>
        <v>743900.8</v>
      </c>
      <c r="DM13" s="26">
        <f t="shared" si="27"/>
        <v>173409.2</v>
      </c>
      <c r="DN13" s="26">
        <f t="shared" si="28"/>
        <v>108537.82599999999</v>
      </c>
      <c r="DO13" s="23"/>
      <c r="DP13" s="23"/>
      <c r="DQ13" s="23"/>
      <c r="DR13" s="23">
        <v>6928.5</v>
      </c>
      <c r="DS13" s="23">
        <v>6928.5</v>
      </c>
      <c r="DT13" s="23">
        <v>4038.8429999999998</v>
      </c>
      <c r="DU13" s="23"/>
      <c r="DV13" s="23"/>
      <c r="DW13" s="23"/>
      <c r="DX13" s="23"/>
      <c r="DY13" s="23"/>
      <c r="DZ13" s="23">
        <v>137.5</v>
      </c>
      <c r="EA13" s="23"/>
      <c r="EB13" s="23"/>
      <c r="EC13" s="23"/>
      <c r="ED13" s="23">
        <v>0</v>
      </c>
      <c r="EE13" s="23">
        <v>0</v>
      </c>
      <c r="EF13" s="26">
        <v>0</v>
      </c>
      <c r="EG13" s="26"/>
      <c r="EH13" s="26">
        <f t="shared" si="4"/>
        <v>6928.5</v>
      </c>
      <c r="EI13" s="26">
        <f t="shared" si="4"/>
        <v>6928.5</v>
      </c>
      <c r="EJ13" s="26">
        <f t="shared" si="5"/>
        <v>4176.3429999999998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>
      <c r="A14" s="22">
        <v>5</v>
      </c>
      <c r="B14" s="59" t="s">
        <v>54</v>
      </c>
      <c r="C14" s="60"/>
      <c r="D14" s="34"/>
      <c r="E14" s="25">
        <f t="shared" si="6"/>
        <v>13639.099999999999</v>
      </c>
      <c r="F14" s="25">
        <f t="shared" si="6"/>
        <v>5749.7</v>
      </c>
      <c r="G14" s="26">
        <f t="shared" si="0"/>
        <v>4320.5</v>
      </c>
      <c r="H14" s="26">
        <f t="shared" si="1"/>
        <v>75.143050941788275</v>
      </c>
      <c r="I14" s="26">
        <f t="shared" si="2"/>
        <v>31.677310086442656</v>
      </c>
      <c r="J14" s="26">
        <f t="shared" si="7"/>
        <v>3793.8</v>
      </c>
      <c r="K14" s="26">
        <f t="shared" si="7"/>
        <v>1122.4000000000001</v>
      </c>
      <c r="L14" s="26">
        <f t="shared" si="7"/>
        <v>228.5</v>
      </c>
      <c r="M14" s="26">
        <f t="shared" si="8"/>
        <v>20.35816108339273</v>
      </c>
      <c r="N14" s="26">
        <f t="shared" si="9"/>
        <v>6.0229848700511361</v>
      </c>
      <c r="O14" s="26">
        <f t="shared" si="10"/>
        <v>2880.8</v>
      </c>
      <c r="P14" s="26">
        <f t="shared" si="10"/>
        <v>720.2</v>
      </c>
      <c r="Q14" s="26">
        <f t="shared" si="10"/>
        <v>180.6</v>
      </c>
      <c r="R14" s="26">
        <f t="shared" si="11"/>
        <v>25.076367675645649</v>
      </c>
      <c r="S14" s="23">
        <f t="shared" si="12"/>
        <v>6.2690919189114123</v>
      </c>
      <c r="T14" s="27">
        <v>0</v>
      </c>
      <c r="U14" s="27">
        <v>0</v>
      </c>
      <c r="V14" s="26">
        <v>0</v>
      </c>
      <c r="W14" s="26" t="e">
        <f t="shared" si="13"/>
        <v>#DIV/0!</v>
      </c>
      <c r="X14" s="23" t="e">
        <f t="shared" si="14"/>
        <v>#DIV/0!</v>
      </c>
      <c r="Y14" s="35">
        <v>312</v>
      </c>
      <c r="Z14" s="35">
        <v>252.2</v>
      </c>
      <c r="AA14" s="26">
        <v>31.9</v>
      </c>
      <c r="AB14" s="26">
        <f t="shared" si="15"/>
        <v>12.648691514670896</v>
      </c>
      <c r="AC14" s="23">
        <f t="shared" si="16"/>
        <v>10.224358974358974</v>
      </c>
      <c r="AD14" s="23">
        <v>2714.8</v>
      </c>
      <c r="AE14" s="23">
        <v>678.7</v>
      </c>
      <c r="AF14" s="23">
        <v>157.1</v>
      </c>
      <c r="AG14" s="26">
        <f t="shared" si="17"/>
        <v>23.147193163400619</v>
      </c>
      <c r="AH14" s="23">
        <f t="shared" si="18"/>
        <v>5.7867982908501547</v>
      </c>
      <c r="AI14" s="27">
        <v>166</v>
      </c>
      <c r="AJ14" s="27">
        <v>41.5</v>
      </c>
      <c r="AK14" s="26">
        <v>23.5</v>
      </c>
      <c r="AL14" s="26">
        <f t="shared" si="19"/>
        <v>56.626506024096393</v>
      </c>
      <c r="AM14" s="23">
        <f t="shared" si="20"/>
        <v>14.156626506024098</v>
      </c>
      <c r="AN14" s="27">
        <v>0</v>
      </c>
      <c r="AO14" s="27">
        <v>0</v>
      </c>
      <c r="AP14" s="26">
        <v>0</v>
      </c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>
        <v>0</v>
      </c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6957.3</v>
      </c>
      <c r="BE14" s="23">
        <v>1739.3</v>
      </c>
      <c r="BF14" s="23">
        <v>1212</v>
      </c>
      <c r="BG14" s="30"/>
      <c r="BH14" s="30"/>
      <c r="BI14" s="30"/>
      <c r="BJ14" s="31">
        <v>0</v>
      </c>
      <c r="BK14" s="31">
        <v>0</v>
      </c>
      <c r="BL14" s="23"/>
      <c r="BM14" s="23"/>
      <c r="BN14" s="23"/>
      <c r="BO14" s="23"/>
      <c r="BP14" s="23"/>
      <c r="BQ14" s="23"/>
      <c r="BR14" s="23"/>
      <c r="BS14" s="26">
        <f t="shared" si="3"/>
        <v>600</v>
      </c>
      <c r="BT14" s="26">
        <f t="shared" si="3"/>
        <v>150</v>
      </c>
      <c r="BU14" s="26">
        <f t="shared" si="3"/>
        <v>16</v>
      </c>
      <c r="BV14" s="26">
        <f t="shared" si="25"/>
        <v>10.666666666666668</v>
      </c>
      <c r="BW14" s="23">
        <f t="shared" si="26"/>
        <v>2.666666666666667</v>
      </c>
      <c r="BX14" s="27">
        <v>600</v>
      </c>
      <c r="BY14" s="27">
        <v>150</v>
      </c>
      <c r="BZ14" s="26">
        <v>16</v>
      </c>
      <c r="CA14" s="23"/>
      <c r="CB14" s="23"/>
      <c r="CC14" s="26">
        <v>0</v>
      </c>
      <c r="CD14" s="23"/>
      <c r="CE14" s="23"/>
      <c r="CF14" s="23">
        <v>0</v>
      </c>
      <c r="CG14" s="27"/>
      <c r="CH14" s="27"/>
      <c r="CI14" s="23">
        <v>0</v>
      </c>
      <c r="CJ14" s="23"/>
      <c r="CK14" s="23"/>
      <c r="CL14" s="23"/>
      <c r="CM14" s="23"/>
      <c r="CN14" s="23"/>
      <c r="CO14" s="23">
        <v>0</v>
      </c>
      <c r="CP14" s="27"/>
      <c r="CQ14" s="27"/>
      <c r="CR14" s="23">
        <v>0</v>
      </c>
      <c r="CS14" s="27">
        <v>0</v>
      </c>
      <c r="CT14" s="27"/>
      <c r="CU14" s="23"/>
      <c r="CV14" s="27"/>
      <c r="CW14" s="27"/>
      <c r="CX14" s="23"/>
      <c r="CY14" s="27"/>
      <c r="CZ14" s="27"/>
      <c r="DA14" s="23">
        <v>0</v>
      </c>
      <c r="DB14" s="23"/>
      <c r="DC14" s="23"/>
      <c r="DD14" s="23"/>
      <c r="DE14" s="23">
        <v>2888</v>
      </c>
      <c r="DF14" s="23">
        <v>2888</v>
      </c>
      <c r="DG14" s="23">
        <v>2880</v>
      </c>
      <c r="DH14" s="23">
        <v>1</v>
      </c>
      <c r="DI14" s="23"/>
      <c r="DJ14" s="26"/>
      <c r="DK14" s="26"/>
      <c r="DL14" s="26">
        <f t="shared" si="27"/>
        <v>13639.099999999999</v>
      </c>
      <c r="DM14" s="26">
        <f t="shared" si="27"/>
        <v>5749.7</v>
      </c>
      <c r="DN14" s="26">
        <f t="shared" si="28"/>
        <v>4320.5</v>
      </c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6">
        <v>0</v>
      </c>
      <c r="EG14" s="26"/>
      <c r="EH14" s="26">
        <f t="shared" si="4"/>
        <v>0</v>
      </c>
      <c r="EI14" s="26">
        <f t="shared" si="4"/>
        <v>0</v>
      </c>
      <c r="EJ14" s="26">
        <f t="shared" si="5"/>
        <v>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>
      <c r="A15" s="22">
        <v>6</v>
      </c>
      <c r="B15" s="59" t="s">
        <v>55</v>
      </c>
      <c r="C15" s="60"/>
      <c r="D15" s="34"/>
      <c r="E15" s="25">
        <f t="shared" si="6"/>
        <v>2091514</v>
      </c>
      <c r="F15" s="25">
        <f t="shared" si="6"/>
        <v>522283.22500000003</v>
      </c>
      <c r="G15" s="26">
        <f t="shared" si="0"/>
        <v>294031.20999999996</v>
      </c>
      <c r="H15" s="26">
        <f t="shared" si="1"/>
        <v>56.297272423405886</v>
      </c>
      <c r="I15" s="26">
        <f t="shared" si="2"/>
        <v>14.05829509149831</v>
      </c>
      <c r="J15" s="26">
        <f t="shared" si="7"/>
        <v>1007195.5</v>
      </c>
      <c r="K15" s="26">
        <f t="shared" si="7"/>
        <v>250713.42499999999</v>
      </c>
      <c r="L15" s="26">
        <f t="shared" si="7"/>
        <v>114637.61</v>
      </c>
      <c r="M15" s="26">
        <f t="shared" si="8"/>
        <v>45.724559823631303</v>
      </c>
      <c r="N15" s="26">
        <f t="shared" si="9"/>
        <v>11.381862806178145</v>
      </c>
      <c r="O15" s="26">
        <f t="shared" si="10"/>
        <v>631546</v>
      </c>
      <c r="P15" s="26">
        <f t="shared" si="10"/>
        <v>156800.9</v>
      </c>
      <c r="Q15" s="26">
        <f t="shared" si="10"/>
        <v>61482.209000000003</v>
      </c>
      <c r="R15" s="26">
        <f t="shared" si="11"/>
        <v>39.210367414982954</v>
      </c>
      <c r="S15" s="23">
        <f t="shared" si="12"/>
        <v>9.7351909441275861</v>
      </c>
      <c r="T15" s="27">
        <v>0</v>
      </c>
      <c r="U15" s="27">
        <v>0</v>
      </c>
      <c r="V15" s="26">
        <v>3147.7689999999998</v>
      </c>
      <c r="W15" s="26" t="e">
        <f t="shared" si="13"/>
        <v>#DIV/0!</v>
      </c>
      <c r="X15" s="23" t="e">
        <f t="shared" si="14"/>
        <v>#DIV/0!</v>
      </c>
      <c r="Y15" s="35">
        <v>0</v>
      </c>
      <c r="Z15" s="35">
        <v>0</v>
      </c>
      <c r="AA15" s="26">
        <v>6269.009</v>
      </c>
      <c r="AB15" s="26" t="e">
        <f t="shared" si="15"/>
        <v>#DIV/0!</v>
      </c>
      <c r="AC15" s="23" t="e">
        <f t="shared" si="16"/>
        <v>#DIV/0!</v>
      </c>
      <c r="AD15" s="23">
        <v>208022.39999999999</v>
      </c>
      <c r="AE15" s="23">
        <v>51000</v>
      </c>
      <c r="AF15" s="23">
        <v>6588.4319999999998</v>
      </c>
      <c r="AG15" s="26">
        <f t="shared" si="17"/>
        <v>12.918494117647059</v>
      </c>
      <c r="AH15" s="23">
        <f t="shared" si="18"/>
        <v>3.1671743043056901</v>
      </c>
      <c r="AI15" s="27">
        <v>423523.6</v>
      </c>
      <c r="AJ15" s="27">
        <v>105800.9</v>
      </c>
      <c r="AK15" s="26">
        <v>51746.008000000002</v>
      </c>
      <c r="AL15" s="26">
        <f t="shared" si="19"/>
        <v>48.90885427250619</v>
      </c>
      <c r="AM15" s="23">
        <f t="shared" si="20"/>
        <v>12.217975102213902</v>
      </c>
      <c r="AN15" s="27">
        <v>55061.3</v>
      </c>
      <c r="AO15" s="27">
        <v>13765.325000000001</v>
      </c>
      <c r="AP15" s="26">
        <v>12771.735000000001</v>
      </c>
      <c r="AQ15" s="26">
        <f t="shared" si="21"/>
        <v>92.781935769769333</v>
      </c>
      <c r="AR15" s="23">
        <f t="shared" si="22"/>
        <v>23.195483942442333</v>
      </c>
      <c r="AS15" s="29">
        <v>32300</v>
      </c>
      <c r="AT15" s="29">
        <v>8075</v>
      </c>
      <c r="AU15" s="26">
        <v>5997.4</v>
      </c>
      <c r="AV15" s="26">
        <f t="shared" si="23"/>
        <v>74.271207430340553</v>
      </c>
      <c r="AW15" s="23">
        <f t="shared" si="24"/>
        <v>18.567801857585138</v>
      </c>
      <c r="AX15" s="28">
        <v>0</v>
      </c>
      <c r="AY15" s="28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1076360.7</v>
      </c>
      <c r="BE15" s="23">
        <v>269580.40000000002</v>
      </c>
      <c r="BF15" s="23">
        <v>179393.6</v>
      </c>
      <c r="BG15" s="30"/>
      <c r="BH15" s="30"/>
      <c r="BI15" s="30"/>
      <c r="BJ15" s="31">
        <v>1960.8</v>
      </c>
      <c r="BK15" s="31">
        <v>490.2</v>
      </c>
      <c r="BL15" s="23"/>
      <c r="BM15" s="23"/>
      <c r="BN15" s="23"/>
      <c r="BO15" s="23"/>
      <c r="BP15" s="23"/>
      <c r="BQ15" s="23"/>
      <c r="BR15" s="23"/>
      <c r="BS15" s="26">
        <f t="shared" si="3"/>
        <v>45342.7</v>
      </c>
      <c r="BT15" s="26">
        <f t="shared" si="3"/>
        <v>11335.9</v>
      </c>
      <c r="BU15" s="26">
        <f t="shared" si="3"/>
        <v>4101.2219999999998</v>
      </c>
      <c r="BV15" s="26">
        <f t="shared" si="25"/>
        <v>36.179059448301416</v>
      </c>
      <c r="BW15" s="23">
        <f t="shared" si="26"/>
        <v>9.0449443901664441</v>
      </c>
      <c r="BX15" s="27">
        <v>42257.599999999999</v>
      </c>
      <c r="BY15" s="27">
        <v>10564.4</v>
      </c>
      <c r="BZ15" s="26">
        <v>3284.5120000000002</v>
      </c>
      <c r="CA15" s="23">
        <v>0</v>
      </c>
      <c r="CB15" s="23">
        <v>0</v>
      </c>
      <c r="CC15" s="26">
        <v>544.51</v>
      </c>
      <c r="CD15" s="23">
        <v>0</v>
      </c>
      <c r="CE15" s="23">
        <v>0</v>
      </c>
      <c r="CF15" s="23">
        <v>0</v>
      </c>
      <c r="CG15" s="27">
        <v>3085.1</v>
      </c>
      <c r="CH15" s="27">
        <v>771.5</v>
      </c>
      <c r="CI15" s="23">
        <v>272.2</v>
      </c>
      <c r="CJ15" s="23">
        <v>0</v>
      </c>
      <c r="CK15" s="23">
        <v>0</v>
      </c>
      <c r="CL15" s="23"/>
      <c r="CM15" s="23">
        <v>5997</v>
      </c>
      <c r="CN15" s="23">
        <v>1499.2</v>
      </c>
      <c r="CO15" s="23">
        <v>0</v>
      </c>
      <c r="CP15" s="27">
        <v>7168.5</v>
      </c>
      <c r="CQ15" s="27">
        <v>1792.1</v>
      </c>
      <c r="CR15" s="23">
        <v>827</v>
      </c>
      <c r="CS15" s="27">
        <v>198737</v>
      </c>
      <c r="CT15" s="27">
        <v>49684.2</v>
      </c>
      <c r="CU15" s="23">
        <v>18134.690999999999</v>
      </c>
      <c r="CV15" s="23">
        <v>48229.8</v>
      </c>
      <c r="CW15" s="23">
        <v>12057.5</v>
      </c>
      <c r="CX15" s="23">
        <v>8195.4709999999995</v>
      </c>
      <c r="CY15" s="27">
        <v>31900</v>
      </c>
      <c r="CZ15" s="27">
        <v>7975</v>
      </c>
      <c r="DA15" s="26">
        <v>3854.3440000000001</v>
      </c>
      <c r="DB15" s="23">
        <v>4000</v>
      </c>
      <c r="DC15" s="23">
        <v>1000</v>
      </c>
      <c r="DD15" s="23">
        <v>1200</v>
      </c>
      <c r="DE15" s="23"/>
      <c r="DF15" s="23"/>
      <c r="DG15" s="23"/>
      <c r="DH15" s="23">
        <v>1140</v>
      </c>
      <c r="DI15" s="23">
        <v>285</v>
      </c>
      <c r="DJ15" s="26"/>
      <c r="DK15" s="26"/>
      <c r="DL15" s="26">
        <f t="shared" si="27"/>
        <v>2091514</v>
      </c>
      <c r="DM15" s="26">
        <f t="shared" si="27"/>
        <v>522283.22500000003</v>
      </c>
      <c r="DN15" s="26">
        <f t="shared" si="28"/>
        <v>294031.20999999996</v>
      </c>
      <c r="DO15" s="23"/>
      <c r="DP15" s="23"/>
      <c r="DQ15" s="23"/>
      <c r="DR15" s="23">
        <v>0</v>
      </c>
      <c r="DS15" s="23">
        <v>0</v>
      </c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>
        <v>0</v>
      </c>
      <c r="EE15" s="23">
        <v>0</v>
      </c>
      <c r="EF15" s="26">
        <v>0</v>
      </c>
      <c r="EG15" s="26"/>
      <c r="EH15" s="26">
        <f t="shared" si="4"/>
        <v>0</v>
      </c>
      <c r="EI15" s="26">
        <f t="shared" si="4"/>
        <v>0</v>
      </c>
      <c r="EJ15" s="26">
        <f t="shared" si="5"/>
        <v>0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>
      <c r="A16" s="22">
        <v>7</v>
      </c>
      <c r="B16" s="59" t="s">
        <v>53</v>
      </c>
      <c r="C16" s="60"/>
      <c r="D16" s="34"/>
      <c r="E16" s="25">
        <f t="shared" si="6"/>
        <v>2387655.4000000004</v>
      </c>
      <c r="F16" s="25">
        <f t="shared" si="6"/>
        <v>629455.125</v>
      </c>
      <c r="G16" s="26">
        <f t="shared" si="0"/>
        <v>350529.2</v>
      </c>
      <c r="H16" s="26">
        <f t="shared" si="1"/>
        <v>55.687718802829664</v>
      </c>
      <c r="I16" s="26">
        <f t="shared" si="2"/>
        <v>14.680895744000576</v>
      </c>
      <c r="J16" s="26">
        <f t="shared" si="7"/>
        <v>732569.2</v>
      </c>
      <c r="K16" s="26">
        <f t="shared" si="7"/>
        <v>155003.05000000002</v>
      </c>
      <c r="L16" s="26">
        <f t="shared" si="7"/>
        <v>86745.8</v>
      </c>
      <c r="M16" s="26">
        <f t="shared" si="8"/>
        <v>55.963931032324844</v>
      </c>
      <c r="N16" s="26">
        <f t="shared" si="9"/>
        <v>11.84131137372415</v>
      </c>
      <c r="O16" s="26">
        <f t="shared" si="10"/>
        <v>272613.8</v>
      </c>
      <c r="P16" s="26">
        <f t="shared" si="10"/>
        <v>58828.2</v>
      </c>
      <c r="Q16" s="26">
        <f t="shared" si="10"/>
        <v>53049.5</v>
      </c>
      <c r="R16" s="26">
        <f t="shared" si="11"/>
        <v>90.176989946998205</v>
      </c>
      <c r="S16" s="23">
        <f t="shared" si="12"/>
        <v>19.459579815842044</v>
      </c>
      <c r="T16" s="27">
        <v>19801.400000000001</v>
      </c>
      <c r="U16" s="27">
        <v>4388.3250000000007</v>
      </c>
      <c r="V16" s="26">
        <v>696.9</v>
      </c>
      <c r="W16" s="26">
        <f t="shared" si="13"/>
        <v>15.880774555211838</v>
      </c>
      <c r="X16" s="23">
        <f t="shared" si="14"/>
        <v>3.5194481198299106</v>
      </c>
      <c r="Y16" s="35">
        <v>261670.5</v>
      </c>
      <c r="Z16" s="35">
        <v>50313.35</v>
      </c>
      <c r="AA16" s="26">
        <v>19386.900000000001</v>
      </c>
      <c r="AB16" s="26">
        <f t="shared" si="15"/>
        <v>38.532317963323855</v>
      </c>
      <c r="AC16" s="23">
        <f t="shared" si="16"/>
        <v>7.4088978314330438</v>
      </c>
      <c r="AD16" s="23">
        <v>0</v>
      </c>
      <c r="AE16" s="23">
        <v>0</v>
      </c>
      <c r="AF16" s="23">
        <v>0</v>
      </c>
      <c r="AG16" s="26" t="e">
        <f t="shared" si="17"/>
        <v>#DIV/0!</v>
      </c>
      <c r="AH16" s="23" t="e">
        <f t="shared" si="18"/>
        <v>#DIV/0!</v>
      </c>
      <c r="AI16" s="27">
        <v>252812.4</v>
      </c>
      <c r="AJ16" s="27">
        <v>54439.875</v>
      </c>
      <c r="AK16" s="26">
        <v>52352.6</v>
      </c>
      <c r="AL16" s="26">
        <f t="shared" si="19"/>
        <v>96.165907801955825</v>
      </c>
      <c r="AM16" s="23">
        <f t="shared" si="20"/>
        <v>20.708082356719846</v>
      </c>
      <c r="AN16" s="27">
        <v>14577.199999999999</v>
      </c>
      <c r="AO16" s="27">
        <v>3536.3</v>
      </c>
      <c r="AP16" s="26">
        <v>1336.8</v>
      </c>
      <c r="AQ16" s="26">
        <f t="shared" si="21"/>
        <v>37.802222662104455</v>
      </c>
      <c r="AR16" s="23">
        <f t="shared" si="22"/>
        <v>9.1704854155804956</v>
      </c>
      <c r="AS16" s="29">
        <v>0</v>
      </c>
      <c r="AT16" s="29">
        <v>0</v>
      </c>
      <c r="AU16" s="26">
        <v>0</v>
      </c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1571219.5</v>
      </c>
      <c r="BE16" s="23">
        <v>393560.37500000006</v>
      </c>
      <c r="BF16" s="23">
        <v>263783.40000000002</v>
      </c>
      <c r="BG16" s="30"/>
      <c r="BH16" s="30"/>
      <c r="BI16" s="30"/>
      <c r="BJ16" s="31">
        <v>3966</v>
      </c>
      <c r="BK16" s="31">
        <v>991</v>
      </c>
      <c r="BL16" s="23"/>
      <c r="BM16" s="23"/>
      <c r="BN16" s="23"/>
      <c r="BO16" s="23"/>
      <c r="BP16" s="23"/>
      <c r="BQ16" s="23"/>
      <c r="BR16" s="23"/>
      <c r="BS16" s="26">
        <f t="shared" si="3"/>
        <v>50677.2</v>
      </c>
      <c r="BT16" s="26">
        <f t="shared" si="3"/>
        <v>11767.6</v>
      </c>
      <c r="BU16" s="26">
        <f t="shared" si="3"/>
        <v>4328.6000000000004</v>
      </c>
      <c r="BV16" s="26">
        <f t="shared" si="25"/>
        <v>36.784051123423637</v>
      </c>
      <c r="BW16" s="23">
        <f t="shared" si="26"/>
        <v>8.5415137379334301</v>
      </c>
      <c r="BX16" s="27">
        <v>37645.599999999999</v>
      </c>
      <c r="BY16" s="27">
        <v>8815.1</v>
      </c>
      <c r="BZ16" s="26">
        <v>3191.1</v>
      </c>
      <c r="CA16" s="23">
        <v>0</v>
      </c>
      <c r="CB16" s="23">
        <v>0</v>
      </c>
      <c r="CC16" s="26">
        <v>84.5</v>
      </c>
      <c r="CD16" s="23">
        <v>1121.5999999999999</v>
      </c>
      <c r="CE16" s="23">
        <v>60</v>
      </c>
      <c r="CF16" s="23">
        <v>0</v>
      </c>
      <c r="CG16" s="27">
        <v>11910</v>
      </c>
      <c r="CH16" s="27">
        <v>2892.5</v>
      </c>
      <c r="CI16" s="23">
        <v>1053</v>
      </c>
      <c r="CJ16" s="23">
        <v>0</v>
      </c>
      <c r="CK16" s="23">
        <v>0</v>
      </c>
      <c r="CL16" s="23"/>
      <c r="CM16" s="23">
        <v>0</v>
      </c>
      <c r="CN16" s="23">
        <v>0</v>
      </c>
      <c r="CO16" s="23">
        <v>0</v>
      </c>
      <c r="CP16" s="27">
        <v>21200</v>
      </c>
      <c r="CQ16" s="27">
        <v>5037.5</v>
      </c>
      <c r="CR16" s="23">
        <v>433.6</v>
      </c>
      <c r="CS16" s="27">
        <v>101525.5</v>
      </c>
      <c r="CT16" s="27">
        <v>22947.599999999999</v>
      </c>
      <c r="CU16" s="23">
        <v>6488.7</v>
      </c>
      <c r="CV16" s="23">
        <v>36113.1</v>
      </c>
      <c r="CW16" s="23">
        <v>8517.5999999999985</v>
      </c>
      <c r="CX16" s="23">
        <v>2532.8000000000002</v>
      </c>
      <c r="CY16" s="27">
        <v>3550</v>
      </c>
      <c r="CZ16" s="27">
        <v>1025</v>
      </c>
      <c r="DA16" s="23">
        <v>1889.4</v>
      </c>
      <c r="DB16" s="23">
        <v>155</v>
      </c>
      <c r="DC16" s="23">
        <v>25</v>
      </c>
      <c r="DD16" s="23"/>
      <c r="DE16" s="23"/>
      <c r="DF16" s="23"/>
      <c r="DG16" s="23"/>
      <c r="DH16" s="23">
        <v>6600</v>
      </c>
      <c r="DI16" s="23">
        <v>1522.5</v>
      </c>
      <c r="DJ16" s="26">
        <v>-167.7</v>
      </c>
      <c r="DK16" s="26"/>
      <c r="DL16" s="26">
        <f t="shared" si="27"/>
        <v>2307754.7000000002</v>
      </c>
      <c r="DM16" s="26">
        <f t="shared" si="27"/>
        <v>549554.42500000005</v>
      </c>
      <c r="DN16" s="26">
        <f t="shared" si="28"/>
        <v>350529.2</v>
      </c>
      <c r="DO16" s="23"/>
      <c r="DP16" s="23"/>
      <c r="DQ16" s="23"/>
      <c r="DR16" s="23">
        <v>79900.700000000012</v>
      </c>
      <c r="DS16" s="23">
        <v>79900.700000000012</v>
      </c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51">
        <v>70094</v>
      </c>
      <c r="EE16" s="51">
        <v>61019.5</v>
      </c>
      <c r="EF16" s="26">
        <v>0</v>
      </c>
      <c r="EG16" s="26"/>
      <c r="EH16" s="26">
        <f t="shared" si="4"/>
        <v>149994.70000000001</v>
      </c>
      <c r="EI16" s="26">
        <f t="shared" si="4"/>
        <v>140920.20000000001</v>
      </c>
      <c r="EJ16" s="26">
        <f t="shared" si="5"/>
        <v>0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>
      <c r="A17" s="22">
        <v>8</v>
      </c>
      <c r="B17" s="59" t="s">
        <v>67</v>
      </c>
      <c r="C17" s="60"/>
      <c r="D17" s="34"/>
      <c r="E17" s="25">
        <f t="shared" si="6"/>
        <v>653510.40000000002</v>
      </c>
      <c r="F17" s="25">
        <f t="shared" si="6"/>
        <v>131607</v>
      </c>
      <c r="G17" s="26">
        <f t="shared" si="0"/>
        <v>81485.500000000015</v>
      </c>
      <c r="H17" s="26">
        <f t="shared" si="1"/>
        <v>61.915779555798714</v>
      </c>
      <c r="I17" s="26">
        <f t="shared" si="2"/>
        <v>12.468891084212281</v>
      </c>
      <c r="J17" s="26">
        <f t="shared" si="7"/>
        <v>211082.5</v>
      </c>
      <c r="K17" s="26">
        <f t="shared" si="7"/>
        <v>21850</v>
      </c>
      <c r="L17" s="26">
        <f t="shared" si="7"/>
        <v>16394.900000000001</v>
      </c>
      <c r="M17" s="26">
        <f t="shared" si="8"/>
        <v>75.033867276887875</v>
      </c>
      <c r="N17" s="26">
        <f t="shared" si="9"/>
        <v>7.7670579039001346</v>
      </c>
      <c r="O17" s="26">
        <f t="shared" si="10"/>
        <v>159389.5</v>
      </c>
      <c r="P17" s="26">
        <f t="shared" si="10"/>
        <v>15500</v>
      </c>
      <c r="Q17" s="26">
        <f t="shared" si="10"/>
        <v>12495.900000000001</v>
      </c>
      <c r="R17" s="26">
        <f t="shared" si="11"/>
        <v>80.618709677419361</v>
      </c>
      <c r="S17" s="23">
        <f t="shared" si="12"/>
        <v>7.839851433124517</v>
      </c>
      <c r="T17" s="27">
        <v>0</v>
      </c>
      <c r="U17" s="27">
        <v>0</v>
      </c>
      <c r="V17" s="26">
        <v>515.5</v>
      </c>
      <c r="W17" s="26" t="e">
        <f t="shared" si="13"/>
        <v>#DIV/0!</v>
      </c>
      <c r="X17" s="23" t="e">
        <f t="shared" si="14"/>
        <v>#DIV/0!</v>
      </c>
      <c r="Y17" s="35">
        <v>12000</v>
      </c>
      <c r="Z17" s="35">
        <v>2100</v>
      </c>
      <c r="AA17" s="26">
        <v>1541.8</v>
      </c>
      <c r="AB17" s="26">
        <f t="shared" si="15"/>
        <v>73.419047619047618</v>
      </c>
      <c r="AC17" s="23">
        <f t="shared" si="16"/>
        <v>12.848333333333334</v>
      </c>
      <c r="AD17" s="23">
        <v>88367.5</v>
      </c>
      <c r="AE17" s="23">
        <v>3500</v>
      </c>
      <c r="AF17" s="23">
        <v>2014.7</v>
      </c>
      <c r="AG17" s="26">
        <f t="shared" si="17"/>
        <v>57.562857142857148</v>
      </c>
      <c r="AH17" s="23">
        <f t="shared" si="18"/>
        <v>2.2799106006167427</v>
      </c>
      <c r="AI17" s="27">
        <v>71022</v>
      </c>
      <c r="AJ17" s="27">
        <v>12000</v>
      </c>
      <c r="AK17" s="26">
        <v>9965.7000000000007</v>
      </c>
      <c r="AL17" s="26">
        <f t="shared" si="19"/>
        <v>83.047500000000014</v>
      </c>
      <c r="AM17" s="23">
        <f t="shared" si="20"/>
        <v>14.031849286136691</v>
      </c>
      <c r="AN17" s="27">
        <v>2103</v>
      </c>
      <c r="AO17" s="27">
        <v>150</v>
      </c>
      <c r="AP17" s="26">
        <v>102.9</v>
      </c>
      <c r="AQ17" s="26">
        <f t="shared" si="21"/>
        <v>68.600000000000009</v>
      </c>
      <c r="AR17" s="23">
        <f t="shared" si="22"/>
        <v>4.8930099857346647</v>
      </c>
      <c r="AS17" s="29">
        <v>1500</v>
      </c>
      <c r="AT17" s="29">
        <v>600</v>
      </c>
      <c r="AU17" s="26">
        <v>481</v>
      </c>
      <c r="AV17" s="26">
        <f t="shared" si="23"/>
        <v>80.166666666666657</v>
      </c>
      <c r="AW17" s="23">
        <f t="shared" si="24"/>
        <v>32.066666666666663</v>
      </c>
      <c r="AX17" s="28">
        <v>0</v>
      </c>
      <c r="AY17" s="28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399027.9</v>
      </c>
      <c r="BE17" s="23">
        <v>99757</v>
      </c>
      <c r="BF17" s="23">
        <v>65090.6</v>
      </c>
      <c r="BG17" s="30"/>
      <c r="BH17" s="30"/>
      <c r="BI17" s="30"/>
      <c r="BJ17" s="31">
        <v>0</v>
      </c>
      <c r="BK17" s="31">
        <v>0</v>
      </c>
      <c r="BL17" s="23"/>
      <c r="BM17" s="23"/>
      <c r="BN17" s="23"/>
      <c r="BO17" s="23"/>
      <c r="BP17" s="23"/>
      <c r="BQ17" s="23"/>
      <c r="BR17" s="23"/>
      <c r="BS17" s="26">
        <f t="shared" si="3"/>
        <v>11087</v>
      </c>
      <c r="BT17" s="26">
        <f t="shared" si="3"/>
        <v>2000</v>
      </c>
      <c r="BU17" s="26">
        <f t="shared" si="3"/>
        <v>1205.5999999999999</v>
      </c>
      <c r="BV17" s="26">
        <f t="shared" si="25"/>
        <v>60.28</v>
      </c>
      <c r="BW17" s="23">
        <f t="shared" si="26"/>
        <v>10.87399657256246</v>
      </c>
      <c r="BX17" s="27">
        <v>8807</v>
      </c>
      <c r="BY17" s="27">
        <v>1700</v>
      </c>
      <c r="BZ17" s="26">
        <v>1005.6</v>
      </c>
      <c r="CA17" s="23">
        <v>0</v>
      </c>
      <c r="CB17" s="23">
        <v>0</v>
      </c>
      <c r="CC17" s="26">
        <v>0</v>
      </c>
      <c r="CD17" s="23">
        <v>0</v>
      </c>
      <c r="CE17" s="23">
        <v>0</v>
      </c>
      <c r="CF17" s="23">
        <v>0</v>
      </c>
      <c r="CG17" s="27">
        <v>2280</v>
      </c>
      <c r="CH17" s="27">
        <v>300</v>
      </c>
      <c r="CI17" s="23">
        <v>200</v>
      </c>
      <c r="CJ17" s="23">
        <v>0</v>
      </c>
      <c r="CK17" s="23">
        <v>0</v>
      </c>
      <c r="CL17" s="23"/>
      <c r="CM17" s="23">
        <v>0</v>
      </c>
      <c r="CN17" s="23">
        <v>0</v>
      </c>
      <c r="CO17" s="23">
        <v>0</v>
      </c>
      <c r="CP17" s="27">
        <v>4900</v>
      </c>
      <c r="CQ17" s="27">
        <v>600</v>
      </c>
      <c r="CR17" s="23">
        <v>169.6</v>
      </c>
      <c r="CS17" s="27">
        <v>9603</v>
      </c>
      <c r="CT17" s="27">
        <v>500</v>
      </c>
      <c r="CU17" s="23">
        <v>398.1</v>
      </c>
      <c r="CV17" s="23">
        <v>3000</v>
      </c>
      <c r="CW17" s="23">
        <v>350</v>
      </c>
      <c r="CX17" s="23">
        <v>274.10000000000002</v>
      </c>
      <c r="CY17" s="27">
        <v>10500</v>
      </c>
      <c r="CZ17" s="27">
        <v>400</v>
      </c>
      <c r="DA17" s="23"/>
      <c r="DB17" s="23">
        <v>0</v>
      </c>
      <c r="DC17" s="23">
        <v>0</v>
      </c>
      <c r="DD17" s="23"/>
      <c r="DE17" s="23"/>
      <c r="DF17" s="23"/>
      <c r="DG17" s="23"/>
      <c r="DH17" s="23">
        <v>0</v>
      </c>
      <c r="DI17" s="23">
        <v>0</v>
      </c>
      <c r="DJ17" s="26">
        <v>0</v>
      </c>
      <c r="DK17" s="26"/>
      <c r="DL17" s="26">
        <f t="shared" si="27"/>
        <v>610110.4</v>
      </c>
      <c r="DM17" s="26">
        <f t="shared" si="27"/>
        <v>121607</v>
      </c>
      <c r="DN17" s="26">
        <f t="shared" si="28"/>
        <v>81485.500000000015</v>
      </c>
      <c r="DO17" s="23"/>
      <c r="DP17" s="23"/>
      <c r="DQ17" s="23"/>
      <c r="DR17" s="23">
        <v>43400</v>
      </c>
      <c r="DS17" s="23">
        <v>10000</v>
      </c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>
        <v>133186</v>
      </c>
      <c r="EE17" s="23">
        <v>0</v>
      </c>
      <c r="EF17" s="26">
        <v>0</v>
      </c>
      <c r="EG17" s="26"/>
      <c r="EH17" s="26">
        <f t="shared" si="4"/>
        <v>176586</v>
      </c>
      <c r="EI17" s="26">
        <f t="shared" si="4"/>
        <v>10000</v>
      </c>
      <c r="EJ17" s="26">
        <f t="shared" si="5"/>
        <v>0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>
      <c r="A18" s="22"/>
      <c r="B18" s="61" t="s">
        <v>56</v>
      </c>
      <c r="C18" s="36">
        <f>SUM(C10:C17)</f>
        <v>0</v>
      </c>
      <c r="D18" s="36">
        <f>SUM(D10:D17)</f>
        <v>0</v>
      </c>
      <c r="E18" s="36">
        <f>SUM(E10:E17)</f>
        <v>9810156.5999999996</v>
      </c>
      <c r="F18" s="36">
        <f>SUM(F10:F17)</f>
        <v>2578720.3499999996</v>
      </c>
      <c r="G18" s="36">
        <f>SUM(G10:G17)</f>
        <v>1408175.524</v>
      </c>
      <c r="H18" s="26">
        <f>G18/F18*100</f>
        <v>54.607531367253536</v>
      </c>
      <c r="I18" s="26">
        <f>G18/E18*100</f>
        <v>14.354261419231577</v>
      </c>
      <c r="J18" s="36">
        <f>SUM(J10:J17)</f>
        <v>3904599</v>
      </c>
      <c r="K18" s="36">
        <f>SUM(K10:K17)</f>
        <v>880712.27500000014</v>
      </c>
      <c r="L18" s="36">
        <f>SUM(L10:L17)</f>
        <v>481652.68099999998</v>
      </c>
      <c r="M18" s="26">
        <f>L18/K18*100</f>
        <v>54.688993746567213</v>
      </c>
      <c r="N18" s="26">
        <f>L18/J18*100</f>
        <v>12.335522316120041</v>
      </c>
      <c r="O18" s="36">
        <f>SUM(O10:O17)</f>
        <v>2111271.2000000002</v>
      </c>
      <c r="P18" s="36">
        <f>SUM(P10:P17)</f>
        <v>465901.8</v>
      </c>
      <c r="Q18" s="36">
        <f>SUM(Q10:Q17)</f>
        <v>274928.34600000002</v>
      </c>
      <c r="R18" s="26">
        <f>Q18/P18*100</f>
        <v>59.009934282288675</v>
      </c>
      <c r="S18" s="23">
        <f>Q18/O18*100</f>
        <v>13.021934178801853</v>
      </c>
      <c r="T18" s="36">
        <f>SUM(T10:T17)</f>
        <v>102312</v>
      </c>
      <c r="U18" s="36">
        <f>SUM(U10:U17)</f>
        <v>24539.924999999999</v>
      </c>
      <c r="V18" s="36">
        <f>SUM(V10:V17)</f>
        <v>17742.667000000001</v>
      </c>
      <c r="W18" s="26">
        <f>V18/U18*100</f>
        <v>72.301227489489079</v>
      </c>
      <c r="X18" s="23">
        <f>V18/T18*100</f>
        <v>17.341726288216439</v>
      </c>
      <c r="Y18" s="36">
        <f>SUM(Y10:Y17)</f>
        <v>423668.3</v>
      </c>
      <c r="Z18" s="36">
        <f>SUM(Z10:Z17)</f>
        <v>83224.95</v>
      </c>
      <c r="AA18" s="36">
        <f>SUM(AA10:AA17)</f>
        <v>37931.697</v>
      </c>
      <c r="AB18" s="26">
        <f>AA18/Z18*100</f>
        <v>45.577314254919948</v>
      </c>
      <c r="AC18" s="23">
        <f>AA18/Y18*100</f>
        <v>8.9531591105588983</v>
      </c>
      <c r="AD18" s="36">
        <f>SUM(AD10:AD17)</f>
        <v>555956.19999999995</v>
      </c>
      <c r="AE18" s="36">
        <f>SUM(AE10:AE17)</f>
        <v>102391.6</v>
      </c>
      <c r="AF18" s="36">
        <f>SUM(AF10:AF17)</f>
        <v>23228.477000000003</v>
      </c>
      <c r="AG18" s="26">
        <f t="shared" si="17"/>
        <v>22.685920524730545</v>
      </c>
      <c r="AH18" s="23">
        <f t="shared" si="18"/>
        <v>4.1781127721932059</v>
      </c>
      <c r="AI18" s="36">
        <f>SUM(AI10:AI17)</f>
        <v>1453003</v>
      </c>
      <c r="AJ18" s="36">
        <f>SUM(AJ10:AJ17)</f>
        <v>338970.27500000002</v>
      </c>
      <c r="AK18" s="36">
        <f>SUM(AK10:AK17)</f>
        <v>233957.20200000002</v>
      </c>
      <c r="AL18" s="26">
        <f>AK18/AJ18*100</f>
        <v>69.019975866615439</v>
      </c>
      <c r="AM18" s="23">
        <f>AK18/AI18*100</f>
        <v>16.101632412321244</v>
      </c>
      <c r="AN18" s="36">
        <f>SUM(AN10:AN17)</f>
        <v>153340.70000000001</v>
      </c>
      <c r="AO18" s="36">
        <f>SUM(AO10:AO17)</f>
        <v>43454.125</v>
      </c>
      <c r="AP18" s="36">
        <f>SUM(AP10:AP17)</f>
        <v>38185.135000000002</v>
      </c>
      <c r="AQ18" s="26">
        <f>AP18/AO18*100</f>
        <v>87.874591882818947</v>
      </c>
      <c r="AR18" s="23">
        <f>AP18/AN18*100</f>
        <v>24.902152527019897</v>
      </c>
      <c r="AS18" s="36">
        <f>SUM(AS10:AS17)</f>
        <v>65800</v>
      </c>
      <c r="AT18" s="36">
        <f>SUM(AT10:AT17)</f>
        <v>16675</v>
      </c>
      <c r="AU18" s="36">
        <f>SUM(AU10:AU17)</f>
        <v>12014.599999999999</v>
      </c>
      <c r="AV18" s="26">
        <f>AU18/AT18*100</f>
        <v>72.051574212893541</v>
      </c>
      <c r="AW18" s="23">
        <f>AU18/AS18*100</f>
        <v>18.259270516717326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5502087.0999999996</v>
      </c>
      <c r="BE18" s="36">
        <f t="shared" si="29"/>
        <v>1367923.0750000002</v>
      </c>
      <c r="BF18" s="36">
        <f t="shared" si="29"/>
        <v>919466.5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19184</v>
      </c>
      <c r="BK18" s="36">
        <f t="shared" si="29"/>
        <v>4795.5</v>
      </c>
      <c r="BL18" s="36">
        <f t="shared" si="29"/>
        <v>0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176809.5</v>
      </c>
      <c r="BT18" s="36">
        <f t="shared" si="29"/>
        <v>41824.699999999997</v>
      </c>
      <c r="BU18" s="36">
        <f t="shared" si="29"/>
        <v>24422.514000000003</v>
      </c>
      <c r="BV18" s="26">
        <f>BU18/BT18*100</f>
        <v>58.392562289747453</v>
      </c>
      <c r="BW18" s="23">
        <f>BU18/BS18*100</f>
        <v>13.812896931443163</v>
      </c>
      <c r="BX18" s="36">
        <f t="shared" ref="BX18:DC18" si="30">SUM(BX10:BX17)</f>
        <v>144712.70000000001</v>
      </c>
      <c r="BY18" s="36">
        <f t="shared" si="30"/>
        <v>34356</v>
      </c>
      <c r="BZ18" s="36">
        <f t="shared" si="30"/>
        <v>19789.903999999999</v>
      </c>
      <c r="CA18" s="36">
        <f t="shared" si="30"/>
        <v>1400</v>
      </c>
      <c r="CB18" s="36">
        <f t="shared" si="30"/>
        <v>400</v>
      </c>
      <c r="CC18" s="36">
        <f t="shared" si="30"/>
        <v>819.01</v>
      </c>
      <c r="CD18" s="36">
        <f t="shared" si="30"/>
        <v>1125.5999999999999</v>
      </c>
      <c r="CE18" s="36">
        <f t="shared" si="30"/>
        <v>61</v>
      </c>
      <c r="CF18" s="36">
        <f t="shared" si="30"/>
        <v>0.1</v>
      </c>
      <c r="CG18" s="36">
        <f t="shared" si="30"/>
        <v>29571.199999999997</v>
      </c>
      <c r="CH18" s="36">
        <f t="shared" si="30"/>
        <v>7007.7000000000007</v>
      </c>
      <c r="CI18" s="36">
        <f t="shared" si="30"/>
        <v>3813.5</v>
      </c>
      <c r="CJ18" s="36">
        <f t="shared" si="30"/>
        <v>0</v>
      </c>
      <c r="CK18" s="36">
        <f t="shared" si="30"/>
        <v>0</v>
      </c>
      <c r="CL18" s="36">
        <f t="shared" si="30"/>
        <v>0</v>
      </c>
      <c r="CM18" s="36">
        <f t="shared" si="30"/>
        <v>11994</v>
      </c>
      <c r="CN18" s="36">
        <f t="shared" si="30"/>
        <v>3367.5</v>
      </c>
      <c r="CO18" s="36">
        <f t="shared" si="30"/>
        <v>0</v>
      </c>
      <c r="CP18" s="36">
        <f t="shared" si="30"/>
        <v>33308.5</v>
      </c>
      <c r="CQ18" s="36">
        <f t="shared" si="30"/>
        <v>7439.6</v>
      </c>
      <c r="CR18" s="36">
        <f t="shared" si="30"/>
        <v>1436.4</v>
      </c>
      <c r="CS18" s="36">
        <f t="shared" si="30"/>
        <v>833879.8</v>
      </c>
      <c r="CT18" s="36">
        <f t="shared" si="30"/>
        <v>197795.80000000002</v>
      </c>
      <c r="CU18" s="36">
        <f t="shared" si="30"/>
        <v>79327.240999999995</v>
      </c>
      <c r="CV18" s="36">
        <f t="shared" si="30"/>
        <v>337924.69999999995</v>
      </c>
      <c r="CW18" s="36">
        <f t="shared" si="30"/>
        <v>81030.899999999994</v>
      </c>
      <c r="CX18" s="36">
        <f t="shared" si="30"/>
        <v>34376.970999999998</v>
      </c>
      <c r="CY18" s="36">
        <f t="shared" si="30"/>
        <v>78696.800000000003</v>
      </c>
      <c r="CZ18" s="36">
        <f t="shared" si="30"/>
        <v>17586.7</v>
      </c>
      <c r="DA18" s="36">
        <f t="shared" si="30"/>
        <v>9274.848</v>
      </c>
      <c r="DB18" s="36">
        <f t="shared" si="30"/>
        <v>9655</v>
      </c>
      <c r="DC18" s="36">
        <f t="shared" si="30"/>
        <v>2400</v>
      </c>
      <c r="DD18" s="36">
        <f t="shared" ref="DD18:EI18" si="31">SUM(DD10:DD17)</f>
        <v>1395.8</v>
      </c>
      <c r="DE18" s="36">
        <f t="shared" si="31"/>
        <v>2888</v>
      </c>
      <c r="DF18" s="36">
        <f t="shared" si="31"/>
        <v>2888</v>
      </c>
      <c r="DG18" s="36">
        <f t="shared" si="31"/>
        <v>2880</v>
      </c>
      <c r="DH18" s="36">
        <f t="shared" si="31"/>
        <v>18169.2</v>
      </c>
      <c r="DI18" s="36">
        <f t="shared" si="31"/>
        <v>4409.6000000000004</v>
      </c>
      <c r="DJ18" s="36">
        <f t="shared" si="31"/>
        <v>2736.1</v>
      </c>
      <c r="DK18" s="36">
        <f t="shared" si="31"/>
        <v>0</v>
      </c>
      <c r="DL18" s="36">
        <f t="shared" si="31"/>
        <v>9440752.0999999996</v>
      </c>
      <c r="DM18" s="36">
        <f t="shared" si="31"/>
        <v>2259686.35</v>
      </c>
      <c r="DN18" s="36">
        <f t="shared" si="31"/>
        <v>1403999.1809999999</v>
      </c>
      <c r="DO18" s="36">
        <f t="shared" si="31"/>
        <v>44500</v>
      </c>
      <c r="DP18" s="36">
        <f t="shared" si="31"/>
        <v>44500</v>
      </c>
      <c r="DQ18" s="36">
        <f t="shared" si="31"/>
        <v>0</v>
      </c>
      <c r="DR18" s="36">
        <f t="shared" si="31"/>
        <v>322104.5</v>
      </c>
      <c r="DS18" s="36">
        <f t="shared" si="31"/>
        <v>271734</v>
      </c>
      <c r="DT18" s="36">
        <f t="shared" si="31"/>
        <v>4038.8429999999998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0</v>
      </c>
      <c r="DY18" s="36">
        <f t="shared" si="31"/>
        <v>0</v>
      </c>
      <c r="DZ18" s="36">
        <f t="shared" si="31"/>
        <v>137.5</v>
      </c>
      <c r="EA18" s="36">
        <f t="shared" si="31"/>
        <v>2800</v>
      </c>
      <c r="EB18" s="36">
        <f t="shared" si="31"/>
        <v>2800</v>
      </c>
      <c r="EC18" s="36">
        <f t="shared" si="31"/>
        <v>0</v>
      </c>
      <c r="ED18" s="36">
        <f t="shared" si="31"/>
        <v>222580</v>
      </c>
      <c r="EE18" s="36">
        <f t="shared" si="31"/>
        <v>61519.5</v>
      </c>
      <c r="EF18" s="36">
        <f t="shared" si="31"/>
        <v>0</v>
      </c>
      <c r="EG18" s="36">
        <f t="shared" si="31"/>
        <v>0</v>
      </c>
      <c r="EH18" s="36">
        <f t="shared" si="31"/>
        <v>591984.5</v>
      </c>
      <c r="EI18" s="36">
        <f t="shared" si="31"/>
        <v>380553.5</v>
      </c>
      <c r="EJ18" s="36">
        <f>SUM(EJ10:EJ17)</f>
        <v>4176.3429999999998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>
      <c r="E19" s="40"/>
      <c r="F19" s="52"/>
    </row>
    <row r="20" spans="1:256">
      <c r="A20" s="41"/>
      <c r="B20" s="62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55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2"/>
      <c r="CT20" s="42"/>
      <c r="CU20" s="42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55"/>
      <c r="BD21" s="44"/>
      <c r="BE21" s="44"/>
      <c r="BF21" s="44"/>
      <c r="CS21" s="44"/>
      <c r="CT21" s="44"/>
      <c r="CU21" s="44"/>
    </row>
    <row r="22" spans="1:256">
      <c r="BD22" s="42"/>
      <c r="BE22" s="42"/>
      <c r="BF22" s="42"/>
    </row>
    <row r="23" spans="1:256">
      <c r="BD23" s="44"/>
      <c r="BE23" s="44"/>
      <c r="BF23" s="44"/>
    </row>
    <row r="26" spans="1:256">
      <c r="C26" s="45"/>
      <c r="D26" s="46"/>
    </row>
    <row r="27" spans="1:256">
      <c r="C27" s="45"/>
      <c r="D27" s="47"/>
    </row>
  </sheetData>
  <protectedRanges>
    <protectedRange sqref="AA12:AA16" name="Range4_1_1_1_2_1_1_2_1_1_1_1_1_1_1_1_1_1_1_1_1_1_1_1_1_1"/>
    <protectedRange sqref="AK12:AK16" name="Range4_2_1_1_2_1_1_2_1_1_1_1_1_1_1_1_1_1_1_1_1_1_1_1_1_1"/>
    <protectedRange sqref="AP12:AP16" name="Range4_3_1_1_2_1_1_2_1_1_1_1_1_1_1_1_1_1_1_1_1_1_1_1_1_1"/>
    <protectedRange sqref="AU12:AU16" name="Range4_4_1_1_2_1_1_2_1_1_1_1_1_1_1_1_1_1_1_1_1_1_1_1_1_1"/>
    <protectedRange sqref="BZ12:BZ14" name="Range5_1_1_1_2_1_1_2_1_1_1_1_1_1_1_1_1_1_1_1_1_1_1_1_1_1_1"/>
    <protectedRange sqref="BZ15:BZ16 CC12:CC16" name="Range5_2_1_1_2_1_1_2_1_1_1_1_1_1_1_1_1_1_1_1_1_1_1_1_1_1"/>
    <protectedRange sqref="BZ10" name="Range5_1_1_1_2_1_1_1_1_1_1_1_1_1_1_1_1_1_1_1_1_1_1_1_1"/>
    <protectedRange sqref="CC10" name="Range5_2_1_1_2_1_1_1_1_1_1_1_1_1_1_1_1_1_1_1_1_1_1_1_1"/>
    <protectedRange sqref="DJ10:DK10" name="Range5_3_1_1_1_1_1_1_1_1"/>
    <protectedRange sqref="DJ12:DK12" name="Range5_8_1_1_1_1_1_1_1_1_1"/>
    <protectedRange sqref="DJ13:DK13" name="Range5_9_1_1_1_1_1_1_1_1"/>
    <protectedRange sqref="DJ14:DK14" name="Range5_11_1_1_1_1_1_1_1_1"/>
    <protectedRange sqref="DJ15:DK15 DA15" name="Range5_12_1_1_1_1_1_1_1_1_1"/>
    <protectedRange sqref="DJ16:DK16" name="Range5_14_1_1_1_1_1_1_1_1"/>
  </protectedRanges>
  <mergeCells count="136">
    <mergeCell ref="AT7:AW7"/>
    <mergeCell ref="BA7:BA8"/>
    <mergeCell ref="BB7:BC7"/>
    <mergeCell ref="BE7:BF7"/>
    <mergeCell ref="BD7:BD8"/>
    <mergeCell ref="BN7:BO7"/>
    <mergeCell ref="BQ7:BR7"/>
    <mergeCell ref="BS7:BS8"/>
    <mergeCell ref="BG7:BG8"/>
    <mergeCell ref="BH7:BI7"/>
    <mergeCell ref="BK7:BL7"/>
    <mergeCell ref="F7:I7"/>
    <mergeCell ref="J7:J8"/>
    <mergeCell ref="K7:N7"/>
    <mergeCell ref="O7:O8"/>
    <mergeCell ref="P7:S7"/>
    <mergeCell ref="U7:X7"/>
    <mergeCell ref="A4:A8"/>
    <mergeCell ref="B4:B8"/>
    <mergeCell ref="C4:C8"/>
    <mergeCell ref="D4:D8"/>
    <mergeCell ref="T7:T8"/>
    <mergeCell ref="E7:E8"/>
    <mergeCell ref="O5:AZ5"/>
    <mergeCell ref="AI7:AI8"/>
    <mergeCell ref="AD7:AD8"/>
    <mergeCell ref="AE7:AH7"/>
    <mergeCell ref="AJ7:AM7"/>
    <mergeCell ref="AX7:AX8"/>
    <mergeCell ref="Y7:Y8"/>
    <mergeCell ref="Z7:AC7"/>
    <mergeCell ref="AY7:AZ7"/>
    <mergeCell ref="AN7:AN8"/>
    <mergeCell ref="AO7:AR7"/>
    <mergeCell ref="AS7:AS8"/>
    <mergeCell ref="C1:N1"/>
    <mergeCell ref="C2:N2"/>
    <mergeCell ref="T2:V2"/>
    <mergeCell ref="L3:O3"/>
    <mergeCell ref="E4:I6"/>
    <mergeCell ref="J4:N6"/>
    <mergeCell ref="O4:DJ4"/>
    <mergeCell ref="O6:S6"/>
    <mergeCell ref="T6:X6"/>
    <mergeCell ref="AD6:AH6"/>
    <mergeCell ref="BD6:BF6"/>
    <mergeCell ref="BG6:BI6"/>
    <mergeCell ref="BJ6:BL6"/>
    <mergeCell ref="BM6:BO6"/>
    <mergeCell ref="Y6:AC6"/>
    <mergeCell ref="AI6:AM6"/>
    <mergeCell ref="AN6:AR6"/>
    <mergeCell ref="AS6:AW6"/>
    <mergeCell ref="AX6:AZ6"/>
    <mergeCell ref="CA6:CC6"/>
    <mergeCell ref="CS5:DA5"/>
    <mergeCell ref="DB5:DD6"/>
    <mergeCell ref="DE5:DG6"/>
    <mergeCell ref="DH5:DJ6"/>
    <mergeCell ref="BJ7:BJ8"/>
    <mergeCell ref="BP7:BP8"/>
    <mergeCell ref="CA7:CA8"/>
    <mergeCell ref="BT7:BW7"/>
    <mergeCell ref="EH4:EJ6"/>
    <mergeCell ref="BA5:BO5"/>
    <mergeCell ref="BP5:BR6"/>
    <mergeCell ref="BS5:CI5"/>
    <mergeCell ref="CJ5:CR5"/>
    <mergeCell ref="CP6:CR6"/>
    <mergeCell ref="CS6:CU6"/>
    <mergeCell ref="CV6:CX6"/>
    <mergeCell ref="CY6:DA6"/>
    <mergeCell ref="CD6:CF6"/>
    <mergeCell ref="CG6:CI6"/>
    <mergeCell ref="CJ6:CL6"/>
    <mergeCell ref="CM6:CO6"/>
    <mergeCell ref="EA6:EC6"/>
    <mergeCell ref="ED6:EF6"/>
    <mergeCell ref="DO4:EF4"/>
    <mergeCell ref="BS6:BW6"/>
    <mergeCell ref="BX6:BZ6"/>
    <mergeCell ref="BA6:BC6"/>
    <mergeCell ref="BX7:BX8"/>
    <mergeCell ref="EG4:EG6"/>
    <mergeCell ref="DO5:DT5"/>
    <mergeCell ref="DU5:DW6"/>
    <mergeCell ref="DX5:EF5"/>
    <mergeCell ref="DO6:DQ6"/>
    <mergeCell ref="DR6:DT6"/>
    <mergeCell ref="DX6:DZ6"/>
    <mergeCell ref="CY7:CY8"/>
    <mergeCell ref="CZ7:DA7"/>
    <mergeCell ref="DB7:DB8"/>
    <mergeCell ref="EG7:EG8"/>
    <mergeCell ref="DK4:DK6"/>
    <mergeCell ref="DL4:DN6"/>
    <mergeCell ref="CS7:CS8"/>
    <mergeCell ref="CT7:CU7"/>
    <mergeCell ref="CV7:CV8"/>
    <mergeCell ref="DI7:DJ7"/>
    <mergeCell ref="BM7:BM8"/>
    <mergeCell ref="CK7:CL7"/>
    <mergeCell ref="CM7:CM8"/>
    <mergeCell ref="CN7:CO7"/>
    <mergeCell ref="CP7:CP8"/>
    <mergeCell ref="CB7:CC7"/>
    <mergeCell ref="CD7:CD8"/>
    <mergeCell ref="CE7:CF7"/>
    <mergeCell ref="CH7:CI7"/>
    <mergeCell ref="CG7:CG8"/>
    <mergeCell ref="CJ7:CJ8"/>
    <mergeCell ref="BY7:BZ7"/>
    <mergeCell ref="EH7:EH8"/>
    <mergeCell ref="EI7:EJ7"/>
    <mergeCell ref="C20:AA21"/>
    <mergeCell ref="EA7:EA8"/>
    <mergeCell ref="EB7:EC7"/>
    <mergeCell ref="ED7:ED8"/>
    <mergeCell ref="EE7:EF7"/>
    <mergeCell ref="DU7:DU8"/>
    <mergeCell ref="DV7:DW7"/>
    <mergeCell ref="DK7:DK8"/>
    <mergeCell ref="DL7:DL8"/>
    <mergeCell ref="DM7:DN7"/>
    <mergeCell ref="DC7:DD7"/>
    <mergeCell ref="DE7:DE8"/>
    <mergeCell ref="DF7:DG7"/>
    <mergeCell ref="DH7:DH8"/>
    <mergeCell ref="DX7:DX8"/>
    <mergeCell ref="DY7:DZ7"/>
    <mergeCell ref="DO7:DO8"/>
    <mergeCell ref="DP7:DQ7"/>
    <mergeCell ref="DR7:DR8"/>
    <mergeCell ref="DS7:DT7"/>
    <mergeCell ref="CW7:CX7"/>
    <mergeCell ref="CQ7:CR7"/>
  </mergeCells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2022-03-18T07:10:32Z</dcterms:modified>
</cp:coreProperties>
</file>