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EG18" i="1"/>
  <c r="EF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U18"/>
  <c r="AV18" s="1"/>
  <c r="AT18"/>
  <c r="AS18"/>
  <c r="AW18" s="1"/>
  <c r="AP18"/>
  <c r="AQ18" s="1"/>
  <c r="AO18"/>
  <c r="AN18"/>
  <c r="AK18"/>
  <c r="AL18" s="1"/>
  <c r="AJ18"/>
  <c r="AI18"/>
  <c r="AG18"/>
  <c r="AF18"/>
  <c r="AE18"/>
  <c r="AD18"/>
  <c r="AH18" s="1"/>
  <c r="AA18"/>
  <c r="AB18" s="1"/>
  <c r="Z18"/>
  <c r="Y18"/>
  <c r="AC18" s="1"/>
  <c r="V18"/>
  <c r="W18" s="1"/>
  <c r="U18"/>
  <c r="T18"/>
  <c r="D18"/>
  <c r="C18"/>
  <c r="EJ17"/>
  <c r="G17" s="1"/>
  <c r="EI17"/>
  <c r="EH17"/>
  <c r="DN17"/>
  <c r="DM17"/>
  <c r="DL17"/>
  <c r="BU17"/>
  <c r="BV17" s="1"/>
  <c r="BT17"/>
  <c r="BS17"/>
  <c r="AW17"/>
  <c r="AV17"/>
  <c r="AR17"/>
  <c r="AQ17"/>
  <c r="AM17"/>
  <c r="AL17"/>
  <c r="AH17"/>
  <c r="AG17"/>
  <c r="AC17"/>
  <c r="AB17"/>
  <c r="X17"/>
  <c r="W17"/>
  <c r="Q17"/>
  <c r="R17" s="1"/>
  <c r="P17"/>
  <c r="O17"/>
  <c r="M17"/>
  <c r="L17"/>
  <c r="K17"/>
  <c r="J17"/>
  <c r="N17" s="1"/>
  <c r="F17"/>
  <c r="E17"/>
  <c r="EJ16"/>
  <c r="EI16"/>
  <c r="EH16"/>
  <c r="E16" s="1"/>
  <c r="DN16"/>
  <c r="DM16"/>
  <c r="DL16"/>
  <c r="BV16"/>
  <c r="BU16"/>
  <c r="BT16"/>
  <c r="BS16"/>
  <c r="BW16" s="1"/>
  <c r="AW16"/>
  <c r="AV16"/>
  <c r="AR16"/>
  <c r="AQ16"/>
  <c r="AM16"/>
  <c r="AL16"/>
  <c r="AH16"/>
  <c r="AG16"/>
  <c r="AC16"/>
  <c r="AB16"/>
  <c r="X16"/>
  <c r="W16"/>
  <c r="Q16"/>
  <c r="P16"/>
  <c r="R16" s="1"/>
  <c r="O16"/>
  <c r="S16" s="1"/>
  <c r="L16"/>
  <c r="M16" s="1"/>
  <c r="K16"/>
  <c r="J16"/>
  <c r="G16"/>
  <c r="H16" s="1"/>
  <c r="F16"/>
  <c r="EJ15"/>
  <c r="G15" s="1"/>
  <c r="EI15"/>
  <c r="EH15"/>
  <c r="DN15"/>
  <c r="DM15"/>
  <c r="DL15"/>
  <c r="BU15"/>
  <c r="BV15" s="1"/>
  <c r="BT15"/>
  <c r="BS15"/>
  <c r="AW15"/>
  <c r="AV15"/>
  <c r="AR15"/>
  <c r="AQ15"/>
  <c r="AM15"/>
  <c r="AL15"/>
  <c r="AH15"/>
  <c r="AG15"/>
  <c r="AC15"/>
  <c r="AB15"/>
  <c r="X15"/>
  <c r="W15"/>
  <c r="Q15"/>
  <c r="R15" s="1"/>
  <c r="P15"/>
  <c r="O15"/>
  <c r="M15"/>
  <c r="L15"/>
  <c r="K15"/>
  <c r="J15"/>
  <c r="N15" s="1"/>
  <c r="F15"/>
  <c r="E15"/>
  <c r="EJ14"/>
  <c r="EI14"/>
  <c r="EH14"/>
  <c r="E14" s="1"/>
  <c r="DN14"/>
  <c r="DM14"/>
  <c r="DL14"/>
  <c r="BV14"/>
  <c r="BU14"/>
  <c r="BT14"/>
  <c r="BS14"/>
  <c r="BW14" s="1"/>
  <c r="AW14"/>
  <c r="AV14"/>
  <c r="AR14"/>
  <c r="AQ14"/>
  <c r="AM14"/>
  <c r="AL14"/>
  <c r="AH14"/>
  <c r="AG14"/>
  <c r="AC14"/>
  <c r="AB14"/>
  <c r="X14"/>
  <c r="W14"/>
  <c r="Q14"/>
  <c r="P14"/>
  <c r="R14" s="1"/>
  <c r="O14"/>
  <c r="S14" s="1"/>
  <c r="L14"/>
  <c r="M14" s="1"/>
  <c r="K14"/>
  <c r="J14"/>
  <c r="G14"/>
  <c r="H14" s="1"/>
  <c r="F14"/>
  <c r="EJ13"/>
  <c r="G13" s="1"/>
  <c r="EI13"/>
  <c r="EH13"/>
  <c r="DN13"/>
  <c r="DM13"/>
  <c r="DL13"/>
  <c r="BU13"/>
  <c r="BV13" s="1"/>
  <c r="BT13"/>
  <c r="BS13"/>
  <c r="AW13"/>
  <c r="AV13"/>
  <c r="AR13"/>
  <c r="AQ13"/>
  <c r="AM13"/>
  <c r="AL13"/>
  <c r="AH13"/>
  <c r="AG13"/>
  <c r="AC13"/>
  <c r="AB13"/>
  <c r="X13"/>
  <c r="W13"/>
  <c r="Q13"/>
  <c r="R13" s="1"/>
  <c r="P13"/>
  <c r="O13"/>
  <c r="M13"/>
  <c r="L13"/>
  <c r="K13"/>
  <c r="J13"/>
  <c r="N13" s="1"/>
  <c r="F13"/>
  <c r="E13"/>
  <c r="EJ12"/>
  <c r="EI12"/>
  <c r="EH12"/>
  <c r="E12" s="1"/>
  <c r="DN12"/>
  <c r="DM12"/>
  <c r="DL12"/>
  <c r="BV12"/>
  <c r="BU12"/>
  <c r="BT12"/>
  <c r="BS12"/>
  <c r="BW12" s="1"/>
  <c r="AW12"/>
  <c r="AV12"/>
  <c r="AR12"/>
  <c r="AQ12"/>
  <c r="AM12"/>
  <c r="AL12"/>
  <c r="AH12"/>
  <c r="AG12"/>
  <c r="AC12"/>
  <c r="AB12"/>
  <c r="X12"/>
  <c r="W12"/>
  <c r="Q12"/>
  <c r="P12"/>
  <c r="R12" s="1"/>
  <c r="O12"/>
  <c r="S12" s="1"/>
  <c r="L12"/>
  <c r="M12" s="1"/>
  <c r="K12"/>
  <c r="J12"/>
  <c r="G12"/>
  <c r="H12" s="1"/>
  <c r="F12"/>
  <c r="EJ11"/>
  <c r="G11" s="1"/>
  <c r="EI11"/>
  <c r="EH11"/>
  <c r="DN11"/>
  <c r="DM11"/>
  <c r="DL11"/>
  <c r="BU11"/>
  <c r="BV11" s="1"/>
  <c r="BT11"/>
  <c r="BS11"/>
  <c r="AW11"/>
  <c r="AV11"/>
  <c r="AR11"/>
  <c r="AQ11"/>
  <c r="AM11"/>
  <c r="AL11"/>
  <c r="AH11"/>
  <c r="AG11"/>
  <c r="AC11"/>
  <c r="AB11"/>
  <c r="X11"/>
  <c r="W11"/>
  <c r="Q11"/>
  <c r="R11" s="1"/>
  <c r="P11"/>
  <c r="O11"/>
  <c r="M11"/>
  <c r="L11"/>
  <c r="K11"/>
  <c r="J11"/>
  <c r="N11" s="1"/>
  <c r="F11"/>
  <c r="E11"/>
  <c r="EJ10"/>
  <c r="EJ18" s="1"/>
  <c r="EI10"/>
  <c r="EI18" s="1"/>
  <c r="EH10"/>
  <c r="EH18" s="1"/>
  <c r="DN10"/>
  <c r="DN18" s="1"/>
  <c r="DM10"/>
  <c r="DM18" s="1"/>
  <c r="DL10"/>
  <c r="DL18" s="1"/>
  <c r="BV10"/>
  <c r="BU10"/>
  <c r="BU18" s="1"/>
  <c r="BT10"/>
  <c r="BT18" s="1"/>
  <c r="BS10"/>
  <c r="BW10" s="1"/>
  <c r="AW10"/>
  <c r="AV10"/>
  <c r="AR10"/>
  <c r="AQ10"/>
  <c r="AM10"/>
  <c r="AL10"/>
  <c r="AH10"/>
  <c r="AG10"/>
  <c r="AC10"/>
  <c r="AB10"/>
  <c r="X10"/>
  <c r="W10"/>
  <c r="S10"/>
  <c r="Q10"/>
  <c r="Q18" s="1"/>
  <c r="P10"/>
  <c r="P18" s="1"/>
  <c r="O10"/>
  <c r="O18" s="1"/>
  <c r="L10"/>
  <c r="M10" s="1"/>
  <c r="K10"/>
  <c r="K18" s="1"/>
  <c r="J10"/>
  <c r="J18" s="1"/>
  <c r="G10"/>
  <c r="H10" s="1"/>
  <c r="F10"/>
  <c r="F18" s="1"/>
  <c r="I11" l="1"/>
  <c r="H11"/>
  <c r="I13"/>
  <c r="H13"/>
  <c r="I15"/>
  <c r="H15"/>
  <c r="I17"/>
  <c r="H17"/>
  <c r="R18"/>
  <c r="S18"/>
  <c r="BV18"/>
  <c r="N10"/>
  <c r="R10"/>
  <c r="BW11"/>
  <c r="N12"/>
  <c r="BW13"/>
  <c r="N14"/>
  <c r="BW15"/>
  <c r="N16"/>
  <c r="BW17"/>
  <c r="L18"/>
  <c r="X18"/>
  <c r="AR18"/>
  <c r="E10"/>
  <c r="E18" s="1"/>
  <c r="S11"/>
  <c r="I12"/>
  <c r="S13"/>
  <c r="I14"/>
  <c r="S15"/>
  <c r="I16"/>
  <c r="S17"/>
  <c r="G18"/>
  <c r="AM18"/>
  <c r="BS18"/>
  <c r="BW18" s="1"/>
  <c r="I18" l="1"/>
  <c r="H18"/>
  <c r="M18"/>
  <c r="N18"/>
  <c r="I10"/>
</calcChain>
</file>

<file path=xl/sharedStrings.xml><?xml version="1.0" encoding="utf-8"?>
<sst xmlns="http://schemas.openxmlformats.org/spreadsheetml/2006/main" count="236" uniqueCount="69">
  <si>
    <t>ՀԱՇՎԵՏՎՈՒԹՅՈՒՆ</t>
  </si>
  <si>
    <t>հազար դրամ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</si>
  <si>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</si>
  <si>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</si>
  <si>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</si>
  <si>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</si>
  <si>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</si>
  <si>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</si>
  <si>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</si>
  <si>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</si>
  <si>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</si>
  <si>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</si>
  <si>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</si>
  <si>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</si>
  <si>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</si>
  <si>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</si>
  <si>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</si>
  <si>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</si>
  <si>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</si>
  <si>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</si>
  <si>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</si>
  <si>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</si>
  <si>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</si>
  <si>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</si>
  <si>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</si>
  <si>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</si>
  <si>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</si>
  <si>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</si>
  <si>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</si>
  <si>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</si>
  <si>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</si>
  <si>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</si>
  <si>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</si>
  <si>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</si>
  <si>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</si>
  <si>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</si>
  <si>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</si>
  <si>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</si>
  <si>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</si>
  <si>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</si>
  <si>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</si>
  <si>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</si>
  <si>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</si>
  <si>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</si>
  <si>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</si>
  <si>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</si>
  <si>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</si>
  <si>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</si>
  <si>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</si>
  <si>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</si>
  <si>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</si>
  <si>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>կատ. %-ը տարեկան ծրագրի նկատմամբ</t>
  </si>
  <si>
    <t>Մեծամոր</t>
  </si>
  <si>
    <t>Ֆերիկ</t>
  </si>
  <si>
    <t>Արմավիր</t>
  </si>
  <si>
    <t>Ընդամենը</t>
  </si>
  <si>
    <t>տող 1113 Համայնքի բյուջե մուտքագրվող անշարժ գույքի հարկ</t>
  </si>
  <si>
    <r>
      <t>տող 1120    1.2 Գույքային հարկեր այլ գույքից այդ թվում`Գույքահարկ փոխադրամիջոցների համար</t>
    </r>
    <r>
      <rPr>
        <sz val="10"/>
        <rFont val="Arial Armenian"/>
        <family val="2"/>
      </rPr>
      <t/>
    </r>
  </si>
  <si>
    <t>Հաշվետու ժամանակաշրջան</t>
  </si>
  <si>
    <r>
      <t xml:space="preserve">ծրագիր </t>
    </r>
    <r>
      <rPr>
        <sz val="10"/>
        <rFont val="Calibri"/>
        <family val="2"/>
        <charset val="204"/>
      </rPr>
      <t>(1-ին եռամսյակ, 1-ին կիսամյակ, 9 ամիս)</t>
    </r>
  </si>
  <si>
    <t>կատ. %-ը 1-ին եռամսյակի, 1-ին կիսամյակի, 9 ամսվա նկատմամբ</t>
  </si>
  <si>
    <t>Վաղարշապատ</t>
  </si>
  <si>
    <t>Արաքս</t>
  </si>
  <si>
    <t>Խոյ</t>
  </si>
  <si>
    <t>Փարաքար</t>
  </si>
  <si>
    <t>Բաղրամյան</t>
  </si>
  <si>
    <t>Գույքային հարկեր անշարժ գույքից</t>
  </si>
  <si>
    <r>
      <t xml:space="preserve"> ՀՀ ԱՐՄԱՎԻՐԻ  ՄԱՐԶԻ  ՀԱՄԱՅՆՔՆԵՐԻ   ԲՅՈՒՋԵՏԱՅԻՆ   ԵԿԱՄՈՒՏՆԵՐԻ   ՎԵՐԱԲԵՐՅԱԼ  (աճողական)  2022թ. մայիսի «31»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</si>
  <si>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 xml:space="preserve">  փաստ               ( 5ամիս)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</si>
</sst>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name val="Calibri"/>
      <family val="2"/>
      <charset val="204"/>
    </font>
    <font>
      <sz val="9"/>
      <name val="GHEA Grapalat"/>
      <family val="3"/>
    </font>
    <font>
      <sz val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2" borderId="0" xfId="0" applyFont="1" applyFill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  <protection locked="0"/>
    </xf>
    <xf numFmtId="0" fontId="1" fillId="7" borderId="0" xfId="0" applyFont="1" applyFill="1" applyProtection="1">
      <protection locked="0"/>
    </xf>
    <xf numFmtId="0" fontId="2" fillId="7" borderId="2" xfId="0" applyFont="1" applyFill="1" applyBorder="1" applyAlignment="1" applyProtection="1">
      <alignment horizontal="center" vertical="center"/>
    </xf>
    <xf numFmtId="164" fontId="1" fillId="7" borderId="14" xfId="0" applyNumberFormat="1" applyFont="1" applyFill="1" applyBorder="1" applyAlignment="1">
      <alignment horizontal="left" vertical="center" wrapText="1"/>
    </xf>
    <xf numFmtId="165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 applyProtection="1">
      <alignment horizontal="center" vertical="center" wrapText="1"/>
    </xf>
    <xf numFmtId="164" fontId="7" fillId="7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164" fontId="1" fillId="2" borderId="2" xfId="0" applyNumberFormat="1" applyFont="1" applyFill="1" applyBorder="1" applyAlignment="1"/>
    <xf numFmtId="0" fontId="1" fillId="0" borderId="2" xfId="0" applyFont="1" applyFill="1" applyBorder="1" applyAlignment="1" applyProtection="1">
      <alignment horizontal="center"/>
      <protection locked="0"/>
    </xf>
    <xf numFmtId="164" fontId="1" fillId="0" borderId="2" xfId="0" applyNumberFormat="1" applyFont="1" applyFill="1" applyBorder="1" applyAlignment="1" applyProtection="1">
      <alignment horizontal="center"/>
      <protection locked="0"/>
    </xf>
    <xf numFmtId="4" fontId="1" fillId="0" borderId="14" xfId="0" applyNumberFormat="1" applyFont="1" applyFill="1" applyBorder="1" applyAlignment="1" applyProtection="1">
      <alignment horizontal="center" vertical="center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2" borderId="15" xfId="0" applyFont="1" applyFill="1" applyBorder="1" applyAlignment="1" applyProtection="1">
      <alignment horizontal="center" vertical="center" textRotation="90" wrapText="1"/>
    </xf>
    <xf numFmtId="0" fontId="1" fillId="2" borderId="9" xfId="0" applyFont="1" applyFill="1" applyBorder="1" applyAlignment="1" applyProtection="1">
      <alignment horizontal="center" vertical="center" textRotation="90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" fontId="2" fillId="5" borderId="5" xfId="0" applyNumberFormat="1" applyFont="1" applyFill="1" applyBorder="1" applyAlignment="1" applyProtection="1">
      <alignment horizontal="center" vertical="center" wrapText="1"/>
    </xf>
    <xf numFmtId="4" fontId="2" fillId="5" borderId="13" xfId="0" applyNumberFormat="1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10" xfId="0" applyNumberFormat="1" applyFont="1" applyFill="1" applyBorder="1" applyAlignment="1" applyProtection="1">
      <alignment horizontal="center" vertical="center" wrapText="1"/>
    </xf>
    <xf numFmtId="4" fontId="2" fillId="5" borderId="0" xfId="0" applyNumberFormat="1" applyFont="1" applyFill="1" applyBorder="1" applyAlignment="1" applyProtection="1">
      <alignment horizontal="center" vertical="center" wrapText="1"/>
    </xf>
    <xf numFmtId="4" fontId="2" fillId="5" borderId="11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/>
    </xf>
    <xf numFmtId="4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13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12" xfId="0" applyNumberFormat="1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4" fontId="1" fillId="4" borderId="13" xfId="0" applyNumberFormat="1" applyFont="1" applyFill="1" applyBorder="1" applyAlignment="1" applyProtection="1">
      <alignment horizontal="center" vertical="center" wrapText="1"/>
    </xf>
    <xf numFmtId="4" fontId="1" fillId="4" borderId="6" xfId="0" applyNumberFormat="1" applyFont="1" applyFill="1" applyBorder="1" applyAlignment="1" applyProtection="1">
      <alignment horizontal="center" vertical="center" wrapText="1"/>
    </xf>
    <xf numFmtId="0" fontId="2" fillId="5" borderId="14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4" fontId="1" fillId="4" borderId="8" xfId="0" applyNumberFormat="1" applyFont="1" applyFill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4" fontId="1" fillId="5" borderId="5" xfId="0" applyNumberFormat="1" applyFont="1" applyFill="1" applyBorder="1" applyAlignment="1" applyProtection="1">
      <alignment horizontal="center" vertical="center" wrapText="1"/>
    </xf>
    <xf numFmtId="4" fontId="1" fillId="5" borderId="13" xfId="0" applyNumberFormat="1" applyFont="1" applyFill="1" applyBorder="1" applyAlignment="1" applyProtection="1">
      <alignment horizontal="center" vertical="center" wrapText="1"/>
    </xf>
    <xf numFmtId="4" fontId="1" fillId="5" borderId="6" xfId="0" applyNumberFormat="1" applyFont="1" applyFill="1" applyBorder="1" applyAlignment="1" applyProtection="1">
      <alignment horizontal="center" vertical="center" wrapText="1"/>
    </xf>
    <xf numFmtId="4" fontId="1" fillId="5" borderId="10" xfId="0" applyNumberFormat="1" applyFont="1" applyFill="1" applyBorder="1" applyAlignment="1" applyProtection="1">
      <alignment horizontal="center" vertical="center" wrapText="1"/>
    </xf>
    <xf numFmtId="4" fontId="1" fillId="5" borderId="0" xfId="0" applyNumberFormat="1" applyFont="1" applyFill="1" applyBorder="1" applyAlignment="1" applyProtection="1">
      <alignment horizontal="center" vertical="center" wrapText="1"/>
    </xf>
    <xf numFmtId="4" fontId="1" fillId="5" borderId="11" xfId="0" applyNumberFormat="1" applyFont="1" applyFill="1" applyBorder="1" applyAlignment="1" applyProtection="1">
      <alignment horizontal="center" vertical="center" wrapText="1"/>
    </xf>
    <xf numFmtId="4" fontId="1" fillId="5" borderId="7" xfId="0" applyNumberFormat="1" applyFont="1" applyFill="1" applyBorder="1" applyAlignment="1" applyProtection="1">
      <alignment horizontal="center" vertical="center" wrapText="1"/>
    </xf>
    <xf numFmtId="4" fontId="1" fillId="5" borderId="4" xfId="0" applyNumberFormat="1" applyFont="1" applyFill="1" applyBorder="1" applyAlignment="1" applyProtection="1">
      <alignment horizontal="center" vertical="center" wrapText="1"/>
    </xf>
    <xf numFmtId="4" fontId="1" fillId="5" borderId="12" xfId="0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4" sqref="C4:C8"/>
    </sheetView>
  </sheetViews>
  <sheetFormatPr defaultColWidth="17.28515625" defaultRowHeight="17.25"/>
  <cols>
    <col min="1" max="1" width="5.28515625" style="1" customWidth="1"/>
    <col min="2" max="2" width="22.42578125" style="46" customWidth="1"/>
    <col min="3" max="3" width="14" style="1" customWidth="1"/>
    <col min="4" max="4" width="11.140625" style="1" customWidth="1"/>
    <col min="5" max="5" width="17.140625" style="1" customWidth="1"/>
    <col min="6" max="6" width="14.85546875" style="4" customWidth="1"/>
    <col min="7" max="140" width="14.85546875" style="1" customWidth="1"/>
    <col min="141" max="230" width="17.28515625" style="4"/>
    <col min="231" max="16384" width="17.28515625" style="1"/>
  </cols>
  <sheetData>
    <row r="1" spans="1:256">
      <c r="C1" s="85" t="s">
        <v>0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2"/>
      <c r="P1" s="2"/>
      <c r="Q1" s="2"/>
      <c r="R1" s="2"/>
      <c r="S1" s="2"/>
      <c r="T1" s="2"/>
      <c r="U1" s="2"/>
      <c r="V1" s="2"/>
      <c r="W1" s="2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</row>
    <row r="2" spans="1:256" ht="17.45" customHeight="1">
      <c r="C2" s="86" t="s">
        <v>67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Q2" s="5"/>
      <c r="R2" s="5"/>
      <c r="T2" s="87"/>
      <c r="U2" s="87"/>
      <c r="V2" s="87"/>
      <c r="W2" s="6"/>
      <c r="X2" s="6"/>
      <c r="AA2" s="57"/>
      <c r="AB2" s="6"/>
      <c r="AC2" s="6"/>
      <c r="AD2" s="6"/>
      <c r="AE2" s="6"/>
      <c r="AF2" s="6"/>
      <c r="AG2" s="6"/>
      <c r="AH2" s="6"/>
      <c r="AI2" s="6"/>
      <c r="AJ2" s="6"/>
      <c r="AK2" s="57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256">
      <c r="C3" s="7"/>
      <c r="D3" s="7"/>
      <c r="E3" s="7"/>
      <c r="F3" s="42"/>
      <c r="G3" s="7"/>
      <c r="H3" s="7"/>
      <c r="I3" s="7"/>
      <c r="J3" s="7"/>
      <c r="K3" s="7"/>
      <c r="L3" s="86" t="s">
        <v>1</v>
      </c>
      <c r="M3" s="86"/>
      <c r="N3" s="86"/>
      <c r="O3" s="86"/>
      <c r="P3" s="7"/>
      <c r="Q3" s="5"/>
      <c r="R3" s="5"/>
      <c r="T3" s="6"/>
      <c r="U3" s="6"/>
      <c r="V3" s="6"/>
      <c r="W3" s="6"/>
      <c r="X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256" ht="17.45" customHeight="1">
      <c r="A4" s="69" t="s">
        <v>2</v>
      </c>
      <c r="B4" s="72" t="s">
        <v>3</v>
      </c>
      <c r="C4" s="75" t="s">
        <v>4</v>
      </c>
      <c r="D4" s="75" t="s">
        <v>5</v>
      </c>
      <c r="E4" s="88" t="s">
        <v>6</v>
      </c>
      <c r="F4" s="89"/>
      <c r="G4" s="89"/>
      <c r="H4" s="89"/>
      <c r="I4" s="90"/>
      <c r="J4" s="97" t="s">
        <v>7</v>
      </c>
      <c r="K4" s="98"/>
      <c r="L4" s="98"/>
      <c r="M4" s="98"/>
      <c r="N4" s="99"/>
      <c r="O4" s="106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8"/>
      <c r="DK4" s="82" t="s">
        <v>8</v>
      </c>
      <c r="DL4" s="157" t="s">
        <v>9</v>
      </c>
      <c r="DM4" s="158"/>
      <c r="DN4" s="159"/>
      <c r="DO4" s="150" t="s">
        <v>10</v>
      </c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82" t="s">
        <v>11</v>
      </c>
      <c r="EH4" s="127" t="s">
        <v>12</v>
      </c>
      <c r="EI4" s="128"/>
      <c r="EJ4" s="129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8" customHeight="1">
      <c r="A5" s="70"/>
      <c r="B5" s="73"/>
      <c r="C5" s="76"/>
      <c r="D5" s="76"/>
      <c r="E5" s="91"/>
      <c r="F5" s="92"/>
      <c r="G5" s="92"/>
      <c r="H5" s="92"/>
      <c r="I5" s="93"/>
      <c r="J5" s="100"/>
      <c r="K5" s="101"/>
      <c r="L5" s="101"/>
      <c r="M5" s="101"/>
      <c r="N5" s="102"/>
      <c r="O5" s="78" t="s">
        <v>13</v>
      </c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80"/>
      <c r="BA5" s="136" t="s">
        <v>14</v>
      </c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7" t="s">
        <v>15</v>
      </c>
      <c r="BQ5" s="138"/>
      <c r="BR5" s="138"/>
      <c r="BS5" s="125" t="s">
        <v>16</v>
      </c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41"/>
      <c r="CJ5" s="142" t="s">
        <v>17</v>
      </c>
      <c r="CK5" s="143"/>
      <c r="CL5" s="143"/>
      <c r="CM5" s="143"/>
      <c r="CN5" s="143"/>
      <c r="CO5" s="143"/>
      <c r="CP5" s="143"/>
      <c r="CQ5" s="143"/>
      <c r="CR5" s="144"/>
      <c r="CS5" s="125" t="s">
        <v>18</v>
      </c>
      <c r="CT5" s="126"/>
      <c r="CU5" s="126"/>
      <c r="CV5" s="126"/>
      <c r="CW5" s="126"/>
      <c r="CX5" s="126"/>
      <c r="CY5" s="126"/>
      <c r="CZ5" s="126"/>
      <c r="DA5" s="126"/>
      <c r="DB5" s="136" t="s">
        <v>19</v>
      </c>
      <c r="DC5" s="136"/>
      <c r="DD5" s="136"/>
      <c r="DE5" s="137" t="s">
        <v>20</v>
      </c>
      <c r="DF5" s="138"/>
      <c r="DG5" s="147"/>
      <c r="DH5" s="137" t="s">
        <v>21</v>
      </c>
      <c r="DI5" s="138"/>
      <c r="DJ5" s="147"/>
      <c r="DK5" s="82"/>
      <c r="DL5" s="160"/>
      <c r="DM5" s="161"/>
      <c r="DN5" s="162"/>
      <c r="DO5" s="83"/>
      <c r="DP5" s="83"/>
      <c r="DQ5" s="84"/>
      <c r="DR5" s="84"/>
      <c r="DS5" s="84"/>
      <c r="DT5" s="84"/>
      <c r="DU5" s="137" t="s">
        <v>22</v>
      </c>
      <c r="DV5" s="138"/>
      <c r="DW5" s="147"/>
      <c r="DX5" s="155"/>
      <c r="DY5" s="156"/>
      <c r="DZ5" s="156"/>
      <c r="EA5" s="156"/>
      <c r="EB5" s="156"/>
      <c r="EC5" s="156"/>
      <c r="ED5" s="156"/>
      <c r="EE5" s="156"/>
      <c r="EF5" s="156"/>
      <c r="EG5" s="82"/>
      <c r="EH5" s="130"/>
      <c r="EI5" s="131"/>
      <c r="EJ5" s="132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84" customHeight="1">
      <c r="A6" s="70"/>
      <c r="B6" s="73"/>
      <c r="C6" s="76"/>
      <c r="D6" s="76"/>
      <c r="E6" s="94"/>
      <c r="F6" s="95"/>
      <c r="G6" s="95"/>
      <c r="H6" s="95"/>
      <c r="I6" s="96"/>
      <c r="J6" s="103"/>
      <c r="K6" s="104"/>
      <c r="L6" s="104"/>
      <c r="M6" s="104"/>
      <c r="N6" s="105"/>
      <c r="O6" s="109" t="s">
        <v>66</v>
      </c>
      <c r="P6" s="110"/>
      <c r="Q6" s="110"/>
      <c r="R6" s="110"/>
      <c r="S6" s="111"/>
      <c r="T6" s="112" t="s">
        <v>23</v>
      </c>
      <c r="U6" s="113"/>
      <c r="V6" s="113"/>
      <c r="W6" s="113"/>
      <c r="X6" s="114"/>
      <c r="Y6" s="112" t="s">
        <v>24</v>
      </c>
      <c r="Z6" s="113"/>
      <c r="AA6" s="113"/>
      <c r="AB6" s="113"/>
      <c r="AC6" s="114"/>
      <c r="AD6" s="112" t="s">
        <v>56</v>
      </c>
      <c r="AE6" s="113"/>
      <c r="AF6" s="113"/>
      <c r="AG6" s="113"/>
      <c r="AH6" s="114"/>
      <c r="AI6" s="112" t="s">
        <v>57</v>
      </c>
      <c r="AJ6" s="113"/>
      <c r="AK6" s="113"/>
      <c r="AL6" s="113"/>
      <c r="AM6" s="114"/>
      <c r="AN6" s="112" t="s">
        <v>25</v>
      </c>
      <c r="AO6" s="113"/>
      <c r="AP6" s="113"/>
      <c r="AQ6" s="113"/>
      <c r="AR6" s="114"/>
      <c r="AS6" s="112" t="s">
        <v>26</v>
      </c>
      <c r="AT6" s="113"/>
      <c r="AU6" s="113"/>
      <c r="AV6" s="113"/>
      <c r="AW6" s="114"/>
      <c r="AX6" s="123" t="s">
        <v>27</v>
      </c>
      <c r="AY6" s="123"/>
      <c r="AZ6" s="123"/>
      <c r="BA6" s="115" t="s">
        <v>28</v>
      </c>
      <c r="BB6" s="116"/>
      <c r="BC6" s="116"/>
      <c r="BD6" s="115" t="s">
        <v>29</v>
      </c>
      <c r="BE6" s="116"/>
      <c r="BF6" s="117"/>
      <c r="BG6" s="118" t="s">
        <v>30</v>
      </c>
      <c r="BH6" s="119"/>
      <c r="BI6" s="120"/>
      <c r="BJ6" s="118" t="s">
        <v>31</v>
      </c>
      <c r="BK6" s="119"/>
      <c r="BL6" s="119"/>
      <c r="BM6" s="121" t="s">
        <v>32</v>
      </c>
      <c r="BN6" s="122"/>
      <c r="BO6" s="122"/>
      <c r="BP6" s="139"/>
      <c r="BQ6" s="140"/>
      <c r="BR6" s="140"/>
      <c r="BS6" s="151" t="s">
        <v>33</v>
      </c>
      <c r="BT6" s="152"/>
      <c r="BU6" s="152"/>
      <c r="BV6" s="152"/>
      <c r="BW6" s="153"/>
      <c r="BX6" s="124" t="s">
        <v>34</v>
      </c>
      <c r="BY6" s="124"/>
      <c r="BZ6" s="124"/>
      <c r="CA6" s="124" t="s">
        <v>35</v>
      </c>
      <c r="CB6" s="124"/>
      <c r="CC6" s="124"/>
      <c r="CD6" s="124" t="s">
        <v>36</v>
      </c>
      <c r="CE6" s="124"/>
      <c r="CF6" s="124"/>
      <c r="CG6" s="124" t="s">
        <v>37</v>
      </c>
      <c r="CH6" s="124"/>
      <c r="CI6" s="124"/>
      <c r="CJ6" s="124" t="s">
        <v>38</v>
      </c>
      <c r="CK6" s="124"/>
      <c r="CL6" s="124"/>
      <c r="CM6" s="142" t="s">
        <v>39</v>
      </c>
      <c r="CN6" s="143"/>
      <c r="CO6" s="143"/>
      <c r="CP6" s="124" t="s">
        <v>40</v>
      </c>
      <c r="CQ6" s="124"/>
      <c r="CR6" s="124"/>
      <c r="CS6" s="145" t="s">
        <v>41</v>
      </c>
      <c r="CT6" s="146"/>
      <c r="CU6" s="143"/>
      <c r="CV6" s="124" t="s">
        <v>42</v>
      </c>
      <c r="CW6" s="124"/>
      <c r="CX6" s="124"/>
      <c r="CY6" s="142" t="s">
        <v>43</v>
      </c>
      <c r="CZ6" s="143"/>
      <c r="DA6" s="143"/>
      <c r="DB6" s="136"/>
      <c r="DC6" s="136"/>
      <c r="DD6" s="136"/>
      <c r="DE6" s="139"/>
      <c r="DF6" s="140"/>
      <c r="DG6" s="154"/>
      <c r="DH6" s="139"/>
      <c r="DI6" s="140"/>
      <c r="DJ6" s="154"/>
      <c r="DK6" s="82"/>
      <c r="DL6" s="163"/>
      <c r="DM6" s="164"/>
      <c r="DN6" s="165"/>
      <c r="DO6" s="137" t="s">
        <v>44</v>
      </c>
      <c r="DP6" s="138"/>
      <c r="DQ6" s="147"/>
      <c r="DR6" s="137" t="s">
        <v>45</v>
      </c>
      <c r="DS6" s="138"/>
      <c r="DT6" s="147"/>
      <c r="DU6" s="139"/>
      <c r="DV6" s="140"/>
      <c r="DW6" s="154"/>
      <c r="DX6" s="137" t="s">
        <v>46</v>
      </c>
      <c r="DY6" s="138"/>
      <c r="DZ6" s="147"/>
      <c r="EA6" s="137" t="s">
        <v>47</v>
      </c>
      <c r="EB6" s="138"/>
      <c r="EC6" s="147"/>
      <c r="ED6" s="148" t="s">
        <v>48</v>
      </c>
      <c r="EE6" s="149"/>
      <c r="EF6" s="149"/>
      <c r="EG6" s="82"/>
      <c r="EH6" s="133"/>
      <c r="EI6" s="134"/>
      <c r="EJ6" s="135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7.45" customHeight="1">
      <c r="A7" s="70"/>
      <c r="B7" s="73"/>
      <c r="C7" s="76"/>
      <c r="D7" s="76"/>
      <c r="E7" s="65" t="s">
        <v>49</v>
      </c>
      <c r="F7" s="62" t="s">
        <v>58</v>
      </c>
      <c r="G7" s="63"/>
      <c r="H7" s="63"/>
      <c r="I7" s="64"/>
      <c r="J7" s="65" t="s">
        <v>49</v>
      </c>
      <c r="K7" s="62" t="s">
        <v>58</v>
      </c>
      <c r="L7" s="63"/>
      <c r="M7" s="63"/>
      <c r="N7" s="64"/>
      <c r="O7" s="65" t="s">
        <v>49</v>
      </c>
      <c r="P7" s="62" t="s">
        <v>58</v>
      </c>
      <c r="Q7" s="63"/>
      <c r="R7" s="63"/>
      <c r="S7" s="64"/>
      <c r="T7" s="65" t="s">
        <v>49</v>
      </c>
      <c r="U7" s="62" t="s">
        <v>58</v>
      </c>
      <c r="V7" s="63"/>
      <c r="W7" s="63"/>
      <c r="X7" s="64"/>
      <c r="Y7" s="65" t="s">
        <v>49</v>
      </c>
      <c r="Z7" s="62" t="s">
        <v>58</v>
      </c>
      <c r="AA7" s="63"/>
      <c r="AB7" s="63"/>
      <c r="AC7" s="64"/>
      <c r="AD7" s="65" t="s">
        <v>49</v>
      </c>
      <c r="AE7" s="81" t="s">
        <v>58</v>
      </c>
      <c r="AF7" s="81"/>
      <c r="AG7" s="81"/>
      <c r="AH7" s="81"/>
      <c r="AI7" s="65" t="s">
        <v>49</v>
      </c>
      <c r="AJ7" s="62" t="s">
        <v>58</v>
      </c>
      <c r="AK7" s="63"/>
      <c r="AL7" s="63"/>
      <c r="AM7" s="64"/>
      <c r="AN7" s="65" t="s">
        <v>49</v>
      </c>
      <c r="AO7" s="62" t="s">
        <v>58</v>
      </c>
      <c r="AP7" s="63"/>
      <c r="AQ7" s="63"/>
      <c r="AR7" s="64"/>
      <c r="AS7" s="65" t="s">
        <v>49</v>
      </c>
      <c r="AT7" s="62" t="s">
        <v>58</v>
      </c>
      <c r="AU7" s="63"/>
      <c r="AV7" s="63"/>
      <c r="AW7" s="64"/>
      <c r="AX7" s="65" t="s">
        <v>49</v>
      </c>
      <c r="AY7" s="67" t="s">
        <v>58</v>
      </c>
      <c r="AZ7" s="68"/>
      <c r="BA7" s="65" t="s">
        <v>49</v>
      </c>
      <c r="BB7" s="67" t="s">
        <v>58</v>
      </c>
      <c r="BC7" s="68"/>
      <c r="BD7" s="65" t="s">
        <v>49</v>
      </c>
      <c r="BE7" s="67" t="s">
        <v>58</v>
      </c>
      <c r="BF7" s="68"/>
      <c r="BG7" s="65" t="s">
        <v>49</v>
      </c>
      <c r="BH7" s="67" t="s">
        <v>58</v>
      </c>
      <c r="BI7" s="68"/>
      <c r="BJ7" s="65" t="s">
        <v>49</v>
      </c>
      <c r="BK7" s="67" t="s">
        <v>58</v>
      </c>
      <c r="BL7" s="68"/>
      <c r="BM7" s="65" t="s">
        <v>49</v>
      </c>
      <c r="BN7" s="67" t="s">
        <v>58</v>
      </c>
      <c r="BO7" s="68"/>
      <c r="BP7" s="65" t="s">
        <v>49</v>
      </c>
      <c r="BQ7" s="67" t="s">
        <v>58</v>
      </c>
      <c r="BR7" s="68"/>
      <c r="BS7" s="65" t="s">
        <v>49</v>
      </c>
      <c r="BT7" s="67" t="s">
        <v>58</v>
      </c>
      <c r="BU7" s="166"/>
      <c r="BV7" s="166"/>
      <c r="BW7" s="68"/>
      <c r="BX7" s="65" t="s">
        <v>49</v>
      </c>
      <c r="BY7" s="67" t="s">
        <v>58</v>
      </c>
      <c r="BZ7" s="68"/>
      <c r="CA7" s="65" t="s">
        <v>49</v>
      </c>
      <c r="CB7" s="67" t="s">
        <v>58</v>
      </c>
      <c r="CC7" s="68"/>
      <c r="CD7" s="65" t="s">
        <v>49</v>
      </c>
      <c r="CE7" s="67" t="s">
        <v>58</v>
      </c>
      <c r="CF7" s="68"/>
      <c r="CG7" s="65" t="s">
        <v>49</v>
      </c>
      <c r="CH7" s="67" t="s">
        <v>58</v>
      </c>
      <c r="CI7" s="68"/>
      <c r="CJ7" s="65" t="s">
        <v>49</v>
      </c>
      <c r="CK7" s="67" t="s">
        <v>58</v>
      </c>
      <c r="CL7" s="68"/>
      <c r="CM7" s="65" t="s">
        <v>49</v>
      </c>
      <c r="CN7" s="67" t="s">
        <v>58</v>
      </c>
      <c r="CO7" s="68"/>
      <c r="CP7" s="65" t="s">
        <v>49</v>
      </c>
      <c r="CQ7" s="67" t="s">
        <v>58</v>
      </c>
      <c r="CR7" s="68"/>
      <c r="CS7" s="65" t="s">
        <v>49</v>
      </c>
      <c r="CT7" s="67" t="s">
        <v>58</v>
      </c>
      <c r="CU7" s="68"/>
      <c r="CV7" s="65" t="s">
        <v>49</v>
      </c>
      <c r="CW7" s="67" t="s">
        <v>58</v>
      </c>
      <c r="CX7" s="68"/>
      <c r="CY7" s="65" t="s">
        <v>49</v>
      </c>
      <c r="CZ7" s="67" t="s">
        <v>58</v>
      </c>
      <c r="DA7" s="68"/>
      <c r="DB7" s="65" t="s">
        <v>49</v>
      </c>
      <c r="DC7" s="67" t="s">
        <v>58</v>
      </c>
      <c r="DD7" s="68"/>
      <c r="DE7" s="65" t="s">
        <v>49</v>
      </c>
      <c r="DF7" s="67" t="s">
        <v>58</v>
      </c>
      <c r="DG7" s="68"/>
      <c r="DH7" s="65" t="s">
        <v>49</v>
      </c>
      <c r="DI7" s="67" t="s">
        <v>58</v>
      </c>
      <c r="DJ7" s="68"/>
      <c r="DK7" s="167" t="s">
        <v>50</v>
      </c>
      <c r="DL7" s="65" t="s">
        <v>49</v>
      </c>
      <c r="DM7" s="67" t="s">
        <v>58</v>
      </c>
      <c r="DN7" s="68"/>
      <c r="DO7" s="65" t="s">
        <v>49</v>
      </c>
      <c r="DP7" s="67" t="s">
        <v>58</v>
      </c>
      <c r="DQ7" s="68"/>
      <c r="DR7" s="65" t="s">
        <v>49</v>
      </c>
      <c r="DS7" s="67" t="s">
        <v>58</v>
      </c>
      <c r="DT7" s="68"/>
      <c r="DU7" s="65" t="s">
        <v>49</v>
      </c>
      <c r="DV7" s="67" t="s">
        <v>58</v>
      </c>
      <c r="DW7" s="68"/>
      <c r="DX7" s="65" t="s">
        <v>49</v>
      </c>
      <c r="DY7" s="67" t="s">
        <v>58</v>
      </c>
      <c r="DZ7" s="68"/>
      <c r="EA7" s="65" t="s">
        <v>49</v>
      </c>
      <c r="EB7" s="67" t="s">
        <v>58</v>
      </c>
      <c r="EC7" s="68"/>
      <c r="ED7" s="65" t="s">
        <v>49</v>
      </c>
      <c r="EE7" s="67" t="s">
        <v>58</v>
      </c>
      <c r="EF7" s="68"/>
      <c r="EG7" s="82" t="s">
        <v>50</v>
      </c>
      <c r="EH7" s="65" t="s">
        <v>49</v>
      </c>
      <c r="EI7" s="67" t="s">
        <v>58</v>
      </c>
      <c r="EJ7" s="68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52.15" customHeight="1">
      <c r="A8" s="71"/>
      <c r="B8" s="74"/>
      <c r="C8" s="77"/>
      <c r="D8" s="77"/>
      <c r="E8" s="66"/>
      <c r="F8" s="43" t="s">
        <v>59</v>
      </c>
      <c r="G8" s="12" t="s">
        <v>68</v>
      </c>
      <c r="H8" s="44" t="s">
        <v>60</v>
      </c>
      <c r="I8" s="12" t="s">
        <v>51</v>
      </c>
      <c r="J8" s="66"/>
      <c r="K8" s="43" t="s">
        <v>59</v>
      </c>
      <c r="L8" s="12" t="s">
        <v>68</v>
      </c>
      <c r="M8" s="44" t="s">
        <v>60</v>
      </c>
      <c r="N8" s="12" t="s">
        <v>51</v>
      </c>
      <c r="O8" s="66"/>
      <c r="P8" s="43" t="s">
        <v>59</v>
      </c>
      <c r="Q8" s="12" t="s">
        <v>68</v>
      </c>
      <c r="R8" s="44" t="s">
        <v>60</v>
      </c>
      <c r="S8" s="12" t="s">
        <v>51</v>
      </c>
      <c r="T8" s="66"/>
      <c r="U8" s="43" t="s">
        <v>59</v>
      </c>
      <c r="V8" s="12" t="s">
        <v>68</v>
      </c>
      <c r="W8" s="44" t="s">
        <v>60</v>
      </c>
      <c r="X8" s="12" t="s">
        <v>51</v>
      </c>
      <c r="Y8" s="66"/>
      <c r="Z8" s="43" t="s">
        <v>59</v>
      </c>
      <c r="AA8" s="12" t="s">
        <v>68</v>
      </c>
      <c r="AB8" s="44" t="s">
        <v>60</v>
      </c>
      <c r="AC8" s="12" t="s">
        <v>51</v>
      </c>
      <c r="AD8" s="66"/>
      <c r="AE8" s="43" t="s">
        <v>59</v>
      </c>
      <c r="AF8" s="12" t="s">
        <v>68</v>
      </c>
      <c r="AG8" s="44" t="s">
        <v>60</v>
      </c>
      <c r="AH8" s="12" t="s">
        <v>51</v>
      </c>
      <c r="AI8" s="66"/>
      <c r="AJ8" s="43" t="s">
        <v>59</v>
      </c>
      <c r="AK8" s="12" t="s">
        <v>68</v>
      </c>
      <c r="AL8" s="44" t="s">
        <v>60</v>
      </c>
      <c r="AM8" s="12" t="s">
        <v>51</v>
      </c>
      <c r="AN8" s="66"/>
      <c r="AO8" s="43" t="s">
        <v>59</v>
      </c>
      <c r="AP8" s="12" t="s">
        <v>68</v>
      </c>
      <c r="AQ8" s="12" t="s">
        <v>60</v>
      </c>
      <c r="AR8" s="12" t="s">
        <v>51</v>
      </c>
      <c r="AS8" s="66"/>
      <c r="AT8" s="43" t="s">
        <v>59</v>
      </c>
      <c r="AU8" s="12" t="s">
        <v>68</v>
      </c>
      <c r="AV8" s="44" t="s">
        <v>60</v>
      </c>
      <c r="AW8" s="12" t="s">
        <v>51</v>
      </c>
      <c r="AX8" s="66"/>
      <c r="AY8" s="43" t="s">
        <v>59</v>
      </c>
      <c r="AZ8" s="12" t="s">
        <v>68</v>
      </c>
      <c r="BA8" s="66"/>
      <c r="BB8" s="43" t="s">
        <v>59</v>
      </c>
      <c r="BC8" s="12" t="s">
        <v>68</v>
      </c>
      <c r="BD8" s="66"/>
      <c r="BE8" s="43" t="s">
        <v>59</v>
      </c>
      <c r="BF8" s="12" t="s">
        <v>68</v>
      </c>
      <c r="BG8" s="66"/>
      <c r="BH8" s="43" t="s">
        <v>59</v>
      </c>
      <c r="BI8" s="12" t="s">
        <v>68</v>
      </c>
      <c r="BJ8" s="66"/>
      <c r="BK8" s="43" t="s">
        <v>59</v>
      </c>
      <c r="BL8" s="12" t="s">
        <v>68</v>
      </c>
      <c r="BM8" s="66"/>
      <c r="BN8" s="43" t="s">
        <v>59</v>
      </c>
      <c r="BO8" s="12" t="s">
        <v>68</v>
      </c>
      <c r="BP8" s="66"/>
      <c r="BQ8" s="43" t="s">
        <v>59</v>
      </c>
      <c r="BR8" s="12" t="s">
        <v>68</v>
      </c>
      <c r="BS8" s="66"/>
      <c r="BT8" s="43" t="s">
        <v>59</v>
      </c>
      <c r="BU8" s="12" t="s">
        <v>68</v>
      </c>
      <c r="BV8" s="44" t="s">
        <v>60</v>
      </c>
      <c r="BW8" s="12" t="s">
        <v>51</v>
      </c>
      <c r="BX8" s="66"/>
      <c r="BY8" s="43" t="s">
        <v>59</v>
      </c>
      <c r="BZ8" s="12" t="s">
        <v>68</v>
      </c>
      <c r="CA8" s="66"/>
      <c r="CB8" s="43" t="s">
        <v>59</v>
      </c>
      <c r="CC8" s="12" t="s">
        <v>68</v>
      </c>
      <c r="CD8" s="66"/>
      <c r="CE8" s="43" t="s">
        <v>59</v>
      </c>
      <c r="CF8" s="12" t="s">
        <v>68</v>
      </c>
      <c r="CG8" s="66"/>
      <c r="CH8" s="43" t="s">
        <v>59</v>
      </c>
      <c r="CI8" s="12" t="s">
        <v>68</v>
      </c>
      <c r="CJ8" s="66"/>
      <c r="CK8" s="43" t="s">
        <v>59</v>
      </c>
      <c r="CL8" s="12" t="s">
        <v>68</v>
      </c>
      <c r="CM8" s="66"/>
      <c r="CN8" s="43" t="s">
        <v>59</v>
      </c>
      <c r="CO8" s="12" t="s">
        <v>68</v>
      </c>
      <c r="CP8" s="66"/>
      <c r="CQ8" s="43" t="s">
        <v>59</v>
      </c>
      <c r="CR8" s="12" t="s">
        <v>68</v>
      </c>
      <c r="CS8" s="66"/>
      <c r="CT8" s="43" t="s">
        <v>59</v>
      </c>
      <c r="CU8" s="12" t="s">
        <v>68</v>
      </c>
      <c r="CV8" s="66"/>
      <c r="CW8" s="43" t="s">
        <v>59</v>
      </c>
      <c r="CX8" s="12" t="s">
        <v>68</v>
      </c>
      <c r="CY8" s="66"/>
      <c r="CZ8" s="43" t="s">
        <v>59</v>
      </c>
      <c r="DA8" s="12" t="s">
        <v>68</v>
      </c>
      <c r="DB8" s="66"/>
      <c r="DC8" s="43" t="s">
        <v>59</v>
      </c>
      <c r="DD8" s="12" t="s">
        <v>68</v>
      </c>
      <c r="DE8" s="66"/>
      <c r="DF8" s="43" t="s">
        <v>59</v>
      </c>
      <c r="DG8" s="12" t="s">
        <v>68</v>
      </c>
      <c r="DH8" s="66"/>
      <c r="DI8" s="43" t="s">
        <v>59</v>
      </c>
      <c r="DJ8" s="12" t="s">
        <v>68</v>
      </c>
      <c r="DK8" s="167"/>
      <c r="DL8" s="66"/>
      <c r="DM8" s="43" t="s">
        <v>59</v>
      </c>
      <c r="DN8" s="12" t="s">
        <v>68</v>
      </c>
      <c r="DO8" s="66"/>
      <c r="DP8" s="43" t="s">
        <v>59</v>
      </c>
      <c r="DQ8" s="12" t="s">
        <v>68</v>
      </c>
      <c r="DR8" s="66"/>
      <c r="DS8" s="43" t="s">
        <v>59</v>
      </c>
      <c r="DT8" s="12" t="s">
        <v>68</v>
      </c>
      <c r="DU8" s="66"/>
      <c r="DV8" s="43" t="s">
        <v>59</v>
      </c>
      <c r="DW8" s="12" t="s">
        <v>68</v>
      </c>
      <c r="DX8" s="66"/>
      <c r="DY8" s="43" t="s">
        <v>59</v>
      </c>
      <c r="DZ8" s="12" t="s">
        <v>68</v>
      </c>
      <c r="EA8" s="66"/>
      <c r="EB8" s="43" t="s">
        <v>59</v>
      </c>
      <c r="EC8" s="12" t="s">
        <v>68</v>
      </c>
      <c r="ED8" s="66"/>
      <c r="EE8" s="43" t="s">
        <v>59</v>
      </c>
      <c r="EF8" s="12" t="s">
        <v>68</v>
      </c>
      <c r="EG8" s="82"/>
      <c r="EH8" s="66"/>
      <c r="EI8" s="43" t="s">
        <v>59</v>
      </c>
      <c r="EJ8" s="12" t="s">
        <v>68</v>
      </c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>
      <c r="A9" s="15"/>
      <c r="B9" s="47">
        <v>1</v>
      </c>
      <c r="C9" s="16">
        <v>2</v>
      </c>
      <c r="D9" s="15">
        <v>3</v>
      </c>
      <c r="E9" s="16">
        <v>4</v>
      </c>
      <c r="F9" s="15">
        <v>5</v>
      </c>
      <c r="G9" s="16">
        <v>6</v>
      </c>
      <c r="H9" s="15">
        <v>7</v>
      </c>
      <c r="I9" s="16">
        <v>8</v>
      </c>
      <c r="J9" s="15">
        <v>9</v>
      </c>
      <c r="K9" s="16">
        <v>10</v>
      </c>
      <c r="L9" s="15">
        <v>11</v>
      </c>
      <c r="M9" s="16">
        <v>12</v>
      </c>
      <c r="N9" s="15">
        <v>13</v>
      </c>
      <c r="O9" s="16">
        <v>14</v>
      </c>
      <c r="P9" s="15">
        <v>15</v>
      </c>
      <c r="Q9" s="16">
        <v>16</v>
      </c>
      <c r="R9" s="15">
        <v>17</v>
      </c>
      <c r="S9" s="16">
        <v>18</v>
      </c>
      <c r="T9" s="15">
        <v>19</v>
      </c>
      <c r="U9" s="16">
        <v>20</v>
      </c>
      <c r="V9" s="15">
        <v>21</v>
      </c>
      <c r="W9" s="16">
        <v>22</v>
      </c>
      <c r="X9" s="15">
        <v>23</v>
      </c>
      <c r="Y9" s="16">
        <v>24</v>
      </c>
      <c r="Z9" s="15">
        <v>25</v>
      </c>
      <c r="AA9" s="16">
        <v>26</v>
      </c>
      <c r="AB9" s="15">
        <v>27</v>
      </c>
      <c r="AC9" s="16">
        <v>28</v>
      </c>
      <c r="AD9" s="16"/>
      <c r="AE9" s="16"/>
      <c r="AF9" s="16"/>
      <c r="AG9" s="16"/>
      <c r="AH9" s="16"/>
      <c r="AI9" s="15">
        <v>29</v>
      </c>
      <c r="AJ9" s="16">
        <v>30</v>
      </c>
      <c r="AK9" s="15">
        <v>31</v>
      </c>
      <c r="AL9" s="16">
        <v>32</v>
      </c>
      <c r="AM9" s="15">
        <v>33</v>
      </c>
      <c r="AN9" s="16">
        <v>34</v>
      </c>
      <c r="AO9" s="15">
        <v>35</v>
      </c>
      <c r="AP9" s="16">
        <v>36</v>
      </c>
      <c r="AQ9" s="15">
        <v>37</v>
      </c>
      <c r="AR9" s="16">
        <v>38</v>
      </c>
      <c r="AS9" s="15">
        <v>39</v>
      </c>
      <c r="AT9" s="16">
        <v>40</v>
      </c>
      <c r="AU9" s="15">
        <v>41</v>
      </c>
      <c r="AV9" s="16">
        <v>42</v>
      </c>
      <c r="AW9" s="15">
        <v>43</v>
      </c>
      <c r="AX9" s="16">
        <v>44</v>
      </c>
      <c r="AY9" s="15">
        <v>45</v>
      </c>
      <c r="AZ9" s="16">
        <v>46</v>
      </c>
      <c r="BA9" s="15">
        <v>47</v>
      </c>
      <c r="BB9" s="16">
        <v>48</v>
      </c>
      <c r="BC9" s="15">
        <v>49</v>
      </c>
      <c r="BD9" s="16">
        <v>50</v>
      </c>
      <c r="BE9" s="15">
        <v>51</v>
      </c>
      <c r="BF9" s="16">
        <v>52</v>
      </c>
      <c r="BG9" s="15">
        <v>53</v>
      </c>
      <c r="BH9" s="16">
        <v>54</v>
      </c>
      <c r="BI9" s="15">
        <v>55</v>
      </c>
      <c r="BJ9" s="16">
        <v>56</v>
      </c>
      <c r="BK9" s="15">
        <v>57</v>
      </c>
      <c r="BL9" s="16">
        <v>58</v>
      </c>
      <c r="BM9" s="15">
        <v>59</v>
      </c>
      <c r="BN9" s="16">
        <v>60</v>
      </c>
      <c r="BO9" s="15">
        <v>61</v>
      </c>
      <c r="BP9" s="16">
        <v>62</v>
      </c>
      <c r="BQ9" s="15">
        <v>63</v>
      </c>
      <c r="BR9" s="16">
        <v>64</v>
      </c>
      <c r="BS9" s="15">
        <v>65</v>
      </c>
      <c r="BT9" s="16">
        <v>66</v>
      </c>
      <c r="BU9" s="15">
        <v>67</v>
      </c>
      <c r="BV9" s="16">
        <v>68</v>
      </c>
      <c r="BW9" s="15">
        <v>69</v>
      </c>
      <c r="BX9" s="16">
        <v>70</v>
      </c>
      <c r="BY9" s="15">
        <v>71</v>
      </c>
      <c r="BZ9" s="16">
        <v>72</v>
      </c>
      <c r="CA9" s="15">
        <v>73</v>
      </c>
      <c r="CB9" s="16">
        <v>74</v>
      </c>
      <c r="CC9" s="15">
        <v>75</v>
      </c>
      <c r="CD9" s="16">
        <v>76</v>
      </c>
      <c r="CE9" s="15">
        <v>77</v>
      </c>
      <c r="CF9" s="16">
        <v>78</v>
      </c>
      <c r="CG9" s="15">
        <v>79</v>
      </c>
      <c r="CH9" s="16">
        <v>80</v>
      </c>
      <c r="CI9" s="15">
        <v>81</v>
      </c>
      <c r="CJ9" s="16">
        <v>82</v>
      </c>
      <c r="CK9" s="15">
        <v>83</v>
      </c>
      <c r="CL9" s="16">
        <v>84</v>
      </c>
      <c r="CM9" s="15">
        <v>85</v>
      </c>
      <c r="CN9" s="16">
        <v>86</v>
      </c>
      <c r="CO9" s="15">
        <v>87</v>
      </c>
      <c r="CP9" s="16">
        <v>88</v>
      </c>
      <c r="CQ9" s="15">
        <v>89</v>
      </c>
      <c r="CR9" s="16">
        <v>90</v>
      </c>
      <c r="CS9" s="15">
        <v>91</v>
      </c>
      <c r="CT9" s="16">
        <v>92</v>
      </c>
      <c r="CU9" s="17">
        <v>93</v>
      </c>
      <c r="CV9" s="16">
        <v>94</v>
      </c>
      <c r="CW9" s="15">
        <v>95</v>
      </c>
      <c r="CX9" s="16">
        <v>96</v>
      </c>
      <c r="CY9" s="15">
        <v>97</v>
      </c>
      <c r="CZ9" s="16">
        <v>98</v>
      </c>
      <c r="DA9" s="15">
        <v>99</v>
      </c>
      <c r="DB9" s="16">
        <v>100</v>
      </c>
      <c r="DC9" s="15">
        <v>101</v>
      </c>
      <c r="DD9" s="16">
        <v>102</v>
      </c>
      <c r="DE9" s="15">
        <v>103</v>
      </c>
      <c r="DF9" s="16">
        <v>104</v>
      </c>
      <c r="DG9" s="15">
        <v>105</v>
      </c>
      <c r="DH9" s="16">
        <v>106</v>
      </c>
      <c r="DI9" s="15">
        <v>107</v>
      </c>
      <c r="DJ9" s="18">
        <v>108</v>
      </c>
      <c r="DK9" s="19">
        <v>109</v>
      </c>
      <c r="DL9" s="16">
        <v>110</v>
      </c>
      <c r="DM9" s="15">
        <v>111</v>
      </c>
      <c r="DN9" s="16">
        <v>112</v>
      </c>
      <c r="DO9" s="15">
        <v>113</v>
      </c>
      <c r="DP9" s="16">
        <v>114</v>
      </c>
      <c r="DQ9" s="15">
        <v>115</v>
      </c>
      <c r="DR9" s="16">
        <v>116</v>
      </c>
      <c r="DS9" s="15">
        <v>117</v>
      </c>
      <c r="DT9" s="16">
        <v>118</v>
      </c>
      <c r="DU9" s="15">
        <v>119</v>
      </c>
      <c r="DV9" s="16">
        <v>120</v>
      </c>
      <c r="DW9" s="15">
        <v>121</v>
      </c>
      <c r="DX9" s="16">
        <v>122</v>
      </c>
      <c r="DY9" s="15">
        <v>123</v>
      </c>
      <c r="DZ9" s="16">
        <v>124</v>
      </c>
      <c r="EA9" s="15">
        <v>125</v>
      </c>
      <c r="EB9" s="16">
        <v>126</v>
      </c>
      <c r="EC9" s="15">
        <v>127</v>
      </c>
      <c r="ED9" s="16">
        <v>128</v>
      </c>
      <c r="EE9" s="15">
        <v>129</v>
      </c>
      <c r="EF9" s="16">
        <v>130</v>
      </c>
      <c r="EG9" s="15">
        <v>131</v>
      </c>
      <c r="EH9" s="16">
        <v>132</v>
      </c>
      <c r="EI9" s="15">
        <v>133</v>
      </c>
      <c r="EJ9" s="16">
        <v>134</v>
      </c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>
      <c r="A10" s="22">
        <v>1</v>
      </c>
      <c r="B10" s="48" t="s">
        <v>61</v>
      </c>
      <c r="C10" s="49">
        <v>364167.30000000005</v>
      </c>
      <c r="D10" s="24">
        <v>9687.2999999999993</v>
      </c>
      <c r="E10" s="25">
        <f>DL10+EH10-ED10</f>
        <v>1900500</v>
      </c>
      <c r="F10" s="25">
        <f>DM10+EI10-EE10</f>
        <v>979179.60000000009</v>
      </c>
      <c r="G10" s="26">
        <f t="shared" ref="G10:G17" si="0">DN10+EJ10-EF10</f>
        <v>808995.20000000007</v>
      </c>
      <c r="H10" s="26">
        <f t="shared" ref="H10:H17" si="1">G10/F10*100</f>
        <v>82.619695099857054</v>
      </c>
      <c r="I10" s="26">
        <f t="shared" ref="I10:I17" si="2">G10/E10*100</f>
        <v>42.567492765061829</v>
      </c>
      <c r="J10" s="26">
        <f>T10+Y10+AI10+AN10+AS10+AX10+BP10+BX10+CA10+CD10+CG10+CJ10+CP10+CS10+CY10+DB10+DH10+AD10</f>
        <v>1018472.7</v>
      </c>
      <c r="K10" s="26">
        <f>U10+Z10+AJ10+AO10+AT10+AY10+BQ10+BY10+CB10+CE10+CH10+CK10+CQ10+CT10+CZ10+DC10+DI10+AE10</f>
        <v>515177.9</v>
      </c>
      <c r="L10" s="26">
        <f>V10+AA10+AK10+AP10+AU10+AZ10+BR10+BZ10+CC10+CF10+CI10+CL10+CR10+CU10+DA10+DD10+DJ10+AF10</f>
        <v>416901.89999999997</v>
      </c>
      <c r="M10" s="26">
        <f>L10/K10*100</f>
        <v>80.923871152081631</v>
      </c>
      <c r="N10" s="26">
        <f>L10/J10*100</f>
        <v>40.934027981309661</v>
      </c>
      <c r="O10" s="26">
        <f>T10+Y10+AD10</f>
        <v>160000</v>
      </c>
      <c r="P10" s="26">
        <f>U10+Z10+AE10</f>
        <v>46000</v>
      </c>
      <c r="Q10" s="26">
        <f>V10+AA10+AF10</f>
        <v>45937</v>
      </c>
      <c r="R10" s="26">
        <f>Q10/P10*100</f>
        <v>99.863043478260877</v>
      </c>
      <c r="S10" s="23">
        <f>Q10/O10*100</f>
        <v>28.710625</v>
      </c>
      <c r="T10" s="27">
        <v>5000</v>
      </c>
      <c r="U10" s="27">
        <v>5000</v>
      </c>
      <c r="V10" s="45">
        <v>16359</v>
      </c>
      <c r="W10" s="26">
        <f>V10/U10*100</f>
        <v>327.18</v>
      </c>
      <c r="X10" s="23">
        <f>V10/T10*100</f>
        <v>327.18</v>
      </c>
      <c r="Y10" s="28">
        <v>10000</v>
      </c>
      <c r="Z10" s="28">
        <v>10000</v>
      </c>
      <c r="AA10" s="26">
        <v>12754.7</v>
      </c>
      <c r="AB10" s="26">
        <f>AA10/Z10*100</f>
        <v>127.54700000000001</v>
      </c>
      <c r="AC10" s="23">
        <f>AA10/Y10*100</f>
        <v>127.54700000000001</v>
      </c>
      <c r="AD10" s="23">
        <v>145000</v>
      </c>
      <c r="AE10" s="23">
        <v>31000</v>
      </c>
      <c r="AF10" s="23">
        <v>16823.3</v>
      </c>
      <c r="AG10" s="26">
        <f>AF10/AE10*100</f>
        <v>54.268709677419359</v>
      </c>
      <c r="AH10" s="23">
        <f>AF10/AD10*100</f>
        <v>11.602275862068966</v>
      </c>
      <c r="AI10" s="27">
        <v>350000</v>
      </c>
      <c r="AJ10" s="27">
        <v>184886.5</v>
      </c>
      <c r="AK10" s="26">
        <v>150762.70000000001</v>
      </c>
      <c r="AL10" s="26">
        <f>AK10/AJ10*100</f>
        <v>81.543379316499582</v>
      </c>
      <c r="AM10" s="23">
        <f>AK10/AI10*100</f>
        <v>43.075057142857148</v>
      </c>
      <c r="AN10" s="27">
        <v>51269.3</v>
      </c>
      <c r="AO10" s="27">
        <v>42195</v>
      </c>
      <c r="AP10" s="26">
        <v>40818.199999999997</v>
      </c>
      <c r="AQ10" s="26">
        <f>AP10/AO10*100</f>
        <v>96.737054153335706</v>
      </c>
      <c r="AR10" s="23">
        <f>AP10/AN10*100</f>
        <v>79.615286340948671</v>
      </c>
      <c r="AS10" s="29">
        <v>32000</v>
      </c>
      <c r="AT10" s="29">
        <v>16000</v>
      </c>
      <c r="AU10" s="26">
        <v>15430.3</v>
      </c>
      <c r="AV10" s="26">
        <f>AU10/AT10*100</f>
        <v>96.439374999999998</v>
      </c>
      <c r="AW10" s="23">
        <f>AU10/AS10*100</f>
        <v>48.219687499999999</v>
      </c>
      <c r="AX10" s="28">
        <v>0</v>
      </c>
      <c r="AY10" s="28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829241.7</v>
      </c>
      <c r="BE10" s="23">
        <v>414620.8</v>
      </c>
      <c r="BF10" s="23">
        <v>345517.4</v>
      </c>
      <c r="BG10" s="28">
        <v>0</v>
      </c>
      <c r="BH10" s="30">
        <v>0</v>
      </c>
      <c r="BI10" s="30">
        <v>0</v>
      </c>
      <c r="BJ10" s="31">
        <v>2288.6</v>
      </c>
      <c r="BK10" s="31">
        <v>1144.3</v>
      </c>
      <c r="BL10" s="23">
        <v>827.1</v>
      </c>
      <c r="BM10" s="23"/>
      <c r="BN10" s="23"/>
      <c r="BO10" s="23"/>
      <c r="BP10" s="23"/>
      <c r="BQ10" s="23"/>
      <c r="BR10" s="23"/>
      <c r="BS10" s="26">
        <f t="shared" ref="BS10:BU17" si="3">BX10+CA10+CD10+CG10</f>
        <v>33000</v>
      </c>
      <c r="BT10" s="26">
        <f t="shared" si="3"/>
        <v>26500</v>
      </c>
      <c r="BU10" s="26">
        <f t="shared" si="3"/>
        <v>21590.1</v>
      </c>
      <c r="BV10" s="26">
        <f>BU10/BT10*100</f>
        <v>81.472075471698119</v>
      </c>
      <c r="BW10" s="23">
        <f>BU10/BS10*100</f>
        <v>65.424545454545452</v>
      </c>
      <c r="BX10" s="27">
        <v>26000</v>
      </c>
      <c r="BY10" s="27">
        <v>21250</v>
      </c>
      <c r="BZ10" s="26">
        <v>17142.7</v>
      </c>
      <c r="CA10" s="23">
        <v>0</v>
      </c>
      <c r="CB10" s="23">
        <v>0</v>
      </c>
      <c r="CC10" s="26">
        <v>0</v>
      </c>
      <c r="CD10" s="23">
        <v>0</v>
      </c>
      <c r="CE10" s="23">
        <v>0</v>
      </c>
      <c r="CF10" s="23">
        <v>0</v>
      </c>
      <c r="CG10" s="27">
        <v>7000</v>
      </c>
      <c r="CH10" s="27">
        <v>5250</v>
      </c>
      <c r="CI10" s="23">
        <v>4447.3999999999996</v>
      </c>
      <c r="CJ10" s="23">
        <v>0</v>
      </c>
      <c r="CK10" s="23">
        <v>0</v>
      </c>
      <c r="CL10" s="23"/>
      <c r="CM10" s="23">
        <v>5997</v>
      </c>
      <c r="CN10" s="23">
        <v>3736.6</v>
      </c>
      <c r="CO10" s="23">
        <v>1199.4000000000001</v>
      </c>
      <c r="CP10" s="27"/>
      <c r="CQ10" s="27">
        <v>0</v>
      </c>
      <c r="CR10" s="23"/>
      <c r="CS10" s="27">
        <v>365573.4</v>
      </c>
      <c r="CT10" s="27">
        <v>183531.4</v>
      </c>
      <c r="CU10" s="23">
        <v>125499.4</v>
      </c>
      <c r="CV10" s="49">
        <v>184044.5</v>
      </c>
      <c r="CW10" s="49">
        <v>91542.3</v>
      </c>
      <c r="CX10" s="23">
        <v>58703.3</v>
      </c>
      <c r="CY10" s="27">
        <v>15000</v>
      </c>
      <c r="CZ10" s="27">
        <v>11250</v>
      </c>
      <c r="DA10" s="23">
        <v>12915.1</v>
      </c>
      <c r="DB10" s="23">
        <v>4000</v>
      </c>
      <c r="DC10" s="23">
        <v>1000</v>
      </c>
      <c r="DD10" s="23">
        <v>1154</v>
      </c>
      <c r="DE10" s="23">
        <v>0</v>
      </c>
      <c r="DF10" s="23">
        <v>0</v>
      </c>
      <c r="DG10" s="23">
        <v>0</v>
      </c>
      <c r="DH10" s="23">
        <v>7630</v>
      </c>
      <c r="DI10" s="23">
        <v>3815</v>
      </c>
      <c r="DJ10" s="26">
        <v>2795.1</v>
      </c>
      <c r="DK10" s="26">
        <v>0</v>
      </c>
      <c r="DL10" s="26">
        <f>T10+Y10+AI10+AN10+AS10+AX10+BA10+BD10+BG10+BJ10+BM10+BP10+BX10+CA10+CD10+CG10+CJ10+CM10+CP10+CS10+CY10+DB10+DE10+DH10+AD10</f>
        <v>1856000</v>
      </c>
      <c r="DM10" s="26">
        <f>U10+Z10+AJ10+AO10+AT10+AY10+BB10+BE10+BH10+BK10+BN10+BQ10+BY10+CB10+CE10+CH10+CK10+CN10+CQ10+CT10+CZ10+DC10+DF10+DI10+AE10</f>
        <v>934679.60000000009</v>
      </c>
      <c r="DN10" s="26">
        <f>V10+AA10+AK10+AP10+AU10+AZ10+BC10+BF10+BI10+BL10+BO10+BR10+BZ10+CC10+CF10+CI10+CL10+CO10+CR10+CU10+DA10+DD10+DG10+DJ10+DK10+AF10</f>
        <v>764445.8</v>
      </c>
      <c r="DO10" s="23">
        <v>44500</v>
      </c>
      <c r="DP10" s="23">
        <v>44500</v>
      </c>
      <c r="DQ10" s="23">
        <v>44549.4</v>
      </c>
      <c r="DR10" s="23">
        <v>0</v>
      </c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8">
        <v>0</v>
      </c>
      <c r="EE10" s="23">
        <v>0</v>
      </c>
      <c r="EF10" s="26">
        <v>0</v>
      </c>
      <c r="EG10" s="26"/>
      <c r="EH10" s="26">
        <f t="shared" ref="EH10:EI17" si="4">DO10+DR10+DU10+DX10+EA10+ED10</f>
        <v>44500</v>
      </c>
      <c r="EI10" s="26">
        <f t="shared" si="4"/>
        <v>44500</v>
      </c>
      <c r="EJ10" s="26">
        <f t="shared" ref="EJ10:EJ17" si="5">DQ10+DT10+DW10+DZ10+EC10+EF10+EG10</f>
        <v>44549.4</v>
      </c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>
      <c r="A11" s="22">
        <v>2</v>
      </c>
      <c r="B11" s="48" t="s">
        <v>62</v>
      </c>
      <c r="C11" s="49">
        <v>263648.3</v>
      </c>
      <c r="D11" s="34">
        <v>3478.4</v>
      </c>
      <c r="E11" s="25">
        <f t="shared" ref="E11:F17" si="6">DL11+EH11-ED11</f>
        <v>1173857.6000000001</v>
      </c>
      <c r="F11" s="25">
        <f t="shared" si="6"/>
        <v>663269</v>
      </c>
      <c r="G11" s="26">
        <f t="shared" si="0"/>
        <v>332277.60000000003</v>
      </c>
      <c r="H11" s="26">
        <f t="shared" si="1"/>
        <v>50.096959152319798</v>
      </c>
      <c r="I11" s="26">
        <f t="shared" si="2"/>
        <v>28.306465792784408</v>
      </c>
      <c r="J11" s="26">
        <f t="shared" ref="J11:L17" si="7">T11+Y11+AI11+AN11+AS11+AX11+BP11+BX11+CA11+CD11+CG11+CJ11+CP11+CS11+CY11+DB11+DH11+AD11</f>
        <v>350389.6</v>
      </c>
      <c r="K11" s="26">
        <f t="shared" si="7"/>
        <v>122265.5</v>
      </c>
      <c r="L11" s="26">
        <f t="shared" si="7"/>
        <v>76754.999999999985</v>
      </c>
      <c r="M11" s="26">
        <f t="shared" ref="M11:M17" si="8">L11/K11*100</f>
        <v>62.777316577448246</v>
      </c>
      <c r="N11" s="26">
        <f t="shared" ref="N11:N17" si="9">L11/J11*100</f>
        <v>21.905615920107216</v>
      </c>
      <c r="O11" s="26">
        <f t="shared" ref="O11:Q17" si="10">T11+Y11+AD11</f>
        <v>119218.90000000001</v>
      </c>
      <c r="P11" s="26">
        <f t="shared" si="10"/>
        <v>26174</v>
      </c>
      <c r="Q11" s="26">
        <f t="shared" si="10"/>
        <v>13608.7</v>
      </c>
      <c r="R11" s="26">
        <f t="shared" ref="R11:R17" si="11">Q11/P11*100</f>
        <v>51.993199358141673</v>
      </c>
      <c r="S11" s="23">
        <f t="shared" ref="S11:S17" si="12">Q11/O11*100</f>
        <v>11.414884720459591</v>
      </c>
      <c r="T11" s="27">
        <v>3355.2</v>
      </c>
      <c r="U11" s="27">
        <v>1674</v>
      </c>
      <c r="V11" s="26">
        <v>730.2</v>
      </c>
      <c r="W11" s="26">
        <f t="shared" ref="W11:W17" si="13">V11/U11*100</f>
        <v>43.62007168458782</v>
      </c>
      <c r="X11" s="23">
        <f t="shared" ref="X11:X17" si="14">V11/T11*100</f>
        <v>21.763233190271819</v>
      </c>
      <c r="Y11" s="28">
        <v>27182.9</v>
      </c>
      <c r="Z11" s="28">
        <v>9500</v>
      </c>
      <c r="AA11" s="26">
        <v>5054.5</v>
      </c>
      <c r="AB11" s="26">
        <f t="shared" ref="AB11:AB17" si="15">AA11/Z11*100</f>
        <v>53.205263157894734</v>
      </c>
      <c r="AC11" s="23">
        <f t="shared" ref="AC11:AC17" si="16">AA11/Y11*100</f>
        <v>18.594410456573801</v>
      </c>
      <c r="AD11" s="23">
        <v>88680.8</v>
      </c>
      <c r="AE11" s="49">
        <v>15000</v>
      </c>
      <c r="AF11" s="23">
        <v>7824</v>
      </c>
      <c r="AG11" s="26">
        <f t="shared" ref="AG11:AG18" si="17">AF11/AE11*100</f>
        <v>52.16</v>
      </c>
      <c r="AH11" s="23">
        <f t="shared" ref="AH11:AH18" si="18">AF11/AD11*100</f>
        <v>8.8226538326221675</v>
      </c>
      <c r="AI11" s="27">
        <v>156584.9</v>
      </c>
      <c r="AJ11" s="27">
        <v>58500</v>
      </c>
      <c r="AK11" s="26">
        <v>42180.6</v>
      </c>
      <c r="AL11" s="26">
        <f t="shared" ref="AL11:AL17" si="19">AK11/AJ11*100</f>
        <v>72.103589743589751</v>
      </c>
      <c r="AM11" s="23">
        <f t="shared" ref="AM11:AM17" si="20">AK11/AI11*100</f>
        <v>26.937846497331481</v>
      </c>
      <c r="AN11" s="27">
        <v>5383.4</v>
      </c>
      <c r="AO11" s="27">
        <v>3000</v>
      </c>
      <c r="AP11" s="26">
        <v>4631.6000000000004</v>
      </c>
      <c r="AQ11" s="26">
        <f t="shared" ref="AQ11:AQ17" si="21">AP11/AO11*100</f>
        <v>154.38666666666668</v>
      </c>
      <c r="AR11" s="23">
        <f t="shared" ref="AR11:AR17" si="22">AP11/AN11*100</f>
        <v>86.034847865661121</v>
      </c>
      <c r="AS11" s="29">
        <v>0</v>
      </c>
      <c r="AT11" s="29">
        <v>0</v>
      </c>
      <c r="AU11" s="26">
        <v>0</v>
      </c>
      <c r="AV11" s="26" t="e">
        <f t="shared" ref="AV11:AV17" si="23">AU11/AT11*100</f>
        <v>#DIV/0!</v>
      </c>
      <c r="AW11" s="23" t="e">
        <f t="shared" ref="AW11:AW17" si="24">AU11/AS11*100</f>
        <v>#DIV/0!</v>
      </c>
      <c r="AX11" s="28">
        <v>0</v>
      </c>
      <c r="AY11" s="28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564929</v>
      </c>
      <c r="BE11" s="23">
        <v>282464.5</v>
      </c>
      <c r="BF11" s="23">
        <v>235578.2</v>
      </c>
      <c r="BG11" s="30"/>
      <c r="BH11" s="30"/>
      <c r="BI11" s="30"/>
      <c r="BJ11" s="31"/>
      <c r="BK11" s="31">
        <v>0</v>
      </c>
      <c r="BL11" s="23"/>
      <c r="BM11" s="23"/>
      <c r="BN11" s="23"/>
      <c r="BO11" s="23"/>
      <c r="BP11" s="23"/>
      <c r="BQ11" s="23"/>
      <c r="BR11" s="23"/>
      <c r="BS11" s="26">
        <f t="shared" si="3"/>
        <v>13107.099999999999</v>
      </c>
      <c r="BT11" s="26">
        <f t="shared" si="3"/>
        <v>6553.5</v>
      </c>
      <c r="BU11" s="26">
        <f t="shared" si="3"/>
        <v>1501.9</v>
      </c>
      <c r="BV11" s="26">
        <f t="shared" ref="BV11:BV17" si="25">BU11/BT11*100</f>
        <v>22.917524986648356</v>
      </c>
      <c r="BW11" s="23">
        <f t="shared" ref="BW11:BW17" si="26">BU11/BS11*100</f>
        <v>11.458675069237286</v>
      </c>
      <c r="BX11" s="27">
        <v>11067.8</v>
      </c>
      <c r="BY11" s="27">
        <v>5533.9</v>
      </c>
      <c r="BZ11" s="26">
        <v>589.29999999999995</v>
      </c>
      <c r="CA11" s="23">
        <v>0</v>
      </c>
      <c r="CB11" s="23">
        <v>0</v>
      </c>
      <c r="CC11" s="26">
        <v>171.9</v>
      </c>
      <c r="CD11" s="23">
        <v>0</v>
      </c>
      <c r="CE11" s="23">
        <v>0</v>
      </c>
      <c r="CF11" s="23">
        <v>0</v>
      </c>
      <c r="CG11" s="27">
        <v>2039.3</v>
      </c>
      <c r="CH11" s="27">
        <v>1019.6</v>
      </c>
      <c r="CI11" s="23">
        <v>740.7</v>
      </c>
      <c r="CJ11" s="23">
        <v>0</v>
      </c>
      <c r="CK11" s="23">
        <v>0</v>
      </c>
      <c r="CL11" s="23"/>
      <c r="CM11" s="23"/>
      <c r="CN11" s="23">
        <v>0</v>
      </c>
      <c r="CO11" s="23">
        <v>0</v>
      </c>
      <c r="CP11" s="27"/>
      <c r="CQ11" s="27">
        <v>0</v>
      </c>
      <c r="CR11" s="23"/>
      <c r="CS11" s="27">
        <v>55595.3</v>
      </c>
      <c r="CT11" s="27">
        <v>27792</v>
      </c>
      <c r="CU11" s="23">
        <v>11255.1</v>
      </c>
      <c r="CV11" s="49">
        <v>18750.3</v>
      </c>
      <c r="CW11" s="49">
        <v>9372</v>
      </c>
      <c r="CX11" s="23">
        <v>505.3</v>
      </c>
      <c r="CY11" s="27">
        <v>0</v>
      </c>
      <c r="CZ11" s="27">
        <v>0</v>
      </c>
      <c r="DA11" s="23">
        <v>1559.9</v>
      </c>
      <c r="DB11" s="23">
        <v>0</v>
      </c>
      <c r="DC11" s="23">
        <v>0</v>
      </c>
      <c r="DD11" s="23">
        <v>700</v>
      </c>
      <c r="DE11" s="23">
        <v>0</v>
      </c>
      <c r="DF11" s="23">
        <v>0</v>
      </c>
      <c r="DG11" s="23">
        <v>0</v>
      </c>
      <c r="DH11" s="23">
        <v>500</v>
      </c>
      <c r="DI11" s="23">
        <v>246</v>
      </c>
      <c r="DJ11" s="26">
        <v>1317.2</v>
      </c>
      <c r="DK11" s="26"/>
      <c r="DL11" s="26">
        <f t="shared" ref="DL11:DM17" si="27">T11+Y11+AI11+AN11+AS11+AX11+BA11+BD11+BG11+BJ11+BM11+BP11+BX11+CA11+CD11+CG11+CJ11+CM11+CP11+CS11+CY11+DB11+DE11+DH11+AD11</f>
        <v>915318.60000000021</v>
      </c>
      <c r="DM11" s="26">
        <f t="shared" si="27"/>
        <v>404730</v>
      </c>
      <c r="DN11" s="26">
        <f t="shared" ref="DN11:DN17" si="28">V11+AA11+AK11+AP11+AU11+AZ11+BC11+BF11+BI11+BL11+BO11+BR11+BZ11+CC11+CF11+CI11+CL11+CO11+CR11+CU11+DA11+DD11+DG11+DJ11+DK11+AF11</f>
        <v>312333.2</v>
      </c>
      <c r="DO11" s="23"/>
      <c r="DP11" s="23"/>
      <c r="DQ11" s="23"/>
      <c r="DR11" s="23">
        <v>258539</v>
      </c>
      <c r="DS11" s="23">
        <v>258539</v>
      </c>
      <c r="DT11" s="23">
        <v>19944.400000000001</v>
      </c>
      <c r="DU11" s="23"/>
      <c r="DV11" s="23"/>
      <c r="DW11" s="23"/>
      <c r="DX11" s="23"/>
      <c r="DY11" s="23"/>
      <c r="DZ11" s="23"/>
      <c r="EA11" s="23"/>
      <c r="EB11" s="23"/>
      <c r="EC11" s="23"/>
      <c r="ED11" s="28">
        <v>0</v>
      </c>
      <c r="EE11" s="23">
        <v>0</v>
      </c>
      <c r="EF11" s="26">
        <v>0</v>
      </c>
      <c r="EG11" s="26"/>
      <c r="EH11" s="26">
        <f t="shared" si="4"/>
        <v>258539</v>
      </c>
      <c r="EI11" s="26">
        <f t="shared" si="4"/>
        <v>258539</v>
      </c>
      <c r="EJ11" s="26">
        <f t="shared" si="5"/>
        <v>19944.400000000001</v>
      </c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>
      <c r="A12" s="22">
        <v>3</v>
      </c>
      <c r="B12" s="48" t="s">
        <v>63</v>
      </c>
      <c r="C12" s="49">
        <v>148196.20000000001</v>
      </c>
      <c r="D12" s="34">
        <v>0</v>
      </c>
      <c r="E12" s="25">
        <f t="shared" si="6"/>
        <v>1016354.6</v>
      </c>
      <c r="F12" s="25">
        <f t="shared" si="6"/>
        <v>521845.10000000003</v>
      </c>
      <c r="G12" s="26">
        <f t="shared" si="0"/>
        <v>405501.19999999995</v>
      </c>
      <c r="H12" s="26">
        <f t="shared" si="1"/>
        <v>77.70528074327035</v>
      </c>
      <c r="I12" s="26">
        <f t="shared" si="2"/>
        <v>39.897610538684035</v>
      </c>
      <c r="J12" s="26">
        <f t="shared" si="7"/>
        <v>306233.30000000005</v>
      </c>
      <c r="K12" s="26">
        <f t="shared" si="7"/>
        <v>153118.29999999999</v>
      </c>
      <c r="L12" s="26">
        <f t="shared" si="7"/>
        <v>90486.7</v>
      </c>
      <c r="M12" s="26">
        <f t="shared" si="8"/>
        <v>59.095940850962947</v>
      </c>
      <c r="N12" s="26">
        <f t="shared" si="9"/>
        <v>29.548288837301488</v>
      </c>
      <c r="O12" s="26">
        <f t="shared" si="10"/>
        <v>128299.4</v>
      </c>
      <c r="P12" s="26">
        <f t="shared" si="10"/>
        <v>64151.3</v>
      </c>
      <c r="Q12" s="26">
        <f t="shared" si="10"/>
        <v>24519.800000000003</v>
      </c>
      <c r="R12" s="26">
        <f t="shared" si="11"/>
        <v>38.221828708069836</v>
      </c>
      <c r="S12" s="23">
        <f t="shared" si="12"/>
        <v>19.111391011961089</v>
      </c>
      <c r="T12" s="27">
        <v>1262</v>
      </c>
      <c r="U12" s="27">
        <v>631</v>
      </c>
      <c r="V12" s="26">
        <v>392.4</v>
      </c>
      <c r="W12" s="26">
        <f t="shared" si="13"/>
        <v>62.187004754358156</v>
      </c>
      <c r="X12" s="23">
        <f t="shared" si="14"/>
        <v>31.093502377179078</v>
      </c>
      <c r="Y12" s="35">
        <v>15185.9</v>
      </c>
      <c r="Z12" s="35">
        <v>7593</v>
      </c>
      <c r="AA12" s="26">
        <v>11336.7</v>
      </c>
      <c r="AB12" s="26">
        <f t="shared" si="15"/>
        <v>149.30462267878312</v>
      </c>
      <c r="AC12" s="23">
        <f t="shared" si="16"/>
        <v>74.652802929032859</v>
      </c>
      <c r="AD12" s="23">
        <v>111851.5</v>
      </c>
      <c r="AE12" s="23">
        <v>55927.3</v>
      </c>
      <c r="AF12" s="23">
        <v>12790.7</v>
      </c>
      <c r="AG12" s="26">
        <f t="shared" si="17"/>
        <v>22.870226168615325</v>
      </c>
      <c r="AH12" s="23">
        <f t="shared" si="18"/>
        <v>11.435430012114276</v>
      </c>
      <c r="AI12" s="27">
        <v>119139.2</v>
      </c>
      <c r="AJ12" s="27">
        <v>59569.599999999999</v>
      </c>
      <c r="AK12" s="26">
        <v>42947.199999999997</v>
      </c>
      <c r="AL12" s="26">
        <f t="shared" si="19"/>
        <v>72.095834116730686</v>
      </c>
      <c r="AM12" s="23">
        <f t="shared" si="20"/>
        <v>36.047917058365343</v>
      </c>
      <c r="AN12" s="27">
        <v>5218</v>
      </c>
      <c r="AO12" s="27">
        <v>2609</v>
      </c>
      <c r="AP12" s="26">
        <v>4529.5</v>
      </c>
      <c r="AQ12" s="26">
        <f t="shared" si="21"/>
        <v>173.61057876581066</v>
      </c>
      <c r="AR12" s="23">
        <f t="shared" si="22"/>
        <v>86.805289382905329</v>
      </c>
      <c r="AS12" s="29">
        <v>0</v>
      </c>
      <c r="AT12" s="29">
        <v>0</v>
      </c>
      <c r="AU12" s="26">
        <v>0</v>
      </c>
      <c r="AV12" s="26" t="e">
        <f t="shared" si="23"/>
        <v>#DIV/0!</v>
      </c>
      <c r="AW12" s="23" t="e">
        <f t="shared" si="24"/>
        <v>#DIV/0!</v>
      </c>
      <c r="AX12" s="28">
        <v>0</v>
      </c>
      <c r="AY12" s="28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656541.5</v>
      </c>
      <c r="BE12" s="23">
        <v>328270.8</v>
      </c>
      <c r="BF12" s="23">
        <v>273686.40000000002</v>
      </c>
      <c r="BG12" s="30">
        <v>0</v>
      </c>
      <c r="BH12" s="30">
        <v>0</v>
      </c>
      <c r="BI12" s="30">
        <v>0</v>
      </c>
      <c r="BJ12" s="31"/>
      <c r="BK12" s="31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6">
        <f t="shared" si="3"/>
        <v>10348.700000000001</v>
      </c>
      <c r="BT12" s="26">
        <f t="shared" si="3"/>
        <v>5174.3999999999996</v>
      </c>
      <c r="BU12" s="26">
        <f t="shared" si="3"/>
        <v>1735.6</v>
      </c>
      <c r="BV12" s="26">
        <f t="shared" si="25"/>
        <v>33.54205318491033</v>
      </c>
      <c r="BW12" s="23">
        <f t="shared" si="26"/>
        <v>16.771188651714706</v>
      </c>
      <c r="BX12" s="27">
        <v>8293.7000000000007</v>
      </c>
      <c r="BY12" s="27">
        <v>4146.8999999999996</v>
      </c>
      <c r="BZ12" s="45">
        <v>970.1</v>
      </c>
      <c r="CA12" s="23">
        <v>0</v>
      </c>
      <c r="CB12" s="23">
        <v>0</v>
      </c>
      <c r="CC12" s="45">
        <v>203.5</v>
      </c>
      <c r="CD12" s="23">
        <v>0</v>
      </c>
      <c r="CE12" s="23">
        <v>0</v>
      </c>
      <c r="CF12" s="23">
        <v>0</v>
      </c>
      <c r="CG12" s="27">
        <v>2055</v>
      </c>
      <c r="CH12" s="27">
        <v>1027.5</v>
      </c>
      <c r="CI12" s="45">
        <v>562</v>
      </c>
      <c r="CJ12" s="23">
        <v>0</v>
      </c>
      <c r="CK12" s="23">
        <v>0</v>
      </c>
      <c r="CL12" s="23">
        <v>0</v>
      </c>
      <c r="CM12" s="23"/>
      <c r="CN12" s="23">
        <v>0</v>
      </c>
      <c r="CO12" s="23">
        <v>0</v>
      </c>
      <c r="CP12" s="27"/>
      <c r="CQ12" s="27">
        <v>0</v>
      </c>
      <c r="CR12" s="23">
        <v>0</v>
      </c>
      <c r="CS12" s="27">
        <v>38483</v>
      </c>
      <c r="CT12" s="27">
        <v>19241.5</v>
      </c>
      <c r="CU12" s="45">
        <v>8006.5</v>
      </c>
      <c r="CV12" s="49">
        <v>21967</v>
      </c>
      <c r="CW12" s="49">
        <v>10983.5</v>
      </c>
      <c r="CX12" s="23">
        <v>2351.3000000000002</v>
      </c>
      <c r="CY12" s="27">
        <v>2746.8</v>
      </c>
      <c r="CZ12" s="27">
        <v>1373.4</v>
      </c>
      <c r="DA12" s="23">
        <v>4641.6000000000004</v>
      </c>
      <c r="DB12" s="23">
        <v>300</v>
      </c>
      <c r="DC12" s="23">
        <v>150</v>
      </c>
      <c r="DD12" s="23">
        <v>0</v>
      </c>
      <c r="DE12" s="23">
        <v>0</v>
      </c>
      <c r="DF12" s="23">
        <v>0</v>
      </c>
      <c r="DG12" s="23">
        <v>0</v>
      </c>
      <c r="DH12" s="23">
        <v>1698.2</v>
      </c>
      <c r="DI12" s="23">
        <v>849.1</v>
      </c>
      <c r="DJ12" s="26">
        <v>4106.5</v>
      </c>
      <c r="DK12" s="26">
        <v>0</v>
      </c>
      <c r="DL12" s="26">
        <f t="shared" si="27"/>
        <v>962774.79999999993</v>
      </c>
      <c r="DM12" s="26">
        <f t="shared" si="27"/>
        <v>481389.10000000003</v>
      </c>
      <c r="DN12" s="26">
        <f t="shared" si="28"/>
        <v>364173.1</v>
      </c>
      <c r="DO12" s="23">
        <v>0</v>
      </c>
      <c r="DP12" s="23">
        <v>0</v>
      </c>
      <c r="DQ12" s="23">
        <v>0</v>
      </c>
      <c r="DR12" s="23">
        <v>53579.8</v>
      </c>
      <c r="DS12" s="23">
        <v>40456</v>
      </c>
      <c r="DT12" s="49">
        <v>41328.1</v>
      </c>
      <c r="DU12" s="23">
        <v>0</v>
      </c>
      <c r="DV12" s="23">
        <v>0</v>
      </c>
      <c r="DW12" s="23">
        <v>0</v>
      </c>
      <c r="DX12" s="23">
        <v>0</v>
      </c>
      <c r="DY12" s="23">
        <v>0</v>
      </c>
      <c r="DZ12" s="23">
        <v>0</v>
      </c>
      <c r="EA12" s="23">
        <v>0</v>
      </c>
      <c r="EB12" s="23">
        <v>0</v>
      </c>
      <c r="EC12" s="23">
        <v>0</v>
      </c>
      <c r="ED12" s="28">
        <v>0</v>
      </c>
      <c r="EE12" s="23">
        <v>0</v>
      </c>
      <c r="EF12" s="26">
        <v>0</v>
      </c>
      <c r="EG12" s="26"/>
      <c r="EH12" s="26">
        <f t="shared" si="4"/>
        <v>53579.8</v>
      </c>
      <c r="EI12" s="26">
        <f t="shared" si="4"/>
        <v>40456</v>
      </c>
      <c r="EJ12" s="26">
        <f t="shared" si="5"/>
        <v>41328.1</v>
      </c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>
      <c r="A13" s="22">
        <v>4</v>
      </c>
      <c r="B13" s="48" t="s">
        <v>64</v>
      </c>
      <c r="C13" s="49">
        <v>633839.5</v>
      </c>
      <c r="D13" s="34">
        <v>0</v>
      </c>
      <c r="E13" s="25">
        <f t="shared" si="6"/>
        <v>1077000</v>
      </c>
      <c r="F13" s="25">
        <f t="shared" si="6"/>
        <v>608685.09999999986</v>
      </c>
      <c r="G13" s="26">
        <f t="shared" si="0"/>
        <v>364787.01499999996</v>
      </c>
      <c r="H13" s="26">
        <f t="shared" si="1"/>
        <v>59.930334256580295</v>
      </c>
      <c r="I13" s="26">
        <f t="shared" si="2"/>
        <v>33.870660631383473</v>
      </c>
      <c r="J13" s="26">
        <f t="shared" si="7"/>
        <v>570850</v>
      </c>
      <c r="K13" s="26">
        <f t="shared" si="7"/>
        <v>355846</v>
      </c>
      <c r="L13" s="26">
        <f t="shared" si="7"/>
        <v>154424.81500000003</v>
      </c>
      <c r="M13" s="26">
        <f t="shared" si="8"/>
        <v>43.396529678568832</v>
      </c>
      <c r="N13" s="26">
        <f t="shared" si="9"/>
        <v>27.051732504160469</v>
      </c>
      <c r="O13" s="26">
        <f t="shared" si="10"/>
        <v>135550</v>
      </c>
      <c r="P13" s="26">
        <f t="shared" si="10"/>
        <v>69341.2</v>
      </c>
      <c r="Q13" s="26">
        <f t="shared" si="10"/>
        <v>20548.076999999997</v>
      </c>
      <c r="R13" s="26">
        <f t="shared" si="11"/>
        <v>29.633287280866206</v>
      </c>
      <c r="S13" s="23">
        <f t="shared" si="12"/>
        <v>15.159038731095533</v>
      </c>
      <c r="T13" s="27">
        <v>27300</v>
      </c>
      <c r="U13" s="27">
        <v>13650</v>
      </c>
      <c r="V13" s="26">
        <v>4001.2</v>
      </c>
      <c r="W13" s="26">
        <f t="shared" si="13"/>
        <v>29.312820512820508</v>
      </c>
      <c r="X13" s="23">
        <f t="shared" si="14"/>
        <v>14.656410256410254</v>
      </c>
      <c r="Y13" s="35">
        <v>11700</v>
      </c>
      <c r="Z13" s="35">
        <v>5850</v>
      </c>
      <c r="AA13" s="26">
        <v>3606.7</v>
      </c>
      <c r="AB13" s="26">
        <f t="shared" si="15"/>
        <v>61.652991452991444</v>
      </c>
      <c r="AC13" s="23">
        <f t="shared" si="16"/>
        <v>30.826495726495722</v>
      </c>
      <c r="AD13" s="23">
        <v>96550</v>
      </c>
      <c r="AE13" s="23">
        <v>49841.2</v>
      </c>
      <c r="AF13" s="23">
        <v>12940.177</v>
      </c>
      <c r="AG13" s="26">
        <f t="shared" si="17"/>
        <v>25.962811890564435</v>
      </c>
      <c r="AH13" s="23">
        <f t="shared" si="18"/>
        <v>13.402565510098393</v>
      </c>
      <c r="AI13" s="27">
        <v>178010</v>
      </c>
      <c r="AJ13" s="27">
        <v>107923.9</v>
      </c>
      <c r="AK13" s="26">
        <v>65115.177000000003</v>
      </c>
      <c r="AL13" s="26">
        <f t="shared" si="19"/>
        <v>60.334343921967246</v>
      </c>
      <c r="AM13" s="23">
        <f t="shared" si="20"/>
        <v>36.579505083984046</v>
      </c>
      <c r="AN13" s="27">
        <v>25190</v>
      </c>
      <c r="AO13" s="27">
        <v>12830.9</v>
      </c>
      <c r="AP13" s="26">
        <v>6804.8</v>
      </c>
      <c r="AQ13" s="26">
        <f t="shared" si="21"/>
        <v>53.034471471214026</v>
      </c>
      <c r="AR13" s="23">
        <f t="shared" si="22"/>
        <v>27.013894402540689</v>
      </c>
      <c r="AS13" s="29">
        <v>0</v>
      </c>
      <c r="AT13" s="29">
        <v>0</v>
      </c>
      <c r="AU13" s="26">
        <v>0</v>
      </c>
      <c r="AV13" s="26" t="e">
        <f t="shared" si="23"/>
        <v>#DIV/0!</v>
      </c>
      <c r="AW13" s="23" t="e">
        <f t="shared" si="24"/>
        <v>#DIV/0!</v>
      </c>
      <c r="AX13" s="28">
        <v>0</v>
      </c>
      <c r="AY13" s="28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501027.8</v>
      </c>
      <c r="BE13" s="23">
        <v>250513.9</v>
      </c>
      <c r="BF13" s="23">
        <v>208761.4</v>
      </c>
      <c r="BG13" s="30"/>
      <c r="BH13" s="30"/>
      <c r="BI13" s="30"/>
      <c r="BJ13" s="31">
        <v>5122.2</v>
      </c>
      <c r="BK13" s="31">
        <v>2325.1999999999998</v>
      </c>
      <c r="BL13" s="23">
        <v>1463.3</v>
      </c>
      <c r="BM13" s="23"/>
      <c r="BN13" s="23"/>
      <c r="BO13" s="23"/>
      <c r="BP13" s="23"/>
      <c r="BQ13" s="23"/>
      <c r="BR13" s="23"/>
      <c r="BS13" s="26">
        <f t="shared" si="3"/>
        <v>13500</v>
      </c>
      <c r="BT13" s="26">
        <f t="shared" si="3"/>
        <v>6750</v>
      </c>
      <c r="BU13" s="26">
        <f t="shared" si="3"/>
        <v>4147.2000000000007</v>
      </c>
      <c r="BV13" s="26">
        <f t="shared" si="25"/>
        <v>61.440000000000005</v>
      </c>
      <c r="BW13" s="23">
        <f t="shared" si="26"/>
        <v>30.720000000000002</v>
      </c>
      <c r="BX13" s="27">
        <v>13500</v>
      </c>
      <c r="BY13" s="27">
        <v>6750</v>
      </c>
      <c r="BZ13" s="26">
        <v>3684.8</v>
      </c>
      <c r="CA13" s="23">
        <v>0</v>
      </c>
      <c r="CB13" s="23">
        <v>0</v>
      </c>
      <c r="CC13" s="26">
        <v>76</v>
      </c>
      <c r="CD13" s="23">
        <v>0</v>
      </c>
      <c r="CE13" s="23">
        <v>0</v>
      </c>
      <c r="CF13" s="23">
        <v>1.8</v>
      </c>
      <c r="CG13" s="27"/>
      <c r="CH13" s="27">
        <v>0</v>
      </c>
      <c r="CI13" s="23">
        <v>384.6</v>
      </c>
      <c r="CJ13" s="23">
        <v>0</v>
      </c>
      <c r="CK13" s="23">
        <v>0</v>
      </c>
      <c r="CL13" s="23"/>
      <c r="CM13" s="23"/>
      <c r="CN13" s="23">
        <v>0</v>
      </c>
      <c r="CO13" s="23">
        <v>0</v>
      </c>
      <c r="CP13" s="27"/>
      <c r="CQ13" s="27">
        <v>0</v>
      </c>
      <c r="CR13" s="23">
        <v>30.9</v>
      </c>
      <c r="CS13" s="27">
        <v>117400</v>
      </c>
      <c r="CT13" s="27">
        <v>58700</v>
      </c>
      <c r="CU13" s="23">
        <v>22613.285</v>
      </c>
      <c r="CV13" s="49">
        <v>43100</v>
      </c>
      <c r="CW13" s="49">
        <v>21550</v>
      </c>
      <c r="CX13" s="49">
        <v>4363.3999999999996</v>
      </c>
      <c r="CY13" s="27">
        <v>99400</v>
      </c>
      <c r="CZ13" s="27">
        <v>99400</v>
      </c>
      <c r="DA13" s="23">
        <v>31096.7</v>
      </c>
      <c r="DB13" s="23">
        <v>1200</v>
      </c>
      <c r="DC13" s="23">
        <v>600</v>
      </c>
      <c r="DD13" s="23">
        <v>0</v>
      </c>
      <c r="DE13" s="23">
        <v>0</v>
      </c>
      <c r="DF13" s="23">
        <v>0</v>
      </c>
      <c r="DG13" s="23">
        <v>0</v>
      </c>
      <c r="DH13" s="23">
        <v>600</v>
      </c>
      <c r="DI13" s="23">
        <v>300</v>
      </c>
      <c r="DJ13" s="26">
        <v>4068.6759999999999</v>
      </c>
      <c r="DK13" s="26"/>
      <c r="DL13" s="26">
        <f t="shared" si="27"/>
        <v>1077000</v>
      </c>
      <c r="DM13" s="26">
        <f t="shared" si="27"/>
        <v>608685.09999999986</v>
      </c>
      <c r="DN13" s="26">
        <f t="shared" si="28"/>
        <v>364649.51499999996</v>
      </c>
      <c r="DO13" s="23"/>
      <c r="DP13" s="23"/>
      <c r="DQ13" s="23"/>
      <c r="DR13" s="23">
        <v>0</v>
      </c>
      <c r="DS13" s="23">
        <v>0</v>
      </c>
      <c r="DT13" s="23">
        <v>0</v>
      </c>
      <c r="DU13" s="23"/>
      <c r="DV13" s="23"/>
      <c r="DW13" s="23"/>
      <c r="DX13" s="23">
        <v>0</v>
      </c>
      <c r="DY13" s="23">
        <v>0</v>
      </c>
      <c r="DZ13" s="23">
        <v>137.5</v>
      </c>
      <c r="EA13" s="23"/>
      <c r="EB13" s="23"/>
      <c r="EC13" s="23"/>
      <c r="ED13" s="28">
        <v>0</v>
      </c>
      <c r="EE13" s="23">
        <v>0</v>
      </c>
      <c r="EF13" s="26">
        <v>0</v>
      </c>
      <c r="EG13" s="26"/>
      <c r="EH13" s="26">
        <f t="shared" si="4"/>
        <v>0</v>
      </c>
      <c r="EI13" s="26">
        <f t="shared" si="4"/>
        <v>0</v>
      </c>
      <c r="EJ13" s="26">
        <f t="shared" si="5"/>
        <v>137.5</v>
      </c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>
      <c r="A14" s="22">
        <v>5</v>
      </c>
      <c r="B14" s="48" t="s">
        <v>53</v>
      </c>
      <c r="C14" s="49">
        <v>2046</v>
      </c>
      <c r="D14" s="34">
        <v>6304.9</v>
      </c>
      <c r="E14" s="25">
        <f t="shared" si="6"/>
        <v>13638.099999999999</v>
      </c>
      <c r="F14" s="25">
        <f t="shared" si="6"/>
        <v>7630.9</v>
      </c>
      <c r="G14" s="26">
        <f t="shared" si="0"/>
        <v>6890.8</v>
      </c>
      <c r="H14" s="26">
        <f t="shared" si="1"/>
        <v>90.301275078955314</v>
      </c>
      <c r="I14" s="26">
        <f t="shared" si="2"/>
        <v>50.526099676641181</v>
      </c>
      <c r="J14" s="26">
        <f t="shared" si="7"/>
        <v>3792.8</v>
      </c>
      <c r="K14" s="26">
        <f t="shared" si="7"/>
        <v>1264.2</v>
      </c>
      <c r="L14" s="26">
        <f t="shared" si="7"/>
        <v>980.8</v>
      </c>
      <c r="M14" s="26">
        <f t="shared" si="8"/>
        <v>77.582660971365286</v>
      </c>
      <c r="N14" s="26">
        <f t="shared" si="9"/>
        <v>25.859523307319126</v>
      </c>
      <c r="O14" s="26">
        <f t="shared" si="10"/>
        <v>3026.8</v>
      </c>
      <c r="P14" s="26">
        <f t="shared" si="10"/>
        <v>1008.9000000000001</v>
      </c>
      <c r="Q14" s="26">
        <f t="shared" si="10"/>
        <v>707.7</v>
      </c>
      <c r="R14" s="26">
        <f t="shared" si="11"/>
        <v>70.14570324115374</v>
      </c>
      <c r="S14" s="23">
        <f t="shared" si="12"/>
        <v>23.381128584643847</v>
      </c>
      <c r="T14" s="27">
        <v>0</v>
      </c>
      <c r="U14" s="27">
        <v>0</v>
      </c>
      <c r="V14" s="26">
        <v>0</v>
      </c>
      <c r="W14" s="26" t="e">
        <f t="shared" si="13"/>
        <v>#DIV/0!</v>
      </c>
      <c r="X14" s="23" t="e">
        <f t="shared" si="14"/>
        <v>#DIV/0!</v>
      </c>
      <c r="Y14" s="35">
        <v>312</v>
      </c>
      <c r="Z14" s="35">
        <v>252.2</v>
      </c>
      <c r="AA14" s="26">
        <v>129.19999999999999</v>
      </c>
      <c r="AB14" s="26">
        <f t="shared" si="15"/>
        <v>51.22918318794607</v>
      </c>
      <c r="AC14" s="23">
        <f t="shared" si="16"/>
        <v>41.410256410256409</v>
      </c>
      <c r="AD14" s="23">
        <v>2714.8</v>
      </c>
      <c r="AE14" s="23">
        <v>756.7</v>
      </c>
      <c r="AF14" s="23">
        <v>578.5</v>
      </c>
      <c r="AG14" s="26">
        <f t="shared" si="17"/>
        <v>76.450376635390498</v>
      </c>
      <c r="AH14" s="23">
        <f t="shared" si="18"/>
        <v>21.309120377191689</v>
      </c>
      <c r="AI14" s="27">
        <v>166</v>
      </c>
      <c r="AJ14" s="27">
        <v>55.3</v>
      </c>
      <c r="AK14" s="26">
        <v>43.1</v>
      </c>
      <c r="AL14" s="26">
        <f t="shared" si="19"/>
        <v>77.93851717902352</v>
      </c>
      <c r="AM14" s="23">
        <f t="shared" si="20"/>
        <v>25.963855421686748</v>
      </c>
      <c r="AN14" s="27">
        <v>0</v>
      </c>
      <c r="AO14" s="27">
        <v>0</v>
      </c>
      <c r="AP14" s="26">
        <v>0</v>
      </c>
      <c r="AQ14" s="26" t="e">
        <f t="shared" si="21"/>
        <v>#DIV/0!</v>
      </c>
      <c r="AR14" s="23" t="e">
        <f t="shared" si="22"/>
        <v>#DIV/0!</v>
      </c>
      <c r="AS14" s="29">
        <v>0</v>
      </c>
      <c r="AT14" s="29">
        <v>0</v>
      </c>
      <c r="AU14" s="26">
        <v>0</v>
      </c>
      <c r="AV14" s="26" t="e">
        <f t="shared" si="23"/>
        <v>#DIV/0!</v>
      </c>
      <c r="AW14" s="23" t="e">
        <f t="shared" si="24"/>
        <v>#DIV/0!</v>
      </c>
      <c r="AX14" s="28">
        <v>0</v>
      </c>
      <c r="AY14" s="28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6957.3</v>
      </c>
      <c r="BE14" s="23">
        <v>3478.7</v>
      </c>
      <c r="BF14" s="23">
        <v>3030</v>
      </c>
      <c r="BG14" s="30"/>
      <c r="BH14" s="30"/>
      <c r="BI14" s="30"/>
      <c r="BJ14" s="31"/>
      <c r="BK14" s="31">
        <v>0</v>
      </c>
      <c r="BL14" s="23"/>
      <c r="BM14" s="23"/>
      <c r="BN14" s="23"/>
      <c r="BO14" s="23"/>
      <c r="BP14" s="23"/>
      <c r="BQ14" s="23"/>
      <c r="BR14" s="23"/>
      <c r="BS14" s="26">
        <f t="shared" si="3"/>
        <v>600</v>
      </c>
      <c r="BT14" s="26">
        <f t="shared" si="3"/>
        <v>200</v>
      </c>
      <c r="BU14" s="26">
        <f t="shared" si="3"/>
        <v>230</v>
      </c>
      <c r="BV14" s="26">
        <f t="shared" si="25"/>
        <v>114.99999999999999</v>
      </c>
      <c r="BW14" s="23">
        <f t="shared" si="26"/>
        <v>38.333333333333336</v>
      </c>
      <c r="BX14" s="27">
        <v>600</v>
      </c>
      <c r="BY14" s="27">
        <v>200</v>
      </c>
      <c r="BZ14" s="26">
        <v>230</v>
      </c>
      <c r="CA14" s="23">
        <v>0</v>
      </c>
      <c r="CB14" s="23">
        <v>0</v>
      </c>
      <c r="CC14" s="26">
        <v>0</v>
      </c>
      <c r="CD14" s="23">
        <v>0</v>
      </c>
      <c r="CE14" s="23">
        <v>0</v>
      </c>
      <c r="CF14" s="23">
        <v>0</v>
      </c>
      <c r="CG14" s="27"/>
      <c r="CH14" s="27">
        <v>0</v>
      </c>
      <c r="CI14" s="23">
        <v>0</v>
      </c>
      <c r="CJ14" s="23">
        <v>0</v>
      </c>
      <c r="CK14" s="23">
        <v>0</v>
      </c>
      <c r="CL14" s="23"/>
      <c r="CM14" s="23"/>
      <c r="CN14" s="23">
        <v>0</v>
      </c>
      <c r="CO14" s="23">
        <v>0</v>
      </c>
      <c r="CP14" s="27"/>
      <c r="CQ14" s="27">
        <v>0</v>
      </c>
      <c r="CR14" s="23">
        <v>0</v>
      </c>
      <c r="CS14" s="27"/>
      <c r="CT14" s="27">
        <v>0</v>
      </c>
      <c r="CU14" s="23">
        <v>0</v>
      </c>
      <c r="CV14" s="54">
        <v>0</v>
      </c>
      <c r="CW14" s="54">
        <v>0</v>
      </c>
      <c r="CX14" s="23">
        <v>0</v>
      </c>
      <c r="CY14" s="27">
        <v>0</v>
      </c>
      <c r="CZ14" s="27">
        <v>0</v>
      </c>
      <c r="DA14" s="23">
        <v>0</v>
      </c>
      <c r="DB14" s="23">
        <v>0</v>
      </c>
      <c r="DC14" s="23">
        <v>0</v>
      </c>
      <c r="DD14" s="23">
        <v>0</v>
      </c>
      <c r="DE14" s="23">
        <v>2888</v>
      </c>
      <c r="DF14" s="23">
        <v>2888</v>
      </c>
      <c r="DG14" s="23">
        <v>2880</v>
      </c>
      <c r="DH14" s="23">
        <v>0</v>
      </c>
      <c r="DI14" s="23">
        <v>0</v>
      </c>
      <c r="DJ14" s="26">
        <v>0</v>
      </c>
      <c r="DK14" s="26">
        <v>0</v>
      </c>
      <c r="DL14" s="26">
        <f t="shared" si="27"/>
        <v>13638.099999999999</v>
      </c>
      <c r="DM14" s="26">
        <f t="shared" si="27"/>
        <v>7630.9</v>
      </c>
      <c r="DN14" s="26">
        <f t="shared" si="28"/>
        <v>6890.8</v>
      </c>
      <c r="DO14" s="23"/>
      <c r="DP14" s="23"/>
      <c r="DQ14" s="23"/>
      <c r="DR14" s="23">
        <v>0</v>
      </c>
      <c r="DS14" s="23">
        <v>0</v>
      </c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8">
        <v>0</v>
      </c>
      <c r="EE14" s="23">
        <v>0</v>
      </c>
      <c r="EF14" s="26">
        <v>0</v>
      </c>
      <c r="EG14" s="26"/>
      <c r="EH14" s="26">
        <f t="shared" si="4"/>
        <v>0</v>
      </c>
      <c r="EI14" s="26">
        <f t="shared" si="4"/>
        <v>0</v>
      </c>
      <c r="EJ14" s="26">
        <f t="shared" si="5"/>
        <v>0</v>
      </c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>
      <c r="A15" s="22">
        <v>6</v>
      </c>
      <c r="B15" s="48" t="s">
        <v>54</v>
      </c>
      <c r="C15" s="49">
        <v>427313.30000000005</v>
      </c>
      <c r="D15" s="34">
        <v>0</v>
      </c>
      <c r="E15" s="25">
        <f t="shared" si="6"/>
        <v>2092167.7999999998</v>
      </c>
      <c r="F15" s="25">
        <f t="shared" si="6"/>
        <v>1045989.7</v>
      </c>
      <c r="G15" s="26">
        <f t="shared" si="0"/>
        <v>719020.49999999988</v>
      </c>
      <c r="H15" s="26">
        <f t="shared" si="1"/>
        <v>68.740686452266203</v>
      </c>
      <c r="I15" s="26">
        <f t="shared" si="2"/>
        <v>34.367248171967844</v>
      </c>
      <c r="J15" s="26">
        <f t="shared" si="7"/>
        <v>1007195.5</v>
      </c>
      <c r="K15" s="26">
        <f t="shared" si="7"/>
        <v>503597.2</v>
      </c>
      <c r="L15" s="26">
        <f t="shared" si="7"/>
        <v>271215.40000000002</v>
      </c>
      <c r="M15" s="26">
        <f t="shared" si="8"/>
        <v>53.855621119418458</v>
      </c>
      <c r="N15" s="26">
        <f t="shared" si="9"/>
        <v>26.927781150729924</v>
      </c>
      <c r="O15" s="26">
        <f t="shared" si="10"/>
        <v>208022.39999999999</v>
      </c>
      <c r="P15" s="26">
        <f t="shared" si="10"/>
        <v>104011.2</v>
      </c>
      <c r="Q15" s="26">
        <f t="shared" si="10"/>
        <v>32028.5</v>
      </c>
      <c r="R15" s="26">
        <f t="shared" si="11"/>
        <v>30.793318411863339</v>
      </c>
      <c r="S15" s="23">
        <f t="shared" si="12"/>
        <v>15.39665920593167</v>
      </c>
      <c r="T15" s="27">
        <v>0</v>
      </c>
      <c r="U15" s="27">
        <v>0</v>
      </c>
      <c r="V15" s="26">
        <v>4315.5</v>
      </c>
      <c r="W15" s="26" t="e">
        <f t="shared" si="13"/>
        <v>#DIV/0!</v>
      </c>
      <c r="X15" s="23" t="e">
        <f t="shared" si="14"/>
        <v>#DIV/0!</v>
      </c>
      <c r="Y15" s="35">
        <v>0</v>
      </c>
      <c r="Z15" s="35">
        <v>0</v>
      </c>
      <c r="AA15" s="26">
        <v>12638.9</v>
      </c>
      <c r="AB15" s="26" t="e">
        <f t="shared" si="15"/>
        <v>#DIV/0!</v>
      </c>
      <c r="AC15" s="23" t="e">
        <f t="shared" si="16"/>
        <v>#DIV/0!</v>
      </c>
      <c r="AD15" s="23">
        <v>208022.39999999999</v>
      </c>
      <c r="AE15" s="23">
        <v>104011.2</v>
      </c>
      <c r="AF15" s="23">
        <v>15074.1</v>
      </c>
      <c r="AG15" s="26">
        <f t="shared" si="17"/>
        <v>14.492766163643916</v>
      </c>
      <c r="AH15" s="23">
        <f t="shared" si="18"/>
        <v>7.2463830818219579</v>
      </c>
      <c r="AI15" s="27">
        <v>423523.6</v>
      </c>
      <c r="AJ15" s="27">
        <v>211761.8</v>
      </c>
      <c r="AK15" s="26">
        <v>105311.8</v>
      </c>
      <c r="AL15" s="26">
        <f t="shared" si="19"/>
        <v>49.731254645549861</v>
      </c>
      <c r="AM15" s="23">
        <f t="shared" si="20"/>
        <v>24.86562732277493</v>
      </c>
      <c r="AN15" s="27">
        <v>55061.3</v>
      </c>
      <c r="AO15" s="27">
        <v>27530.5</v>
      </c>
      <c r="AP15" s="26">
        <v>26472.9</v>
      </c>
      <c r="AQ15" s="26">
        <f t="shared" si="21"/>
        <v>96.158442454732025</v>
      </c>
      <c r="AR15" s="23">
        <f t="shared" si="22"/>
        <v>48.078959269032879</v>
      </c>
      <c r="AS15" s="29">
        <v>32300</v>
      </c>
      <c r="AT15" s="29">
        <v>16150</v>
      </c>
      <c r="AU15" s="26">
        <v>16043.1</v>
      </c>
      <c r="AV15" s="26">
        <f t="shared" si="23"/>
        <v>99.338080495356039</v>
      </c>
      <c r="AW15" s="23">
        <f t="shared" si="24"/>
        <v>49.669040247678019</v>
      </c>
      <c r="AX15" s="28">
        <v>0</v>
      </c>
      <c r="AY15" s="28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1076360.7</v>
      </c>
      <c r="BE15" s="23">
        <v>538180.4</v>
      </c>
      <c r="BF15" s="23">
        <v>448484</v>
      </c>
      <c r="BG15" s="30"/>
      <c r="BH15" s="30"/>
      <c r="BI15" s="30"/>
      <c r="BJ15" s="31">
        <v>2614.6</v>
      </c>
      <c r="BK15" s="31">
        <v>1213.0999999999999</v>
      </c>
      <c r="BL15" s="23">
        <v>763.5</v>
      </c>
      <c r="BM15" s="23"/>
      <c r="BN15" s="23"/>
      <c r="BO15" s="23"/>
      <c r="BP15" s="23"/>
      <c r="BQ15" s="23"/>
      <c r="BR15" s="23"/>
      <c r="BS15" s="26">
        <f t="shared" si="3"/>
        <v>45342.7</v>
      </c>
      <c r="BT15" s="26">
        <f t="shared" si="3"/>
        <v>22671.200000000001</v>
      </c>
      <c r="BU15" s="26">
        <f t="shared" si="3"/>
        <v>14419.1</v>
      </c>
      <c r="BV15" s="26">
        <f t="shared" si="25"/>
        <v>63.600956279332365</v>
      </c>
      <c r="BW15" s="23">
        <f t="shared" si="26"/>
        <v>31.800267738798087</v>
      </c>
      <c r="BX15" s="27">
        <v>42257.599999999999</v>
      </c>
      <c r="BY15" s="27">
        <v>21128.799999999999</v>
      </c>
      <c r="BZ15" s="26">
        <v>11804.2</v>
      </c>
      <c r="CA15" s="23">
        <v>0</v>
      </c>
      <c r="CB15" s="23">
        <v>0</v>
      </c>
      <c r="CC15" s="26">
        <v>1141.8</v>
      </c>
      <c r="CD15" s="23">
        <v>0</v>
      </c>
      <c r="CE15" s="23">
        <v>0</v>
      </c>
      <c r="CF15" s="23">
        <v>0</v>
      </c>
      <c r="CG15" s="27">
        <v>3085.1</v>
      </c>
      <c r="CH15" s="27">
        <v>1542.4</v>
      </c>
      <c r="CI15" s="23">
        <v>1473.1</v>
      </c>
      <c r="CJ15" s="23">
        <v>0</v>
      </c>
      <c r="CK15" s="23">
        <v>0</v>
      </c>
      <c r="CL15" s="23"/>
      <c r="CM15" s="23">
        <v>5997</v>
      </c>
      <c r="CN15" s="23">
        <v>2999</v>
      </c>
      <c r="CO15" s="23">
        <v>-762.4</v>
      </c>
      <c r="CP15" s="27">
        <v>7168.5</v>
      </c>
      <c r="CQ15" s="27">
        <v>3584</v>
      </c>
      <c r="CR15" s="23">
        <v>2633</v>
      </c>
      <c r="CS15" s="27">
        <v>198737</v>
      </c>
      <c r="CT15" s="27">
        <v>99368.5</v>
      </c>
      <c r="CU15" s="23">
        <v>60279.9</v>
      </c>
      <c r="CV15" s="49">
        <v>48229.8</v>
      </c>
      <c r="CW15" s="49">
        <v>24149.9</v>
      </c>
      <c r="CX15" s="23">
        <v>20333.7</v>
      </c>
      <c r="CY15" s="27">
        <v>31900</v>
      </c>
      <c r="CZ15" s="27">
        <v>15950</v>
      </c>
      <c r="DA15" s="26">
        <v>9551.2000000000007</v>
      </c>
      <c r="DB15" s="23">
        <v>4000</v>
      </c>
      <c r="DC15" s="23">
        <v>2000</v>
      </c>
      <c r="DD15" s="23">
        <v>1200</v>
      </c>
      <c r="DE15" s="23">
        <v>0</v>
      </c>
      <c r="DF15" s="23"/>
      <c r="DG15" s="23"/>
      <c r="DH15" s="23">
        <v>1140</v>
      </c>
      <c r="DI15" s="23">
        <v>570</v>
      </c>
      <c r="DJ15" s="26">
        <v>3275.9</v>
      </c>
      <c r="DK15" s="26"/>
      <c r="DL15" s="26">
        <f t="shared" si="27"/>
        <v>2092167.8</v>
      </c>
      <c r="DM15" s="26">
        <f t="shared" si="27"/>
        <v>1045989.7</v>
      </c>
      <c r="DN15" s="26">
        <f t="shared" si="28"/>
        <v>719700.49999999988</v>
      </c>
      <c r="DO15" s="23"/>
      <c r="DP15" s="23"/>
      <c r="DQ15" s="23"/>
      <c r="DR15" s="23">
        <v>0</v>
      </c>
      <c r="DS15" s="23">
        <v>0</v>
      </c>
      <c r="DT15" s="23"/>
      <c r="DU15" s="23"/>
      <c r="DV15" s="23"/>
      <c r="DW15" s="23"/>
      <c r="DX15" s="23"/>
      <c r="DY15" s="23"/>
      <c r="DZ15" s="23">
        <v>-680</v>
      </c>
      <c r="EA15" s="23"/>
      <c r="EB15" s="23"/>
      <c r="EC15" s="23"/>
      <c r="ED15" s="28">
        <v>78981.5</v>
      </c>
      <c r="EE15" s="28">
        <v>78981.5</v>
      </c>
      <c r="EF15" s="26">
        <v>0</v>
      </c>
      <c r="EG15" s="26"/>
      <c r="EH15" s="26">
        <f t="shared" si="4"/>
        <v>78981.5</v>
      </c>
      <c r="EI15" s="26">
        <f t="shared" si="4"/>
        <v>78981.5</v>
      </c>
      <c r="EJ15" s="26">
        <f t="shared" si="5"/>
        <v>-680</v>
      </c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>
      <c r="A16" s="22">
        <v>7</v>
      </c>
      <c r="B16" s="48" t="s">
        <v>52</v>
      </c>
      <c r="C16" s="49">
        <v>589597.39999999991</v>
      </c>
      <c r="D16" s="34">
        <v>0</v>
      </c>
      <c r="E16" s="25">
        <f t="shared" si="6"/>
        <v>2763730.3999999994</v>
      </c>
      <c r="F16" s="25">
        <f t="shared" si="6"/>
        <v>1404780.3</v>
      </c>
      <c r="G16" s="26">
        <f t="shared" si="0"/>
        <v>890495.79999999981</v>
      </c>
      <c r="H16" s="26">
        <f t="shared" si="1"/>
        <v>63.39039634880983</v>
      </c>
      <c r="I16" s="26">
        <f t="shared" si="2"/>
        <v>32.220791145185508</v>
      </c>
      <c r="J16" s="26">
        <f t="shared" si="7"/>
        <v>1135203</v>
      </c>
      <c r="K16" s="26">
        <f t="shared" si="7"/>
        <v>567601.5</v>
      </c>
      <c r="L16" s="26">
        <f t="shared" si="7"/>
        <v>224313.50000000006</v>
      </c>
      <c r="M16" s="26">
        <f t="shared" si="8"/>
        <v>39.519539677044556</v>
      </c>
      <c r="N16" s="26">
        <f t="shared" si="9"/>
        <v>19.759769838522278</v>
      </c>
      <c r="O16" s="26">
        <f t="shared" si="10"/>
        <v>274489</v>
      </c>
      <c r="P16" s="26">
        <f t="shared" si="10"/>
        <v>137244.5</v>
      </c>
      <c r="Q16" s="26">
        <f t="shared" si="10"/>
        <v>36816.399999999994</v>
      </c>
      <c r="R16" s="26">
        <f t="shared" si="11"/>
        <v>26.825410125724524</v>
      </c>
      <c r="S16" s="23">
        <f t="shared" si="12"/>
        <v>13.412705062862262</v>
      </c>
      <c r="T16" s="27">
        <v>0</v>
      </c>
      <c r="U16" s="27">
        <v>0</v>
      </c>
      <c r="V16" s="45">
        <v>1549.8</v>
      </c>
      <c r="W16" s="26" t="e">
        <f t="shared" si="13"/>
        <v>#DIV/0!</v>
      </c>
      <c r="X16" s="23" t="e">
        <f t="shared" si="14"/>
        <v>#DIV/0!</v>
      </c>
      <c r="Y16" s="35">
        <v>0</v>
      </c>
      <c r="Z16" s="35">
        <v>0</v>
      </c>
      <c r="AA16" s="45">
        <v>14295</v>
      </c>
      <c r="AB16" s="26" t="e">
        <f t="shared" si="15"/>
        <v>#DIV/0!</v>
      </c>
      <c r="AC16" s="23" t="e">
        <f t="shared" si="16"/>
        <v>#DIV/0!</v>
      </c>
      <c r="AD16" s="23">
        <v>274489</v>
      </c>
      <c r="AE16" s="45">
        <v>137244.5</v>
      </c>
      <c r="AF16" s="45">
        <v>20971.599999999999</v>
      </c>
      <c r="AG16" s="26">
        <f t="shared" si="17"/>
        <v>15.280466612505418</v>
      </c>
      <c r="AH16" s="23">
        <f t="shared" si="18"/>
        <v>7.6402333062527088</v>
      </c>
      <c r="AI16" s="27">
        <v>441090</v>
      </c>
      <c r="AJ16" s="45">
        <v>220545</v>
      </c>
      <c r="AK16" s="45">
        <v>112639.7</v>
      </c>
      <c r="AL16" s="26">
        <f t="shared" si="19"/>
        <v>51.073341041510801</v>
      </c>
      <c r="AM16" s="23">
        <f t="shared" si="20"/>
        <v>25.536670520755401</v>
      </c>
      <c r="AN16" s="27">
        <v>55624</v>
      </c>
      <c r="AO16" s="45">
        <v>27812</v>
      </c>
      <c r="AP16" s="45">
        <v>6973.7</v>
      </c>
      <c r="AQ16" s="26">
        <f t="shared" si="21"/>
        <v>25.074428304329068</v>
      </c>
      <c r="AR16" s="23">
        <f t="shared" si="22"/>
        <v>12.537214152164534</v>
      </c>
      <c r="AS16" s="29">
        <v>0</v>
      </c>
      <c r="AT16" s="29">
        <v>0</v>
      </c>
      <c r="AU16" s="26">
        <v>0</v>
      </c>
      <c r="AV16" s="26" t="e">
        <f t="shared" si="23"/>
        <v>#DIV/0!</v>
      </c>
      <c r="AW16" s="23" t="e">
        <f t="shared" si="24"/>
        <v>#DIV/0!</v>
      </c>
      <c r="AX16" s="28">
        <v>0</v>
      </c>
      <c r="AY16" s="28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1582697.3</v>
      </c>
      <c r="BE16" s="55">
        <v>791348.7</v>
      </c>
      <c r="BF16" s="55">
        <v>659458.30000000005</v>
      </c>
      <c r="BG16" s="30"/>
      <c r="BH16" s="30"/>
      <c r="BI16" s="30"/>
      <c r="BJ16" s="31"/>
      <c r="BK16" s="31">
        <v>0</v>
      </c>
      <c r="BL16" s="23">
        <v>1392</v>
      </c>
      <c r="BM16" s="23"/>
      <c r="BN16" s="23"/>
      <c r="BO16" s="23"/>
      <c r="BP16" s="23"/>
      <c r="BQ16" s="23"/>
      <c r="BR16" s="23"/>
      <c r="BS16" s="26">
        <f t="shared" si="3"/>
        <v>52500</v>
      </c>
      <c r="BT16" s="26">
        <f t="shared" si="3"/>
        <v>26250</v>
      </c>
      <c r="BU16" s="26">
        <f t="shared" si="3"/>
        <v>14706.7</v>
      </c>
      <c r="BV16" s="26">
        <f t="shared" si="25"/>
        <v>56.025523809523811</v>
      </c>
      <c r="BW16" s="23">
        <f t="shared" si="26"/>
        <v>28.012761904761906</v>
      </c>
      <c r="BX16" s="27">
        <v>40000</v>
      </c>
      <c r="BY16" s="45">
        <v>20000</v>
      </c>
      <c r="BZ16" s="45">
        <v>10720.5</v>
      </c>
      <c r="CA16" s="23">
        <v>0</v>
      </c>
      <c r="CB16" s="23">
        <v>0</v>
      </c>
      <c r="CC16" s="26">
        <v>118.9</v>
      </c>
      <c r="CD16" s="23">
        <v>0</v>
      </c>
      <c r="CE16" s="23">
        <v>0</v>
      </c>
      <c r="CF16" s="23">
        <v>177.7</v>
      </c>
      <c r="CG16" s="27">
        <v>12500</v>
      </c>
      <c r="CH16" s="45">
        <v>6250</v>
      </c>
      <c r="CI16" s="45">
        <v>3689.6</v>
      </c>
      <c r="CJ16" s="23">
        <v>0</v>
      </c>
      <c r="CK16" s="23">
        <v>0</v>
      </c>
      <c r="CL16" s="23"/>
      <c r="CM16" s="23"/>
      <c r="CN16" s="23">
        <v>0</v>
      </c>
      <c r="CO16" s="23">
        <v>0</v>
      </c>
      <c r="CP16" s="27">
        <v>64800</v>
      </c>
      <c r="CQ16" s="45">
        <v>32400</v>
      </c>
      <c r="CR16" s="45">
        <v>3894.5</v>
      </c>
      <c r="CS16" s="27">
        <v>146700</v>
      </c>
      <c r="CT16" s="60">
        <v>73350</v>
      </c>
      <c r="CU16" s="60">
        <v>29391.200000000001</v>
      </c>
      <c r="CV16" s="61">
        <v>78000</v>
      </c>
      <c r="CW16" s="61">
        <v>39000</v>
      </c>
      <c r="CX16" s="60">
        <v>8044.1</v>
      </c>
      <c r="CY16" s="27">
        <v>100000</v>
      </c>
      <c r="CZ16" s="4">
        <v>50000</v>
      </c>
      <c r="DA16" s="4">
        <v>14515.6</v>
      </c>
      <c r="DB16" s="23">
        <v>0</v>
      </c>
      <c r="DC16" s="23">
        <v>0</v>
      </c>
      <c r="DD16" s="23">
        <v>100</v>
      </c>
      <c r="DE16" s="23">
        <v>0</v>
      </c>
      <c r="DF16" s="23"/>
      <c r="DG16" s="23"/>
      <c r="DH16" s="23">
        <v>0</v>
      </c>
      <c r="DI16" s="23">
        <v>0</v>
      </c>
      <c r="DJ16" s="58">
        <v>5275.7</v>
      </c>
      <c r="DK16" s="26"/>
      <c r="DL16" s="26">
        <f t="shared" si="27"/>
        <v>2717900.3</v>
      </c>
      <c r="DM16" s="26">
        <f t="shared" si="27"/>
        <v>1358950.2</v>
      </c>
      <c r="DN16" s="26">
        <f t="shared" si="28"/>
        <v>885163.79999999981</v>
      </c>
      <c r="DO16" s="23"/>
      <c r="DP16" s="23"/>
      <c r="DQ16" s="23"/>
      <c r="DR16" s="23">
        <v>45830.1</v>
      </c>
      <c r="DS16" s="23">
        <v>45830.1</v>
      </c>
      <c r="DT16" s="23">
        <v>5332</v>
      </c>
      <c r="DU16" s="23"/>
      <c r="DV16" s="23"/>
      <c r="DW16" s="23"/>
      <c r="DX16" s="23"/>
      <c r="DY16" s="23"/>
      <c r="DZ16" s="23"/>
      <c r="EA16" s="23"/>
      <c r="EB16" s="23"/>
      <c r="EC16" s="23"/>
      <c r="ED16" s="59">
        <v>265457.7</v>
      </c>
      <c r="EE16" s="35">
        <v>265457.7</v>
      </c>
      <c r="EF16" s="26">
        <v>0</v>
      </c>
      <c r="EG16" s="26"/>
      <c r="EH16" s="26">
        <f t="shared" si="4"/>
        <v>311287.8</v>
      </c>
      <c r="EI16" s="26">
        <f t="shared" si="4"/>
        <v>311287.8</v>
      </c>
      <c r="EJ16" s="26">
        <f t="shared" si="5"/>
        <v>5332</v>
      </c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>
      <c r="A17" s="22">
        <v>8</v>
      </c>
      <c r="B17" s="48" t="s">
        <v>65</v>
      </c>
      <c r="C17" s="49">
        <v>183690</v>
      </c>
      <c r="D17" s="34">
        <v>0</v>
      </c>
      <c r="E17" s="25">
        <f t="shared" si="6"/>
        <v>653510.40000000002</v>
      </c>
      <c r="F17" s="25">
        <f t="shared" si="6"/>
        <v>255513.9</v>
      </c>
      <c r="G17" s="26">
        <f t="shared" si="0"/>
        <v>224261</v>
      </c>
      <c r="H17" s="26">
        <f t="shared" si="1"/>
        <v>87.768610631358996</v>
      </c>
      <c r="I17" s="26">
        <f t="shared" si="2"/>
        <v>34.316362830645083</v>
      </c>
      <c r="J17" s="26">
        <f t="shared" si="7"/>
        <v>211082.5</v>
      </c>
      <c r="K17" s="26">
        <f t="shared" si="7"/>
        <v>46000</v>
      </c>
      <c r="L17" s="26">
        <f t="shared" si="7"/>
        <v>57680.7</v>
      </c>
      <c r="M17" s="26">
        <f t="shared" si="8"/>
        <v>125.39282608695652</v>
      </c>
      <c r="N17" s="26">
        <f t="shared" si="9"/>
        <v>27.326140253218529</v>
      </c>
      <c r="O17" s="26">
        <f t="shared" si="10"/>
        <v>100367.5</v>
      </c>
      <c r="P17" s="26">
        <f t="shared" si="10"/>
        <v>14500</v>
      </c>
      <c r="Q17" s="26">
        <f t="shared" si="10"/>
        <v>25378.6</v>
      </c>
      <c r="R17" s="26">
        <f t="shared" si="11"/>
        <v>175.02482758620687</v>
      </c>
      <c r="S17" s="23">
        <f t="shared" si="12"/>
        <v>25.285675143846365</v>
      </c>
      <c r="T17" s="27">
        <v>0</v>
      </c>
      <c r="U17" s="27">
        <v>0</v>
      </c>
      <c r="V17" s="26">
        <v>867.8</v>
      </c>
      <c r="W17" s="26" t="e">
        <f t="shared" si="13"/>
        <v>#DIV/0!</v>
      </c>
      <c r="X17" s="23" t="e">
        <f t="shared" si="14"/>
        <v>#DIV/0!</v>
      </c>
      <c r="Y17" s="35">
        <v>12000</v>
      </c>
      <c r="Z17" s="35">
        <v>7500</v>
      </c>
      <c r="AA17" s="26">
        <v>17134.400000000001</v>
      </c>
      <c r="AB17" s="26">
        <f t="shared" si="15"/>
        <v>228.45866666666669</v>
      </c>
      <c r="AC17" s="23">
        <f t="shared" si="16"/>
        <v>142.78666666666669</v>
      </c>
      <c r="AD17" s="23">
        <v>88367.5</v>
      </c>
      <c r="AE17" s="23">
        <v>7000</v>
      </c>
      <c r="AF17" s="23">
        <v>7376.4</v>
      </c>
      <c r="AG17" s="26">
        <f t="shared" si="17"/>
        <v>105.37714285714286</v>
      </c>
      <c r="AH17" s="23">
        <f t="shared" si="18"/>
        <v>8.3474127931649065</v>
      </c>
      <c r="AI17" s="27">
        <v>71022</v>
      </c>
      <c r="AJ17" s="27">
        <v>21000</v>
      </c>
      <c r="AK17" s="26">
        <v>22034.6</v>
      </c>
      <c r="AL17" s="26">
        <f t="shared" si="19"/>
        <v>104.92666666666666</v>
      </c>
      <c r="AM17" s="23">
        <f t="shared" si="20"/>
        <v>31.025034496353243</v>
      </c>
      <c r="AN17" s="27">
        <v>2103</v>
      </c>
      <c r="AO17" s="27">
        <v>500</v>
      </c>
      <c r="AP17" s="26">
        <v>428.6</v>
      </c>
      <c r="AQ17" s="26">
        <f t="shared" si="21"/>
        <v>85.720000000000013</v>
      </c>
      <c r="AR17" s="23">
        <f t="shared" si="22"/>
        <v>20.380408939610081</v>
      </c>
      <c r="AS17" s="29">
        <v>1500</v>
      </c>
      <c r="AT17" s="29">
        <v>1000</v>
      </c>
      <c r="AU17" s="26">
        <v>1063.9000000000001</v>
      </c>
      <c r="AV17" s="26">
        <f t="shared" si="23"/>
        <v>106.39</v>
      </c>
      <c r="AW17" s="23">
        <f t="shared" si="24"/>
        <v>70.926666666666677</v>
      </c>
      <c r="AX17" s="28">
        <v>0</v>
      </c>
      <c r="AY17" s="28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399027.9</v>
      </c>
      <c r="BE17" s="23">
        <v>199513.9</v>
      </c>
      <c r="BF17" s="23">
        <v>166580.29999999999</v>
      </c>
      <c r="BG17" s="30">
        <v>0</v>
      </c>
      <c r="BH17" s="30">
        <v>0</v>
      </c>
      <c r="BI17" s="30">
        <v>0</v>
      </c>
      <c r="BJ17" s="31"/>
      <c r="BK17" s="31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6">
        <f t="shared" si="3"/>
        <v>11087</v>
      </c>
      <c r="BT17" s="26">
        <f t="shared" si="3"/>
        <v>4000</v>
      </c>
      <c r="BU17" s="26">
        <f t="shared" si="3"/>
        <v>1970.7</v>
      </c>
      <c r="BV17" s="26">
        <f t="shared" si="25"/>
        <v>49.267500000000005</v>
      </c>
      <c r="BW17" s="23">
        <f t="shared" si="26"/>
        <v>17.774871471092272</v>
      </c>
      <c r="BX17" s="27">
        <v>8807</v>
      </c>
      <c r="BY17" s="27">
        <v>3400</v>
      </c>
      <c r="BZ17" s="26">
        <v>1770.7</v>
      </c>
      <c r="CA17" s="23">
        <v>0</v>
      </c>
      <c r="CB17" s="23">
        <v>0</v>
      </c>
      <c r="CC17" s="26">
        <v>0</v>
      </c>
      <c r="CD17" s="23">
        <v>0</v>
      </c>
      <c r="CE17" s="23">
        <v>0</v>
      </c>
      <c r="CF17" s="23">
        <v>0</v>
      </c>
      <c r="CG17" s="27">
        <v>2280</v>
      </c>
      <c r="CH17" s="27">
        <v>600</v>
      </c>
      <c r="CI17" s="23">
        <v>200</v>
      </c>
      <c r="CJ17" s="23">
        <v>0</v>
      </c>
      <c r="CK17" s="23">
        <v>0</v>
      </c>
      <c r="CL17" s="23"/>
      <c r="CM17" s="23"/>
      <c r="CN17" s="23">
        <v>0</v>
      </c>
      <c r="CO17" s="23">
        <v>0</v>
      </c>
      <c r="CP17" s="27">
        <v>4900</v>
      </c>
      <c r="CQ17" s="27">
        <v>2000</v>
      </c>
      <c r="CR17" s="23">
        <v>1931.7</v>
      </c>
      <c r="CS17" s="27">
        <v>9603</v>
      </c>
      <c r="CT17" s="27">
        <v>2200</v>
      </c>
      <c r="CU17" s="23">
        <v>2716.7</v>
      </c>
      <c r="CV17" s="49">
        <v>3000</v>
      </c>
      <c r="CW17" s="49">
        <v>800</v>
      </c>
      <c r="CX17" s="23">
        <v>680.3</v>
      </c>
      <c r="CY17" s="27">
        <v>10500</v>
      </c>
      <c r="CZ17" s="27">
        <v>800</v>
      </c>
      <c r="DA17" s="23">
        <v>1966.9</v>
      </c>
      <c r="DB17" s="23">
        <v>0</v>
      </c>
      <c r="DC17" s="23">
        <v>0</v>
      </c>
      <c r="DD17" s="23">
        <v>0</v>
      </c>
      <c r="DE17" s="23">
        <v>0</v>
      </c>
      <c r="DF17" s="23">
        <v>0</v>
      </c>
      <c r="DG17" s="23">
        <v>0</v>
      </c>
      <c r="DH17" s="23">
        <v>0</v>
      </c>
      <c r="DI17" s="23">
        <v>0</v>
      </c>
      <c r="DJ17" s="26">
        <v>189</v>
      </c>
      <c r="DK17" s="26"/>
      <c r="DL17" s="26">
        <f t="shared" si="27"/>
        <v>610110.4</v>
      </c>
      <c r="DM17" s="26">
        <f t="shared" si="27"/>
        <v>245513.9</v>
      </c>
      <c r="DN17" s="26">
        <f t="shared" si="28"/>
        <v>224261</v>
      </c>
      <c r="DO17" s="23"/>
      <c r="DP17" s="23"/>
      <c r="DQ17" s="23"/>
      <c r="DR17" s="23">
        <v>43400</v>
      </c>
      <c r="DS17" s="23">
        <v>10000</v>
      </c>
      <c r="DT17" s="23">
        <v>0</v>
      </c>
      <c r="DU17" s="23">
        <v>0</v>
      </c>
      <c r="DV17" s="23">
        <v>0</v>
      </c>
      <c r="DW17" s="23">
        <v>0</v>
      </c>
      <c r="DX17" s="23">
        <v>0</v>
      </c>
      <c r="DY17" s="23">
        <v>0</v>
      </c>
      <c r="DZ17" s="23">
        <v>0</v>
      </c>
      <c r="EA17" s="23">
        <v>0</v>
      </c>
      <c r="EB17" s="23">
        <v>0</v>
      </c>
      <c r="EC17" s="23">
        <v>0</v>
      </c>
      <c r="ED17" s="59">
        <v>133186</v>
      </c>
      <c r="EE17" s="49">
        <v>0</v>
      </c>
      <c r="EF17" s="26">
        <v>0</v>
      </c>
      <c r="EG17" s="26"/>
      <c r="EH17" s="26">
        <f t="shared" si="4"/>
        <v>176586</v>
      </c>
      <c r="EI17" s="26">
        <f t="shared" si="4"/>
        <v>10000</v>
      </c>
      <c r="EJ17" s="26">
        <f t="shared" si="5"/>
        <v>0</v>
      </c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>
      <c r="A18" s="22"/>
      <c r="B18" s="50" t="s">
        <v>55</v>
      </c>
      <c r="C18" s="36">
        <f>SUM(C10:C17)</f>
        <v>2612498</v>
      </c>
      <c r="D18" s="36">
        <f>SUM(D10:D17)</f>
        <v>19470.599999999999</v>
      </c>
      <c r="E18" s="36">
        <f>SUM(E10:E17)</f>
        <v>10690758.9</v>
      </c>
      <c r="F18" s="36">
        <f>SUM(F10:F17)</f>
        <v>5486893.5999999996</v>
      </c>
      <c r="G18" s="36">
        <f>SUM(G10:G17)</f>
        <v>3752229.1149999998</v>
      </c>
      <c r="H18" s="26">
        <f>G18/F18*100</f>
        <v>68.385308492222265</v>
      </c>
      <c r="I18" s="26">
        <f>G18/E18*100</f>
        <v>35.097874249133049</v>
      </c>
      <c r="J18" s="36">
        <f>SUM(J10:J17)</f>
        <v>4603219.3999999994</v>
      </c>
      <c r="K18" s="36">
        <f>SUM(K10:K17)</f>
        <v>2264870.5999999996</v>
      </c>
      <c r="L18" s="36">
        <f>SUM(L10:L17)</f>
        <v>1292758.8150000002</v>
      </c>
      <c r="M18" s="26">
        <f>L18/K18*100</f>
        <v>57.0787052911544</v>
      </c>
      <c r="N18" s="26">
        <f>L18/J18*100</f>
        <v>28.083797504850633</v>
      </c>
      <c r="O18" s="36">
        <f>SUM(O10:O17)</f>
        <v>1128974</v>
      </c>
      <c r="P18" s="36">
        <f>SUM(P10:P17)</f>
        <v>462431.1</v>
      </c>
      <c r="Q18" s="36">
        <f>SUM(Q10:Q17)</f>
        <v>199544.777</v>
      </c>
      <c r="R18" s="26">
        <f>Q18/P18*100</f>
        <v>43.151245017906454</v>
      </c>
      <c r="S18" s="23">
        <f>Q18/O18*100</f>
        <v>17.674877986561249</v>
      </c>
      <c r="T18" s="36">
        <f>SUM(T10:T17)</f>
        <v>36917.199999999997</v>
      </c>
      <c r="U18" s="36">
        <f>SUM(U10:U17)</f>
        <v>20955</v>
      </c>
      <c r="V18" s="36">
        <f>SUM(V10:V17)</f>
        <v>28215.9</v>
      </c>
      <c r="W18" s="26">
        <f>V18/U18*100</f>
        <v>134.64996420901934</v>
      </c>
      <c r="X18" s="23">
        <f>V18/T18*100</f>
        <v>76.43022764456677</v>
      </c>
      <c r="Y18" s="36">
        <f>SUM(Y10:Y17)</f>
        <v>76380.800000000003</v>
      </c>
      <c r="Z18" s="36">
        <f>SUM(Z10:Z17)</f>
        <v>40695.199999999997</v>
      </c>
      <c r="AA18" s="36">
        <f>SUM(AA10:AA17)</f>
        <v>76950.100000000006</v>
      </c>
      <c r="AB18" s="26">
        <f>AA18/Z18*100</f>
        <v>189.08888517564728</v>
      </c>
      <c r="AC18" s="23">
        <f>AA18/Y18*100</f>
        <v>100.74534437973941</v>
      </c>
      <c r="AD18" s="36">
        <f>SUM(AD10:AD17)</f>
        <v>1015676</v>
      </c>
      <c r="AE18" s="36">
        <f>SUM(AE10:AE17)</f>
        <v>400780.9</v>
      </c>
      <c r="AF18" s="36">
        <f>SUM(AF10:AF17)</f>
        <v>94378.777000000002</v>
      </c>
      <c r="AG18" s="26">
        <f t="shared" si="17"/>
        <v>23.548721258922267</v>
      </c>
      <c r="AH18" s="23">
        <f t="shared" si="18"/>
        <v>9.2922129694902704</v>
      </c>
      <c r="AI18" s="36">
        <f>SUM(AI10:AI17)</f>
        <v>1739535.7</v>
      </c>
      <c r="AJ18" s="36">
        <f>SUM(AJ10:AJ17)</f>
        <v>864242.1</v>
      </c>
      <c r="AK18" s="36">
        <f>SUM(AK10:AK17)</f>
        <v>541034.87699999998</v>
      </c>
      <c r="AL18" s="26">
        <f>AK18/AJ18*100</f>
        <v>62.602235762409627</v>
      </c>
      <c r="AM18" s="23">
        <f>AK18/AI18*100</f>
        <v>31.102257746133059</v>
      </c>
      <c r="AN18" s="36">
        <f>SUM(AN10:AN17)</f>
        <v>199849</v>
      </c>
      <c r="AO18" s="36">
        <f>SUM(AO10:AO17)</f>
        <v>116477.4</v>
      </c>
      <c r="AP18" s="36">
        <f>SUM(AP10:AP17)</f>
        <v>90659.3</v>
      </c>
      <c r="AQ18" s="26">
        <f>AP18/AO18*100</f>
        <v>77.834240805512493</v>
      </c>
      <c r="AR18" s="23">
        <f>AP18/AN18*100</f>
        <v>45.363899744306948</v>
      </c>
      <c r="AS18" s="36">
        <f>SUM(AS10:AS17)</f>
        <v>65800</v>
      </c>
      <c r="AT18" s="36">
        <f>SUM(AT10:AT17)</f>
        <v>33150</v>
      </c>
      <c r="AU18" s="36">
        <f>SUM(AU10:AU17)</f>
        <v>32537.300000000003</v>
      </c>
      <c r="AV18" s="26">
        <f>AU18/AT18*100</f>
        <v>98.151734539969851</v>
      </c>
      <c r="AW18" s="23">
        <f>AU18/AS18*100</f>
        <v>49.448784194528876</v>
      </c>
      <c r="AX18" s="36">
        <f t="shared" ref="AX18:BU18" si="29">SUM(AX10:AX17)</f>
        <v>0</v>
      </c>
      <c r="AY18" s="36">
        <f t="shared" si="29"/>
        <v>0</v>
      </c>
      <c r="AZ18" s="36">
        <f t="shared" si="29"/>
        <v>0</v>
      </c>
      <c r="BA18" s="36">
        <f t="shared" si="29"/>
        <v>0</v>
      </c>
      <c r="BB18" s="36">
        <f t="shared" si="29"/>
        <v>0</v>
      </c>
      <c r="BC18" s="36">
        <f t="shared" si="29"/>
        <v>0</v>
      </c>
      <c r="BD18" s="36">
        <f t="shared" si="29"/>
        <v>5616783.2000000002</v>
      </c>
      <c r="BE18" s="36">
        <f t="shared" si="29"/>
        <v>2808391.6999999997</v>
      </c>
      <c r="BF18" s="36">
        <f t="shared" si="29"/>
        <v>2341096</v>
      </c>
      <c r="BG18" s="36">
        <f t="shared" si="29"/>
        <v>0</v>
      </c>
      <c r="BH18" s="36">
        <f t="shared" si="29"/>
        <v>0</v>
      </c>
      <c r="BI18" s="36">
        <f t="shared" si="29"/>
        <v>0</v>
      </c>
      <c r="BJ18" s="36">
        <f t="shared" si="29"/>
        <v>10025.4</v>
      </c>
      <c r="BK18" s="36">
        <f t="shared" si="29"/>
        <v>4682.6000000000004</v>
      </c>
      <c r="BL18" s="36">
        <f t="shared" si="29"/>
        <v>4445.8999999999996</v>
      </c>
      <c r="BM18" s="36">
        <f t="shared" si="29"/>
        <v>0</v>
      </c>
      <c r="BN18" s="36">
        <f t="shared" si="29"/>
        <v>0</v>
      </c>
      <c r="BO18" s="36">
        <f t="shared" si="29"/>
        <v>0</v>
      </c>
      <c r="BP18" s="36">
        <f t="shared" si="29"/>
        <v>0</v>
      </c>
      <c r="BQ18" s="36">
        <f t="shared" si="29"/>
        <v>0</v>
      </c>
      <c r="BR18" s="36">
        <f t="shared" si="29"/>
        <v>0</v>
      </c>
      <c r="BS18" s="36">
        <f t="shared" si="29"/>
        <v>179485.5</v>
      </c>
      <c r="BT18" s="36">
        <f t="shared" si="29"/>
        <v>98099.1</v>
      </c>
      <c r="BU18" s="36">
        <f t="shared" si="29"/>
        <v>60301.3</v>
      </c>
      <c r="BV18" s="26">
        <f>BU18/BT18*100</f>
        <v>61.469779029573161</v>
      </c>
      <c r="BW18" s="23">
        <f>BU18/BS18*100</f>
        <v>33.596752941045374</v>
      </c>
      <c r="BX18" s="36">
        <f t="shared" ref="BX18:DC18" si="30">SUM(BX10:BX17)</f>
        <v>150526.1</v>
      </c>
      <c r="BY18" s="36">
        <f t="shared" si="30"/>
        <v>82409.600000000006</v>
      </c>
      <c r="BZ18" s="36">
        <f t="shared" si="30"/>
        <v>46912.299999999996</v>
      </c>
      <c r="CA18" s="36">
        <f t="shared" si="30"/>
        <v>0</v>
      </c>
      <c r="CB18" s="36">
        <f t="shared" si="30"/>
        <v>0</v>
      </c>
      <c r="CC18" s="36">
        <f t="shared" si="30"/>
        <v>1712.1</v>
      </c>
      <c r="CD18" s="36">
        <f t="shared" si="30"/>
        <v>0</v>
      </c>
      <c r="CE18" s="36">
        <f t="shared" si="30"/>
        <v>0</v>
      </c>
      <c r="CF18" s="36">
        <f t="shared" si="30"/>
        <v>179.5</v>
      </c>
      <c r="CG18" s="36">
        <f t="shared" si="30"/>
        <v>28959.4</v>
      </c>
      <c r="CH18" s="36">
        <f t="shared" si="30"/>
        <v>15689.5</v>
      </c>
      <c r="CI18" s="36">
        <f t="shared" si="30"/>
        <v>11497.4</v>
      </c>
      <c r="CJ18" s="36">
        <f t="shared" si="30"/>
        <v>0</v>
      </c>
      <c r="CK18" s="36">
        <f t="shared" si="30"/>
        <v>0</v>
      </c>
      <c r="CL18" s="36">
        <f t="shared" si="30"/>
        <v>0</v>
      </c>
      <c r="CM18" s="36">
        <f t="shared" si="30"/>
        <v>11994</v>
      </c>
      <c r="CN18" s="36">
        <f t="shared" si="30"/>
        <v>6735.6</v>
      </c>
      <c r="CO18" s="36">
        <f t="shared" si="30"/>
        <v>437.00000000000011</v>
      </c>
      <c r="CP18" s="36">
        <f t="shared" si="30"/>
        <v>76868.5</v>
      </c>
      <c r="CQ18" s="36">
        <f t="shared" si="30"/>
        <v>37984</v>
      </c>
      <c r="CR18" s="36">
        <f t="shared" si="30"/>
        <v>8490.1</v>
      </c>
      <c r="CS18" s="36">
        <f t="shared" si="30"/>
        <v>932091.7</v>
      </c>
      <c r="CT18" s="36">
        <f t="shared" si="30"/>
        <v>464183.4</v>
      </c>
      <c r="CU18" s="36">
        <f t="shared" si="30"/>
        <v>259762.08500000002</v>
      </c>
      <c r="CV18" s="36">
        <f t="shared" si="30"/>
        <v>397091.6</v>
      </c>
      <c r="CW18" s="36">
        <f t="shared" si="30"/>
        <v>197397.69999999998</v>
      </c>
      <c r="CX18" s="36">
        <f t="shared" si="30"/>
        <v>94981.400000000009</v>
      </c>
      <c r="CY18" s="36">
        <f t="shared" si="30"/>
        <v>259546.8</v>
      </c>
      <c r="CZ18" s="36">
        <f t="shared" si="30"/>
        <v>178773.4</v>
      </c>
      <c r="DA18" s="36">
        <f t="shared" si="30"/>
        <v>76247</v>
      </c>
      <c r="DB18" s="36">
        <f t="shared" si="30"/>
        <v>9500</v>
      </c>
      <c r="DC18" s="36">
        <f t="shared" si="30"/>
        <v>3750</v>
      </c>
      <c r="DD18" s="36">
        <f t="shared" ref="DD18:EI18" si="31">SUM(DD10:DD17)</f>
        <v>3154</v>
      </c>
      <c r="DE18" s="36">
        <f t="shared" si="31"/>
        <v>2888</v>
      </c>
      <c r="DF18" s="36">
        <f t="shared" si="31"/>
        <v>2888</v>
      </c>
      <c r="DG18" s="36">
        <f t="shared" si="31"/>
        <v>2880</v>
      </c>
      <c r="DH18" s="36">
        <f t="shared" si="31"/>
        <v>11568.2</v>
      </c>
      <c r="DI18" s="36">
        <f t="shared" si="31"/>
        <v>5780.1</v>
      </c>
      <c r="DJ18" s="36">
        <f t="shared" si="31"/>
        <v>21028.075999999997</v>
      </c>
      <c r="DK18" s="36">
        <f t="shared" si="31"/>
        <v>0</v>
      </c>
      <c r="DL18" s="36">
        <f t="shared" si="31"/>
        <v>10244910</v>
      </c>
      <c r="DM18" s="36">
        <f t="shared" si="31"/>
        <v>5087568.5</v>
      </c>
      <c r="DN18" s="36">
        <f t="shared" si="31"/>
        <v>3641617.7149999999</v>
      </c>
      <c r="DO18" s="36">
        <f t="shared" si="31"/>
        <v>44500</v>
      </c>
      <c r="DP18" s="36">
        <f t="shared" si="31"/>
        <v>44500</v>
      </c>
      <c r="DQ18" s="36">
        <f t="shared" si="31"/>
        <v>44549.4</v>
      </c>
      <c r="DR18" s="36">
        <f t="shared" si="31"/>
        <v>401348.89999999997</v>
      </c>
      <c r="DS18" s="36">
        <f t="shared" si="31"/>
        <v>354825.1</v>
      </c>
      <c r="DT18" s="36">
        <f t="shared" si="31"/>
        <v>66604.5</v>
      </c>
      <c r="DU18" s="36">
        <f t="shared" si="31"/>
        <v>0</v>
      </c>
      <c r="DV18" s="36">
        <f t="shared" si="31"/>
        <v>0</v>
      </c>
      <c r="DW18" s="36">
        <f t="shared" si="31"/>
        <v>0</v>
      </c>
      <c r="DX18" s="36">
        <f t="shared" si="31"/>
        <v>0</v>
      </c>
      <c r="DY18" s="36">
        <f t="shared" si="31"/>
        <v>0</v>
      </c>
      <c r="DZ18" s="36">
        <f t="shared" si="31"/>
        <v>-542.5</v>
      </c>
      <c r="EA18" s="36">
        <f t="shared" si="31"/>
        <v>0</v>
      </c>
      <c r="EB18" s="36">
        <f t="shared" si="31"/>
        <v>0</v>
      </c>
      <c r="EC18" s="36">
        <f t="shared" si="31"/>
        <v>0</v>
      </c>
      <c r="ED18" s="36">
        <f t="shared" si="31"/>
        <v>477625.2</v>
      </c>
      <c r="EE18" s="36">
        <f t="shared" si="31"/>
        <v>344439.2</v>
      </c>
      <c r="EF18" s="36">
        <f t="shared" si="31"/>
        <v>0</v>
      </c>
      <c r="EG18" s="36">
        <f t="shared" si="31"/>
        <v>0</v>
      </c>
      <c r="EH18" s="36">
        <f t="shared" si="31"/>
        <v>923474.1</v>
      </c>
      <c r="EI18" s="36">
        <f t="shared" si="31"/>
        <v>743764.3</v>
      </c>
      <c r="EJ18" s="36">
        <f>SUM(EJ10:EJ17)</f>
        <v>110611.4</v>
      </c>
      <c r="EK18" s="37"/>
      <c r="EL18" s="32"/>
      <c r="EM18" s="32"/>
      <c r="EN18" s="32"/>
      <c r="EO18" s="32"/>
      <c r="EP18" s="32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>
      <c r="A19" s="51"/>
      <c r="B19" s="52"/>
      <c r="C19" s="40"/>
      <c r="D19" s="40"/>
      <c r="E19" s="40"/>
      <c r="F19" s="40"/>
      <c r="G19" s="40"/>
      <c r="H19" s="53"/>
      <c r="I19" s="53"/>
      <c r="J19" s="40"/>
      <c r="K19" s="40"/>
      <c r="L19" s="40"/>
      <c r="M19" s="53"/>
      <c r="N19" s="53"/>
      <c r="O19" s="40"/>
      <c r="P19" s="40"/>
      <c r="Q19" s="40"/>
      <c r="R19" s="53"/>
      <c r="S19" s="41"/>
      <c r="T19" s="40"/>
      <c r="U19" s="40"/>
      <c r="V19" s="40"/>
      <c r="W19" s="53"/>
      <c r="X19" s="41"/>
      <c r="Y19" s="40"/>
      <c r="Z19" s="40"/>
      <c r="AA19" s="40"/>
      <c r="AB19" s="53"/>
      <c r="AC19" s="41"/>
      <c r="AD19" s="40"/>
      <c r="AE19" s="40"/>
      <c r="AF19" s="40"/>
      <c r="AG19" s="53"/>
      <c r="AH19" s="41"/>
      <c r="AI19" s="40"/>
      <c r="AJ19" s="40"/>
      <c r="AK19" s="40"/>
      <c r="AL19" s="53"/>
      <c r="AM19" s="41"/>
      <c r="AN19" s="40"/>
      <c r="AO19" s="40"/>
      <c r="AP19" s="40"/>
      <c r="AQ19" s="53"/>
      <c r="AR19" s="41"/>
      <c r="AS19" s="40"/>
      <c r="AT19" s="40"/>
      <c r="AU19" s="40"/>
      <c r="AV19" s="53"/>
      <c r="AW19" s="41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53"/>
      <c r="BW19" s="41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37"/>
      <c r="EL19" s="32"/>
      <c r="EM19" s="32"/>
      <c r="EN19" s="32"/>
      <c r="EO19" s="32"/>
      <c r="EP19" s="32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s="4" customFormat="1">
      <c r="B20" s="46"/>
    </row>
    <row r="21" spans="1:256" s="4" customFormat="1">
      <c r="B21" s="46"/>
    </row>
    <row r="22" spans="1:256" s="4" customFormat="1">
      <c r="B22" s="46"/>
    </row>
    <row r="23" spans="1:256" s="4" customFormat="1">
      <c r="B23" s="46"/>
    </row>
    <row r="24" spans="1:256" s="4" customFormat="1">
      <c r="B24" s="46"/>
    </row>
    <row r="25" spans="1:256" s="4" customFormat="1">
      <c r="B25" s="46"/>
    </row>
    <row r="26" spans="1:256" s="4" customFormat="1">
      <c r="B26" s="46"/>
    </row>
    <row r="27" spans="1:256" s="4" customFormat="1">
      <c r="B27" s="46"/>
    </row>
    <row r="28" spans="1:256" s="4" customFormat="1">
      <c r="B28" s="46"/>
    </row>
    <row r="29" spans="1:256" s="4" customFormat="1">
      <c r="B29" s="46"/>
    </row>
    <row r="30" spans="1:256" s="4" customFormat="1">
      <c r="B30" s="46"/>
    </row>
  </sheetData>
  <protectedRanges>
    <protectedRange sqref="AA12:AA15" name="Range4_1_1_1_2_1_1_2_1_1_1_1_1_1_1_1_1_1_1_1_1_1_1_1_1_1_1"/>
    <protectedRange sqref="AK12:AK15" name="Range4_2_1_1_2_1_1_2_1_1_1_1_1_1_1_1_1_1_1_1_1_1_1_1_1_1_1"/>
    <protectedRange sqref="AP12:AP15" name="Range4_3_1_1_2_1_1_2_1_1_1_1_1_1_1_1_1_1_1_1_1_1_1_1_1_1_1"/>
    <protectedRange sqref="AU12:AU16" name="Range4_4_1_1_2_1_1_2_1_1_1_1_1_1_1_1_1_1_1_1_1_1_1_1_1_1_1"/>
    <protectedRange sqref="BZ13:BZ14" name="Range5_1_1_1_2_1_1_2_1_1_1_1_1_1_1_1_1_1_1_1_1_1_1_1_1_1_1_1"/>
    <protectedRange sqref="BZ15 CC13:CC16" name="Range5_2_1_1_2_1_1_2_1_1_1_1_1_1_1_1_1_1_1_1_1_1_1_1_1_1_1"/>
    <protectedRange sqref="BZ10" name="Range5_1_1_1_2_1_1_1_1_1_1_1_1_1_1_1_1_1_1_1_1_1_1_1_1_1"/>
    <protectedRange sqref="CC10" name="Range5_2_1_1_2_1_1_1_1_1_1_1_1_1_1_1_1_1_1_1_1_1_1_1_1_1"/>
    <protectedRange sqref="DJ10:DK10" name="Range5_3_1_1_1_1_1_1_1_1_1"/>
    <protectedRange sqref="DJ12:DK12" name="Range5_8_1_1_1_1_1_1_1_1_1_1"/>
    <protectedRange sqref="DJ13:DK13" name="Range5_9_1_1_1_1_1_1_1_1_1"/>
    <protectedRange sqref="DJ14:DK14" name="Range5_11_1_1_1_1_1_1_1_1_1"/>
    <protectedRange sqref="DJ15:DK15 DA15" name="Range5_12_1_1_1_1_1_1_1_1_1_1"/>
    <protectedRange sqref="DK16" name="Range5_14_1_1_1_1_1_1_1_1_1"/>
    <protectedRange sqref="AK10" name="Range4_2_1_1_2_1_1_1_1_1_1_1_1_1_1"/>
  </protectedRanges>
  <mergeCells count="135">
    <mergeCell ref="EH7:EH8"/>
    <mergeCell ref="EI7:EJ7"/>
    <mergeCell ref="EA7:EA8"/>
    <mergeCell ref="EB7:EC7"/>
    <mergeCell ref="ED7:ED8"/>
    <mergeCell ref="EE7:EF7"/>
    <mergeCell ref="DU7:DU8"/>
    <mergeCell ref="DV7:DW7"/>
    <mergeCell ref="DK7:DK8"/>
    <mergeCell ref="DL7:DL8"/>
    <mergeCell ref="DM7:DN7"/>
    <mergeCell ref="DX7:DX8"/>
    <mergeCell ref="DY7:DZ7"/>
    <mergeCell ref="DO7:DO8"/>
    <mergeCell ref="DP7:DQ7"/>
    <mergeCell ref="DR7:DR8"/>
    <mergeCell ref="DS7:DT7"/>
    <mergeCell ref="CS7:CS8"/>
    <mergeCell ref="CT7:CU7"/>
    <mergeCell ref="CV7:CV8"/>
    <mergeCell ref="DI7:DJ7"/>
    <mergeCell ref="BM7:BM8"/>
    <mergeCell ref="CK7:CL7"/>
    <mergeCell ref="CM7:CM8"/>
    <mergeCell ref="CN7:CO7"/>
    <mergeCell ref="CP7:CP8"/>
    <mergeCell ref="CB7:CC7"/>
    <mergeCell ref="CD7:CD8"/>
    <mergeCell ref="CE7:CF7"/>
    <mergeCell ref="CH7:CI7"/>
    <mergeCell ref="CG7:CG8"/>
    <mergeCell ref="CJ7:CJ8"/>
    <mergeCell ref="BY7:BZ7"/>
    <mergeCell ref="DC7:DD7"/>
    <mergeCell ref="DE7:DE8"/>
    <mergeCell ref="DF7:DG7"/>
    <mergeCell ref="DH7:DH8"/>
    <mergeCell ref="CW7:CX7"/>
    <mergeCell ref="CQ7:CR7"/>
    <mergeCell ref="CA7:CA8"/>
    <mergeCell ref="BT7:BW7"/>
    <mergeCell ref="DO6:DQ6"/>
    <mergeCell ref="DR6:DT6"/>
    <mergeCell ref="DX6:DZ6"/>
    <mergeCell ref="CY7:CY8"/>
    <mergeCell ref="CZ7:DA7"/>
    <mergeCell ref="DB7:DB8"/>
    <mergeCell ref="EG7:EG8"/>
    <mergeCell ref="DK4:DK6"/>
    <mergeCell ref="DL4:DN6"/>
    <mergeCell ref="EH4:EJ6"/>
    <mergeCell ref="BA5:BO5"/>
    <mergeCell ref="BP5:BR6"/>
    <mergeCell ref="BS5:CI5"/>
    <mergeCell ref="CJ5:CR5"/>
    <mergeCell ref="CP6:CR6"/>
    <mergeCell ref="CS6:CU6"/>
    <mergeCell ref="CV6:CX6"/>
    <mergeCell ref="CY6:DA6"/>
    <mergeCell ref="CD6:CF6"/>
    <mergeCell ref="CG6:CI6"/>
    <mergeCell ref="CJ6:CL6"/>
    <mergeCell ref="CM6:CO6"/>
    <mergeCell ref="EA6:EC6"/>
    <mergeCell ref="ED6:EF6"/>
    <mergeCell ref="DO4:EF4"/>
    <mergeCell ref="BS6:BW6"/>
    <mergeCell ref="BX6:BZ6"/>
    <mergeCell ref="BA6:BC6"/>
    <mergeCell ref="DB5:DD6"/>
    <mergeCell ref="DE5:DG6"/>
    <mergeCell ref="DH5:DJ6"/>
    <mergeCell ref="DU5:DW6"/>
    <mergeCell ref="DX5:EF5"/>
    <mergeCell ref="BX7:BX8"/>
    <mergeCell ref="EG4:EG6"/>
    <mergeCell ref="DO5:DT5"/>
    <mergeCell ref="C1:N1"/>
    <mergeCell ref="C2:N2"/>
    <mergeCell ref="T2:V2"/>
    <mergeCell ref="L3:O3"/>
    <mergeCell ref="E4:I6"/>
    <mergeCell ref="J4:N6"/>
    <mergeCell ref="O4:DJ4"/>
    <mergeCell ref="O6:S6"/>
    <mergeCell ref="T6:X6"/>
    <mergeCell ref="AD6:AH6"/>
    <mergeCell ref="BD6:BF6"/>
    <mergeCell ref="BG6:BI6"/>
    <mergeCell ref="BJ6:BL6"/>
    <mergeCell ref="BM6:BO6"/>
    <mergeCell ref="Y6:AC6"/>
    <mergeCell ref="AI6:AM6"/>
    <mergeCell ref="AN6:AR6"/>
    <mergeCell ref="AS6:AW6"/>
    <mergeCell ref="AX6:AZ6"/>
    <mergeCell ref="CA6:CC6"/>
    <mergeCell ref="CS5:DA5"/>
    <mergeCell ref="F7:I7"/>
    <mergeCell ref="J7:J8"/>
    <mergeCell ref="K7:N7"/>
    <mergeCell ref="O7:O8"/>
    <mergeCell ref="P7:S7"/>
    <mergeCell ref="U7:X7"/>
    <mergeCell ref="A4:A8"/>
    <mergeCell ref="B4:B8"/>
    <mergeCell ref="C4:C8"/>
    <mergeCell ref="D4:D8"/>
    <mergeCell ref="T7:T8"/>
    <mergeCell ref="E7:E8"/>
    <mergeCell ref="O5:AZ5"/>
    <mergeCell ref="AI7:AI8"/>
    <mergeCell ref="AD7:AD8"/>
    <mergeCell ref="AE7:AH7"/>
    <mergeCell ref="AJ7:AM7"/>
    <mergeCell ref="AX7:AX8"/>
    <mergeCell ref="Y7:Y8"/>
    <mergeCell ref="Z7:AC7"/>
    <mergeCell ref="AY7:AZ7"/>
    <mergeCell ref="AN7:AN8"/>
    <mergeCell ref="AO7:AR7"/>
    <mergeCell ref="AS7:AS8"/>
    <mergeCell ref="AT7:AW7"/>
    <mergeCell ref="BA7:BA8"/>
    <mergeCell ref="BB7:BC7"/>
    <mergeCell ref="BE7:BF7"/>
    <mergeCell ref="BD7:BD8"/>
    <mergeCell ref="BN7:BO7"/>
    <mergeCell ref="BQ7:BR7"/>
    <mergeCell ref="BS7:BS8"/>
    <mergeCell ref="BG7:BG8"/>
    <mergeCell ref="BH7:BI7"/>
    <mergeCell ref="BK7:BL7"/>
    <mergeCell ref="BJ7:BJ8"/>
    <mergeCell ref="BP7:BP8"/>
  </mergeCells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2022-06-08T13:28:17Z</dcterms:modified>
</cp:coreProperties>
</file>