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J22" i="1"/>
  <c r="F22"/>
  <c r="E22"/>
  <c r="L21"/>
  <c r="K21"/>
  <c r="I21"/>
  <c r="M21" s="1"/>
  <c r="G21"/>
  <c r="L20"/>
  <c r="K20"/>
  <c r="G20"/>
  <c r="I20" s="1"/>
  <c r="M20" s="1"/>
  <c r="L19"/>
  <c r="I19"/>
  <c r="M19" s="1"/>
  <c r="G19"/>
  <c r="K19" s="1"/>
  <c r="L18"/>
  <c r="G18"/>
  <c r="I18" s="1"/>
  <c r="M18" s="1"/>
  <c r="L17"/>
  <c r="K17"/>
  <c r="I17"/>
  <c r="M17" s="1"/>
  <c r="G17"/>
  <c r="L16"/>
  <c r="K16"/>
  <c r="G16"/>
  <c r="I16" s="1"/>
  <c r="M16" s="1"/>
  <c r="L15"/>
  <c r="I15"/>
  <c r="M15" s="1"/>
  <c r="G15"/>
  <c r="K15" s="1"/>
  <c r="L14"/>
  <c r="G14"/>
  <c r="I14" s="1"/>
  <c r="M14" s="1"/>
  <c r="L13"/>
  <c r="I13"/>
  <c r="M13" s="1"/>
  <c r="G13"/>
  <c r="K13" s="1"/>
  <c r="L12"/>
  <c r="K12"/>
  <c r="G12"/>
  <c r="I12" s="1"/>
  <c r="M12" s="1"/>
  <c r="L11"/>
  <c r="I11"/>
  <c r="M11" s="1"/>
  <c r="G11"/>
  <c r="K11" s="1"/>
  <c r="L10"/>
  <c r="G10"/>
  <c r="I10" s="1"/>
  <c r="M10" s="1"/>
  <c r="L9"/>
  <c r="I9"/>
  <c r="M9" s="1"/>
  <c r="G9"/>
  <c r="K9" s="1"/>
  <c r="L8"/>
  <c r="K8"/>
  <c r="G8"/>
  <c r="G22" s="1"/>
  <c r="L7"/>
  <c r="L22" s="1"/>
  <c r="I7"/>
  <c r="M7" s="1"/>
  <c r="G7"/>
  <c r="K7" s="1"/>
  <c r="M22" l="1"/>
  <c r="I8"/>
  <c r="M8" s="1"/>
  <c r="I22"/>
  <c r="K10"/>
  <c r="K14"/>
  <c r="K22" s="1"/>
  <c r="K18"/>
</calcChain>
</file>

<file path=xl/sharedStrings.xml><?xml version="1.0" encoding="utf-8"?>
<sst xmlns="http://schemas.openxmlformats.org/spreadsheetml/2006/main" count="92" uniqueCount="61">
  <si>
    <t>Տ Ե Ղ Ե Կ Ա Ն Ք</t>
  </si>
  <si>
    <t>Հ/Հ</t>
  </si>
  <si>
    <t>Համայնքի անվանումը</t>
  </si>
  <si>
    <t>Անուն, Ազգանունը</t>
  </si>
  <si>
    <t>Զբաղեցրած պաշտոնը</t>
  </si>
  <si>
    <t>Ընդամենը (4+5)</t>
  </si>
  <si>
    <t xml:space="preserve">Վերջին մեկ տարվա միջին օրական աշխատավարձի  չափը </t>
  </si>
  <si>
    <t>կազմվել է ժամանակացույց</t>
  </si>
  <si>
    <t>պահակ</t>
  </si>
  <si>
    <t>Համայնքի ղեկավար</t>
  </si>
  <si>
    <t>աշխ. ծանրաբեռնվածության. հետ կապված</t>
  </si>
  <si>
    <t>Խորոնք</t>
  </si>
  <si>
    <t>գ. Արմավիր</t>
  </si>
  <si>
    <t>Մուրադյան Վազգեն</t>
  </si>
  <si>
    <t>աշխ.ծանր. ելնելով</t>
  </si>
  <si>
    <t>ք. Մեծամոր</t>
  </si>
  <si>
    <t>տեխնիկ</t>
  </si>
  <si>
    <t>Ջանֆիդա</t>
  </si>
  <si>
    <t>աշխ.ծանր. Ելնելով</t>
  </si>
  <si>
    <t>գրադարանավար</t>
  </si>
  <si>
    <t xml:space="preserve">Աննա Մարտինյան </t>
  </si>
  <si>
    <t>Հայարփի Այվազյան</t>
  </si>
  <si>
    <t>հաշվապահ</t>
  </si>
  <si>
    <t>ռազմական դրություն</t>
  </si>
  <si>
    <t>Անդրիասյան Թեհմինե</t>
  </si>
  <si>
    <t>Խորոնք մանկապապարտեզ տնօրեն</t>
  </si>
  <si>
    <t>առաջ.մասնագետ</t>
  </si>
  <si>
    <t>ք.Արմավիր</t>
  </si>
  <si>
    <t>Գարիկ Քոչարյան</t>
  </si>
  <si>
    <t>Ընդամենը մարզ</t>
  </si>
  <si>
    <r>
      <t>Չօգտագործված ամենամյա (լրացուցիչ) արձակուրդի վճարման ենթակա գումարի չափը</t>
    </r>
    <r>
      <rPr>
        <i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(6</t>
    </r>
    <r>
      <rPr>
        <b/>
        <sz val="12"/>
        <color indexed="8"/>
        <rFont val="GHEA Grapalat"/>
        <family val="3"/>
      </rPr>
      <t>×</t>
    </r>
    <r>
      <rPr>
        <b/>
        <i/>
        <sz val="12"/>
        <color indexed="8"/>
        <rFont val="GHEA Grapalat"/>
        <family val="3"/>
      </rPr>
      <t>7)</t>
    </r>
  </si>
  <si>
    <r>
      <t>Ընդամենը ամենամյա (լրացուցիչ) արձակուրդի օգտագործման ենթակա օրերի թիվը</t>
    </r>
    <r>
      <rPr>
        <b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(6-9)</t>
    </r>
  </si>
  <si>
    <r>
      <t xml:space="preserve">Ամենամյա (լրացուցիչ) արձակուրդը չօգտագործելու պատճառը </t>
    </r>
    <r>
      <rPr>
        <i/>
        <sz val="12"/>
        <color indexed="8"/>
        <rFont val="GHEA Grapalat"/>
        <family val="3"/>
      </rPr>
      <t>(մանրամասը նկարագրել)</t>
    </r>
  </si>
  <si>
    <r>
      <t xml:space="preserve">Խնդրի կարգավորման ուղղությամբ կատարված աշխատանքների վերաբերյալ </t>
    </r>
    <r>
      <rPr>
        <i/>
        <sz val="12"/>
        <color indexed="8"/>
        <rFont val="GHEA Grapalat"/>
        <family val="3"/>
      </rPr>
      <t>(հաստատվել է ժամանակացույց չօգտագործված արձակուրդը 2021թ-ին տրամադրելու վերաբերյալ)</t>
    </r>
  </si>
  <si>
    <t xml:space="preserve">ՀՀ Արմավիրի մարզի համայնքներում  2022 թվականի հունվարի 1-ի դրությամբ  համայնքների ղեկավարների, աշխատակազմերի աշխատակիցների, համայնքային ենթակայության բյուջետային հիմնարկների, համայնքային ենթակայության կազմակերպությունների և այլ աշխատակիցների ամենամյա չօգտագործված արձակուրդների և այդ խնդրի կարգավորման ուղղությամբ կատարված աշխատանքների վերաբերյալ  </t>
  </si>
  <si>
    <r>
      <t xml:space="preserve">Ամենամյա (լրացուցիչ) արձակուրդի չօգտագործված օրերի թիվը </t>
    </r>
    <r>
      <rPr>
        <b/>
        <i/>
        <sz val="12"/>
        <color indexed="8"/>
        <rFont val="GHEA Grapalat"/>
        <family val="3"/>
      </rPr>
      <t>(2003-2020թթ. ներառյալ)</t>
    </r>
  </si>
  <si>
    <r>
      <t>Ամենամյա (լրացուցիչ) արձակուրդի չօգտագործված օրերի թիվը</t>
    </r>
    <r>
      <rPr>
        <b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(2021թ.)</t>
    </r>
  </si>
  <si>
    <t>Բաբայան Ռիտա</t>
  </si>
  <si>
    <t>ՄՄՏ հավաքարար</t>
  </si>
  <si>
    <t>Մաիլյան Արշալույս</t>
  </si>
  <si>
    <t>Սարգսյան Վարշամ</t>
  </si>
  <si>
    <t>Ղեկավարի առաջին տեղակալ</t>
  </si>
  <si>
    <t>Մկրտչյան Խաչատուր</t>
  </si>
  <si>
    <t>Ղեկավարի տեղակալ</t>
  </si>
  <si>
    <t>Մրգաշատ</t>
  </si>
  <si>
    <t>Հովհաննիսյան Մարատ</t>
  </si>
  <si>
    <t>ֆին.բաժնի պետ</t>
  </si>
  <si>
    <t>աշխ.առ.մասն.</t>
  </si>
  <si>
    <t>Խաչատրյան Վանուշ</t>
  </si>
  <si>
    <t>Աշխ. անհրաժեշտությունից ելնելով</t>
  </si>
  <si>
    <t>Խուդաթյան Դավիթ</t>
  </si>
  <si>
    <t xml:space="preserve">Մայիլյան Կարեն </t>
  </si>
  <si>
    <t>տնօրեն</t>
  </si>
  <si>
    <t xml:space="preserve">Մաթևոսյան Սուսաննա </t>
  </si>
  <si>
    <t>գանձապահ</t>
  </si>
  <si>
    <t xml:space="preserve">Ավանեսյան Դավիթ </t>
  </si>
  <si>
    <t>մեխանիկ</t>
  </si>
  <si>
    <t xml:space="preserve">                                                                                                                               30.06.2022թ. դրությամբ                                                                 հազար դրամ (թվերը լրացնել նույնաձև)</t>
  </si>
  <si>
    <r>
      <t xml:space="preserve">Վճարված գումարի չափը </t>
    </r>
    <r>
      <rPr>
        <i/>
        <sz val="12"/>
        <color indexed="8"/>
        <rFont val="GHEA Grapalat"/>
        <family val="3"/>
      </rPr>
      <t>(01, 07 , 2022թ. դրությամբ),          (7×9)</t>
    </r>
  </si>
  <si>
    <r>
      <t>Ընդամենը ենթակա է վճարման</t>
    </r>
    <r>
      <rPr>
        <sz val="12"/>
        <color indexed="8"/>
        <rFont val="GHEA Grapalat"/>
        <family val="3"/>
      </rPr>
      <t xml:space="preserve"> (01, 07, 2022թ. դրությամբ)            (8-11)</t>
    </r>
  </si>
  <si>
    <r>
      <t xml:space="preserve">Չօգտագործված արձակուրդից օգտագործման նպատակով տրամադրված արձակուրդի օրերի թիվը </t>
    </r>
    <r>
      <rPr>
        <i/>
        <sz val="12"/>
        <color indexed="8"/>
        <rFont val="GHEA Grapalat"/>
        <family val="3"/>
      </rPr>
      <t>(2003-2021թթ. ներառյալ)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</si>
</sst>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2"/>
      <color indexed="8"/>
      <name val="GHEA Grapalat"/>
      <family val="3"/>
    </font>
    <font>
      <sz val="12"/>
      <color indexed="8"/>
      <name val="GHEA Grapalat"/>
      <family val="3"/>
    </font>
    <font>
      <sz val="12"/>
      <name val="GHEA Grapalat"/>
      <family val="3"/>
    </font>
    <font>
      <b/>
      <i/>
      <sz val="12"/>
      <color indexed="8"/>
      <name val="GHEA Grapalat"/>
      <family val="3"/>
    </font>
    <font>
      <i/>
      <sz val="12"/>
      <color indexed="8"/>
      <name val="GHEA Grapalat"/>
      <family val="3"/>
    </font>
    <font>
      <b/>
      <sz val="12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3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Y427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4" sqref="K4:K5"/>
    </sheetView>
  </sheetViews>
  <sheetFormatPr defaultColWidth="9.6640625" defaultRowHeight="17.399999999999999"/>
  <cols>
    <col min="1" max="1" width="4.109375" style="13" customWidth="1"/>
    <col min="2" max="2" width="20.33203125" style="22" customWidth="1"/>
    <col min="3" max="3" width="27.44140625" style="22" customWidth="1"/>
    <col min="4" max="4" width="26.88671875" style="22" customWidth="1"/>
    <col min="5" max="6" width="18" style="13" customWidth="1"/>
    <col min="7" max="7" width="12.21875" style="13" customWidth="1"/>
    <col min="8" max="13" width="18" style="13" customWidth="1"/>
    <col min="14" max="14" width="30.88671875" style="13" customWidth="1"/>
    <col min="15" max="15" width="28.44140625" style="13" customWidth="1"/>
    <col min="16" max="16384" width="9.6640625" style="13"/>
  </cols>
  <sheetData>
    <row r="1" spans="1:207" s="5" customFormat="1" ht="18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207" s="5" customFormat="1" ht="39.6" customHeight="1">
      <c r="A2" s="30" t="s">
        <v>34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207" s="5" customFormat="1" ht="18">
      <c r="A3" s="31" t="s">
        <v>57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207" s="5" customFormat="1" ht="15.6" customHeight="1">
      <c r="A4" s="27" t="s">
        <v>1</v>
      </c>
      <c r="B4" s="32" t="s">
        <v>2</v>
      </c>
      <c r="C4" s="24" t="s">
        <v>3</v>
      </c>
      <c r="D4" s="24" t="s">
        <v>4</v>
      </c>
      <c r="E4" s="24" t="s">
        <v>35</v>
      </c>
      <c r="F4" s="24" t="s">
        <v>36</v>
      </c>
      <c r="G4" s="24" t="s">
        <v>5</v>
      </c>
      <c r="H4" s="24" t="s">
        <v>6</v>
      </c>
      <c r="I4" s="24" t="s">
        <v>30</v>
      </c>
      <c r="J4" s="24" t="s">
        <v>60</v>
      </c>
      <c r="K4" s="24" t="s">
        <v>31</v>
      </c>
      <c r="L4" s="35" t="s">
        <v>58</v>
      </c>
      <c r="M4" s="35" t="s">
        <v>59</v>
      </c>
      <c r="N4" s="24" t="s">
        <v>32</v>
      </c>
      <c r="O4" s="24" t="s">
        <v>33</v>
      </c>
    </row>
    <row r="5" spans="1:207" s="5" customFormat="1" ht="127.8" customHeight="1">
      <c r="A5" s="28"/>
      <c r="B5" s="33"/>
      <c r="C5" s="26"/>
      <c r="D5" s="26"/>
      <c r="E5" s="25"/>
      <c r="F5" s="26"/>
      <c r="G5" s="26"/>
      <c r="H5" s="26"/>
      <c r="I5" s="34"/>
      <c r="J5" s="26"/>
      <c r="K5" s="25"/>
      <c r="L5" s="34"/>
      <c r="M5" s="34"/>
      <c r="N5" s="25"/>
      <c r="O5" s="26"/>
    </row>
    <row r="6" spans="1:207" s="5" customFormat="1" ht="16.5" customHeight="1">
      <c r="A6" s="23"/>
      <c r="B6" s="6">
        <v>1</v>
      </c>
      <c r="C6" s="4">
        <v>2</v>
      </c>
      <c r="D6" s="4">
        <v>3</v>
      </c>
      <c r="E6" s="7">
        <v>4</v>
      </c>
      <c r="F6" s="1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</row>
    <row r="7" spans="1:207" s="5" customFormat="1" ht="52.2">
      <c r="A7" s="8">
        <v>1</v>
      </c>
      <c r="B7" s="3" t="s">
        <v>11</v>
      </c>
      <c r="C7" s="6" t="s">
        <v>24</v>
      </c>
      <c r="D7" s="6" t="s">
        <v>25</v>
      </c>
      <c r="E7" s="1">
        <v>24</v>
      </c>
      <c r="F7" s="1">
        <v>24</v>
      </c>
      <c r="G7" s="1">
        <f t="shared" ref="G7:G19" si="0">E7+F7</f>
        <v>48</v>
      </c>
      <c r="H7" s="1">
        <v>6.19</v>
      </c>
      <c r="I7" s="9">
        <f t="shared" ref="I7:I19" si="1">G7*H7</f>
        <v>297.12</v>
      </c>
      <c r="J7" s="1">
        <v>0</v>
      </c>
      <c r="K7" s="1">
        <f t="shared" ref="K7:K19" si="2">G7-J7</f>
        <v>48</v>
      </c>
      <c r="L7" s="9">
        <f t="shared" ref="L7:L19" si="3">H7*J7</f>
        <v>0</v>
      </c>
      <c r="M7" s="9">
        <f t="shared" ref="M7:M19" si="4">I7-L7</f>
        <v>297.12</v>
      </c>
      <c r="N7" s="1" t="s">
        <v>23</v>
      </c>
      <c r="O7" s="1" t="s">
        <v>7</v>
      </c>
    </row>
    <row r="8" spans="1:207" s="5" customFormat="1" ht="52.2">
      <c r="A8" s="8"/>
      <c r="B8" s="3" t="s">
        <v>11</v>
      </c>
      <c r="C8" s="6" t="s">
        <v>37</v>
      </c>
      <c r="D8" s="6" t="s">
        <v>38</v>
      </c>
      <c r="E8" s="1">
        <v>0</v>
      </c>
      <c r="F8" s="1">
        <v>28</v>
      </c>
      <c r="G8" s="1">
        <f t="shared" si="0"/>
        <v>28</v>
      </c>
      <c r="H8" s="1">
        <v>4.4420000000000002</v>
      </c>
      <c r="I8" s="9">
        <f t="shared" si="1"/>
        <v>124.376</v>
      </c>
      <c r="J8" s="1">
        <v>0</v>
      </c>
      <c r="K8" s="1">
        <f t="shared" si="2"/>
        <v>28</v>
      </c>
      <c r="L8" s="9">
        <f t="shared" si="3"/>
        <v>0</v>
      </c>
      <c r="M8" s="9">
        <f t="shared" si="4"/>
        <v>124.376</v>
      </c>
      <c r="N8" s="1" t="s">
        <v>10</v>
      </c>
      <c r="O8" s="1" t="s">
        <v>7</v>
      </c>
    </row>
    <row r="9" spans="1:207" s="5" customFormat="1" ht="52.2">
      <c r="A9" s="8"/>
      <c r="B9" s="3" t="s">
        <v>11</v>
      </c>
      <c r="C9" s="6" t="s">
        <v>39</v>
      </c>
      <c r="D9" s="6" t="s">
        <v>19</v>
      </c>
      <c r="E9" s="1">
        <v>0</v>
      </c>
      <c r="F9" s="1">
        <v>36</v>
      </c>
      <c r="G9" s="1">
        <f t="shared" si="0"/>
        <v>36</v>
      </c>
      <c r="H9" s="1">
        <v>4.4420000000000002</v>
      </c>
      <c r="I9" s="9">
        <f t="shared" si="1"/>
        <v>159.91200000000001</v>
      </c>
      <c r="J9" s="1">
        <v>0</v>
      </c>
      <c r="K9" s="1">
        <f t="shared" si="2"/>
        <v>36</v>
      </c>
      <c r="L9" s="9">
        <f t="shared" si="3"/>
        <v>0</v>
      </c>
      <c r="M9" s="9">
        <f t="shared" si="4"/>
        <v>159.91200000000001</v>
      </c>
      <c r="N9" s="1" t="s">
        <v>10</v>
      </c>
      <c r="O9" s="1" t="s">
        <v>7</v>
      </c>
    </row>
    <row r="10" spans="1:207" s="5" customFormat="1">
      <c r="A10" s="8">
        <v>2</v>
      </c>
      <c r="B10" s="3" t="s">
        <v>27</v>
      </c>
      <c r="C10" s="4" t="s">
        <v>50</v>
      </c>
      <c r="D10" s="4" t="s">
        <v>9</v>
      </c>
      <c r="E10" s="11">
        <v>4</v>
      </c>
      <c r="F10" s="11">
        <v>24</v>
      </c>
      <c r="G10" s="1">
        <f t="shared" si="0"/>
        <v>28</v>
      </c>
      <c r="H10" s="7">
        <v>27.062999999999999</v>
      </c>
      <c r="I10" s="9">
        <f t="shared" si="1"/>
        <v>757.76400000000001</v>
      </c>
      <c r="J10" s="1"/>
      <c r="K10" s="1">
        <f t="shared" si="2"/>
        <v>28</v>
      </c>
      <c r="L10" s="9">
        <f t="shared" si="3"/>
        <v>0</v>
      </c>
      <c r="M10" s="9">
        <f t="shared" si="4"/>
        <v>757.76400000000001</v>
      </c>
      <c r="N10" s="1"/>
      <c r="O10" s="1"/>
    </row>
    <row r="11" spans="1:207" s="14" customFormat="1" ht="34.799999999999997">
      <c r="A11" s="2"/>
      <c r="B11" s="3" t="s">
        <v>27</v>
      </c>
      <c r="C11" s="6" t="s">
        <v>40</v>
      </c>
      <c r="D11" s="6" t="s">
        <v>41</v>
      </c>
      <c r="E11" s="15">
        <v>5</v>
      </c>
      <c r="F11" s="15">
        <v>24</v>
      </c>
      <c r="G11" s="1">
        <f t="shared" si="0"/>
        <v>29</v>
      </c>
      <c r="H11" s="2">
        <v>21.96</v>
      </c>
      <c r="I11" s="9">
        <f t="shared" si="1"/>
        <v>636.84</v>
      </c>
      <c r="J11" s="2">
        <v>8</v>
      </c>
      <c r="K11" s="1">
        <f t="shared" si="2"/>
        <v>21</v>
      </c>
      <c r="L11" s="9">
        <f t="shared" si="3"/>
        <v>175.68</v>
      </c>
      <c r="M11" s="9">
        <f t="shared" si="4"/>
        <v>461.16</v>
      </c>
      <c r="N11" s="1" t="s">
        <v>23</v>
      </c>
      <c r="O11" s="1" t="s">
        <v>7</v>
      </c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</row>
    <row r="12" spans="1:207" s="14" customFormat="1" ht="52.2">
      <c r="A12" s="2"/>
      <c r="B12" s="3" t="s">
        <v>27</v>
      </c>
      <c r="C12" s="6" t="s">
        <v>42</v>
      </c>
      <c r="D12" s="6" t="s">
        <v>43</v>
      </c>
      <c r="E12" s="15">
        <v>0</v>
      </c>
      <c r="F12" s="15">
        <v>9</v>
      </c>
      <c r="G12" s="1">
        <f t="shared" si="0"/>
        <v>9</v>
      </c>
      <c r="H12" s="2">
        <v>21.832999999999998</v>
      </c>
      <c r="I12" s="9">
        <f t="shared" si="1"/>
        <v>196.49699999999999</v>
      </c>
      <c r="J12" s="2"/>
      <c r="K12" s="1">
        <f t="shared" si="2"/>
        <v>9</v>
      </c>
      <c r="L12" s="9">
        <f t="shared" si="3"/>
        <v>0</v>
      </c>
      <c r="M12" s="9">
        <f t="shared" si="4"/>
        <v>196.49699999999999</v>
      </c>
      <c r="N12" s="1" t="s">
        <v>10</v>
      </c>
      <c r="O12" s="1" t="s">
        <v>7</v>
      </c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</row>
    <row r="13" spans="1:207" s="5" customFormat="1" ht="34.799999999999997">
      <c r="A13" s="1">
        <v>3</v>
      </c>
      <c r="B13" s="4" t="s">
        <v>15</v>
      </c>
      <c r="C13" s="4" t="s">
        <v>20</v>
      </c>
      <c r="D13" s="4" t="s">
        <v>16</v>
      </c>
      <c r="E13" s="1">
        <v>20</v>
      </c>
      <c r="F13" s="10">
        <v>10</v>
      </c>
      <c r="G13" s="1">
        <f t="shared" si="0"/>
        <v>30</v>
      </c>
      <c r="H13" s="16">
        <v>4.5430000000000001</v>
      </c>
      <c r="I13" s="9">
        <f t="shared" si="1"/>
        <v>136.29</v>
      </c>
      <c r="J13" s="1">
        <v>0</v>
      </c>
      <c r="K13" s="1">
        <f t="shared" si="2"/>
        <v>30</v>
      </c>
      <c r="L13" s="9">
        <f t="shared" si="3"/>
        <v>0</v>
      </c>
      <c r="M13" s="9">
        <f t="shared" si="4"/>
        <v>136.29</v>
      </c>
      <c r="N13" s="1" t="s">
        <v>18</v>
      </c>
      <c r="O13" s="1" t="s">
        <v>7</v>
      </c>
    </row>
    <row r="14" spans="1:207" s="5" customFormat="1" ht="34.799999999999997">
      <c r="A14" s="1"/>
      <c r="B14" s="4" t="s">
        <v>15</v>
      </c>
      <c r="C14" s="4" t="s">
        <v>51</v>
      </c>
      <c r="D14" s="4" t="s">
        <v>52</v>
      </c>
      <c r="E14" s="1">
        <v>20</v>
      </c>
      <c r="F14" s="10">
        <v>13</v>
      </c>
      <c r="G14" s="1">
        <f>E14+F14</f>
        <v>33</v>
      </c>
      <c r="H14" s="16">
        <v>8.7620000000000005</v>
      </c>
      <c r="I14" s="9">
        <f>G14*H14</f>
        <v>289.14600000000002</v>
      </c>
      <c r="J14" s="1">
        <v>0</v>
      </c>
      <c r="K14" s="1">
        <f>G14-J14</f>
        <v>33</v>
      </c>
      <c r="L14" s="9">
        <f>H14*J14</f>
        <v>0</v>
      </c>
      <c r="M14" s="9">
        <f>I14-L14</f>
        <v>289.14600000000002</v>
      </c>
      <c r="N14" s="1" t="s">
        <v>18</v>
      </c>
      <c r="O14" s="1" t="s">
        <v>7</v>
      </c>
    </row>
    <row r="15" spans="1:207" s="5" customFormat="1" ht="34.799999999999997">
      <c r="A15" s="1"/>
      <c r="B15" s="4" t="s">
        <v>15</v>
      </c>
      <c r="C15" s="4" t="s">
        <v>53</v>
      </c>
      <c r="D15" s="4" t="s">
        <v>54</v>
      </c>
      <c r="E15" s="1">
        <v>10</v>
      </c>
      <c r="F15" s="10">
        <v>10</v>
      </c>
      <c r="G15" s="1">
        <f>E15+F15</f>
        <v>20</v>
      </c>
      <c r="H15" s="16">
        <v>4.5430000000000001</v>
      </c>
      <c r="I15" s="9">
        <f>G15*H15</f>
        <v>90.86</v>
      </c>
      <c r="J15" s="1">
        <v>0</v>
      </c>
      <c r="K15" s="1">
        <f>G15-J15</f>
        <v>20</v>
      </c>
      <c r="L15" s="9">
        <f>H15*J15</f>
        <v>0</v>
      </c>
      <c r="M15" s="9">
        <f>I15-L15</f>
        <v>90.86</v>
      </c>
      <c r="N15" s="1" t="s">
        <v>18</v>
      </c>
      <c r="O15" s="1" t="s">
        <v>7</v>
      </c>
    </row>
    <row r="16" spans="1:207" s="5" customFormat="1" ht="34.799999999999997">
      <c r="A16" s="1"/>
      <c r="B16" s="4" t="s">
        <v>15</v>
      </c>
      <c r="C16" s="4" t="s">
        <v>55</v>
      </c>
      <c r="D16" s="4" t="s">
        <v>56</v>
      </c>
      <c r="E16" s="1">
        <v>0</v>
      </c>
      <c r="F16" s="10">
        <v>20</v>
      </c>
      <c r="G16" s="1">
        <f>E16+F16</f>
        <v>20</v>
      </c>
      <c r="H16" s="16">
        <v>3.2850000000000001</v>
      </c>
      <c r="I16" s="9">
        <f>G16*H16</f>
        <v>65.7</v>
      </c>
      <c r="J16" s="1">
        <v>0</v>
      </c>
      <c r="K16" s="1">
        <f>G16-J16</f>
        <v>20</v>
      </c>
      <c r="L16" s="9">
        <f>H16*J16</f>
        <v>0</v>
      </c>
      <c r="M16" s="9">
        <f>I16-L16</f>
        <v>65.7</v>
      </c>
      <c r="N16" s="1" t="s">
        <v>18</v>
      </c>
      <c r="O16" s="1" t="s">
        <v>7</v>
      </c>
    </row>
    <row r="17" spans="1:15" s="5" customFormat="1" ht="52.2">
      <c r="A17" s="1">
        <v>4</v>
      </c>
      <c r="B17" s="4" t="s">
        <v>12</v>
      </c>
      <c r="C17" s="4" t="s">
        <v>13</v>
      </c>
      <c r="D17" s="4" t="s">
        <v>26</v>
      </c>
      <c r="E17" s="1">
        <v>218</v>
      </c>
      <c r="F17" s="10">
        <v>24</v>
      </c>
      <c r="G17" s="1">
        <f t="shared" si="0"/>
        <v>242</v>
      </c>
      <c r="H17" s="17">
        <v>10</v>
      </c>
      <c r="I17" s="9">
        <f t="shared" si="1"/>
        <v>2420</v>
      </c>
      <c r="J17" s="7">
        <v>167</v>
      </c>
      <c r="K17" s="1">
        <f t="shared" si="2"/>
        <v>75</v>
      </c>
      <c r="L17" s="9">
        <f t="shared" si="3"/>
        <v>1670</v>
      </c>
      <c r="M17" s="9">
        <f t="shared" si="4"/>
        <v>750</v>
      </c>
      <c r="N17" s="1" t="s">
        <v>10</v>
      </c>
      <c r="O17" s="1" t="s">
        <v>7</v>
      </c>
    </row>
    <row r="18" spans="1:15" s="5" customFormat="1" ht="34.799999999999997">
      <c r="A18" s="1">
        <v>5</v>
      </c>
      <c r="B18" s="4" t="s">
        <v>44</v>
      </c>
      <c r="C18" s="4" t="s">
        <v>45</v>
      </c>
      <c r="D18" s="4" t="s">
        <v>46</v>
      </c>
      <c r="E18" s="11">
        <v>266</v>
      </c>
      <c r="F18" s="11">
        <v>2</v>
      </c>
      <c r="G18" s="1">
        <f t="shared" si="0"/>
        <v>268</v>
      </c>
      <c r="H18" s="7">
        <v>18.829000000000001</v>
      </c>
      <c r="I18" s="9">
        <f t="shared" si="1"/>
        <v>5046.1720000000005</v>
      </c>
      <c r="J18" s="7">
        <v>133</v>
      </c>
      <c r="K18" s="1">
        <f t="shared" si="2"/>
        <v>135</v>
      </c>
      <c r="L18" s="9">
        <f t="shared" si="3"/>
        <v>2504.2570000000001</v>
      </c>
      <c r="M18" s="9">
        <f t="shared" si="4"/>
        <v>2541.9150000000004</v>
      </c>
      <c r="N18" s="15" t="s">
        <v>14</v>
      </c>
      <c r="O18" s="1" t="s">
        <v>7</v>
      </c>
    </row>
    <row r="19" spans="1:15" s="5" customFormat="1" ht="34.799999999999997">
      <c r="A19" s="1"/>
      <c r="B19" s="4" t="s">
        <v>44</v>
      </c>
      <c r="C19" s="4" t="s">
        <v>48</v>
      </c>
      <c r="D19" s="4" t="s">
        <v>47</v>
      </c>
      <c r="E19" s="11">
        <v>176</v>
      </c>
      <c r="F19" s="11">
        <v>4</v>
      </c>
      <c r="G19" s="1">
        <f t="shared" si="0"/>
        <v>180</v>
      </c>
      <c r="H19" s="7">
        <v>13.601000000000001</v>
      </c>
      <c r="I19" s="9">
        <f t="shared" si="1"/>
        <v>2448.1800000000003</v>
      </c>
      <c r="J19" s="7">
        <v>149</v>
      </c>
      <c r="K19" s="1">
        <f t="shared" si="2"/>
        <v>31</v>
      </c>
      <c r="L19" s="9">
        <f t="shared" si="3"/>
        <v>2026.5490000000002</v>
      </c>
      <c r="M19" s="9">
        <f t="shared" si="4"/>
        <v>421.63100000000009</v>
      </c>
      <c r="N19" s="15" t="s">
        <v>14</v>
      </c>
      <c r="O19" s="1" t="s">
        <v>7</v>
      </c>
    </row>
    <row r="20" spans="1:15" s="5" customFormat="1" ht="34.799999999999997">
      <c r="A20" s="1">
        <v>6</v>
      </c>
      <c r="B20" s="4" t="s">
        <v>17</v>
      </c>
      <c r="C20" s="4" t="s">
        <v>21</v>
      </c>
      <c r="D20" s="4" t="s">
        <v>22</v>
      </c>
      <c r="E20" s="1">
        <v>115</v>
      </c>
      <c r="F20" s="12">
        <v>20</v>
      </c>
      <c r="G20" s="1">
        <f>E20+F20</f>
        <v>135</v>
      </c>
      <c r="H20" s="17">
        <v>5.2380000000000004</v>
      </c>
      <c r="I20" s="9">
        <f>G20*H20</f>
        <v>707.13000000000011</v>
      </c>
      <c r="J20" s="7">
        <v>0</v>
      </c>
      <c r="K20" s="1">
        <f>G20-J20</f>
        <v>135</v>
      </c>
      <c r="L20" s="9">
        <f>H20*J20</f>
        <v>0</v>
      </c>
      <c r="M20" s="9">
        <f>I20-L20</f>
        <v>707.13000000000011</v>
      </c>
      <c r="N20" s="1" t="s">
        <v>14</v>
      </c>
      <c r="O20" s="1" t="s">
        <v>7</v>
      </c>
    </row>
    <row r="21" spans="1:15" s="5" customFormat="1" ht="34.799999999999997">
      <c r="A21" s="1"/>
      <c r="B21" s="4" t="s">
        <v>17</v>
      </c>
      <c r="C21" s="4" t="s">
        <v>28</v>
      </c>
      <c r="D21" s="4" t="s">
        <v>8</v>
      </c>
      <c r="E21" s="1">
        <v>27</v>
      </c>
      <c r="F21" s="12">
        <v>20</v>
      </c>
      <c r="G21" s="1">
        <f>E21+F21</f>
        <v>47</v>
      </c>
      <c r="H21" s="17">
        <v>4.41</v>
      </c>
      <c r="I21" s="9">
        <f>G21*H21</f>
        <v>207.27</v>
      </c>
      <c r="J21" s="7">
        <v>0</v>
      </c>
      <c r="K21" s="1">
        <f>G21-J21</f>
        <v>47</v>
      </c>
      <c r="L21" s="9">
        <f>H21*J21</f>
        <v>0</v>
      </c>
      <c r="M21" s="9">
        <f>I21-L21</f>
        <v>207.27</v>
      </c>
      <c r="N21" s="1" t="s">
        <v>49</v>
      </c>
      <c r="O21" s="1" t="s">
        <v>7</v>
      </c>
    </row>
    <row r="22" spans="1:15" s="21" customFormat="1" ht="18">
      <c r="A22" s="18"/>
      <c r="B22" s="19" t="s">
        <v>29</v>
      </c>
      <c r="C22" s="19"/>
      <c r="D22" s="19"/>
      <c r="E22" s="20">
        <f>SUM(E7:E21)</f>
        <v>885</v>
      </c>
      <c r="F22" s="20">
        <f>SUM(F7:F21)</f>
        <v>268</v>
      </c>
      <c r="G22" s="20">
        <f>SUM(G7:G21)</f>
        <v>1153</v>
      </c>
      <c r="H22" s="20"/>
      <c r="I22" s="20">
        <f>SUM(I7:I21)</f>
        <v>13583.257000000001</v>
      </c>
      <c r="J22" s="20">
        <f>SUM(J7:J21)</f>
        <v>457</v>
      </c>
      <c r="K22" s="20">
        <f>SUM(K7:K21)</f>
        <v>696</v>
      </c>
      <c r="L22" s="20">
        <f>SUM(L7:L21)</f>
        <v>6376.4859999999999</v>
      </c>
      <c r="M22" s="20">
        <f>SUM(M7:M21)</f>
        <v>7206.7710000000015</v>
      </c>
      <c r="N22" s="18"/>
      <c r="O22" s="18"/>
    </row>
    <row r="64" ht="17.399999999999999" customHeight="1"/>
    <row r="66" ht="29.4" customHeight="1"/>
    <row r="99" ht="42.6" customHeight="1"/>
    <row r="156" ht="57.6" customHeight="1"/>
    <row r="157" ht="67.2" customHeight="1"/>
    <row r="158" ht="63.6" customHeight="1"/>
    <row r="260" ht="34.799999999999997" customHeight="1"/>
    <row r="335" ht="39.6" customHeight="1"/>
    <row r="336" ht="37.200000000000003" customHeight="1"/>
    <row r="337" ht="37.799999999999997" customHeight="1"/>
    <row r="338" ht="37.799999999999997" customHeight="1"/>
    <row r="339" ht="37.799999999999997" customHeight="1"/>
    <row r="340" ht="44.4" customHeight="1"/>
    <row r="341" ht="44.4" customHeight="1"/>
    <row r="342" ht="44.4" customHeight="1"/>
    <row r="343" ht="37.799999999999997" customHeight="1"/>
    <row r="344" ht="37.799999999999997" customHeight="1"/>
    <row r="417" ht="52.8" customHeight="1"/>
    <row r="418" ht="52.8" customHeight="1"/>
    <row r="419" ht="52.8" customHeight="1"/>
    <row r="420" ht="52.8" customHeight="1"/>
    <row r="421" ht="52.8" customHeight="1"/>
    <row r="422" ht="52.8" customHeight="1"/>
    <row r="423" ht="52.8" customHeight="1"/>
    <row r="424" ht="52.8" customHeight="1"/>
    <row r="425" ht="52.8" customHeight="1"/>
    <row r="426" ht="52.8" customHeight="1"/>
    <row r="427" ht="52.8" customHeight="1"/>
  </sheetData>
  <protectedRanges>
    <protectedRange sqref="M17" name="Range4_5_1_2_2_1_1_1_1_1_1_1_1_1_1_1_1_1_1_2_1_1_1_1_1_1_1_1_2_1_1_1_1_1_1_1_1_1"/>
  </protectedRanges>
  <mergeCells count="18">
    <mergeCell ref="L4:L5"/>
    <mergeCell ref="M4:M5"/>
    <mergeCell ref="E4:E5"/>
    <mergeCell ref="F4:F5"/>
    <mergeCell ref="G4:G5"/>
    <mergeCell ref="A4:A5"/>
    <mergeCell ref="A1:O1"/>
    <mergeCell ref="A2:O2"/>
    <mergeCell ref="A3:O3"/>
    <mergeCell ref="B4:B5"/>
    <mergeCell ref="C4:C5"/>
    <mergeCell ref="K4:K5"/>
    <mergeCell ref="I4:I5"/>
    <mergeCell ref="H4:H5"/>
    <mergeCell ref="D4:D5"/>
    <mergeCell ref="N4:N5"/>
    <mergeCell ref="J4:J5"/>
    <mergeCell ref="O4:O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2022-07-07T10:19:56Z</dcterms:modified>
</cp:coreProperties>
</file>