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W18" s="1"/>
  <c r="AT18"/>
  <c r="AS18"/>
  <c r="AP18"/>
  <c r="AR18" s="1"/>
  <c r="AO18"/>
  <c r="AQ18" s="1"/>
  <c r="AN18"/>
  <c r="AK18"/>
  <c r="AL18" s="1"/>
  <c r="AJ18"/>
  <c r="AI18"/>
  <c r="AF18"/>
  <c r="AH18" s="1"/>
  <c r="AE18"/>
  <c r="AG18" s="1"/>
  <c r="AD18"/>
  <c r="AA18"/>
  <c r="AC18" s="1"/>
  <c r="Z18"/>
  <c r="Y18"/>
  <c r="V18"/>
  <c r="X18" s="1"/>
  <c r="U18"/>
  <c r="W18" s="1"/>
  <c r="T18"/>
  <c r="D18"/>
  <c r="C18"/>
  <c r="EJ17"/>
  <c r="EI17"/>
  <c r="F17" s="1"/>
  <c r="EH17"/>
  <c r="DN17"/>
  <c r="G17" s="1"/>
  <c r="DM17"/>
  <c r="DL17"/>
  <c r="BV17"/>
  <c r="BU17"/>
  <c r="BW17" s="1"/>
  <c r="BT17"/>
  <c r="BS17"/>
  <c r="AW17"/>
  <c r="AV17"/>
  <c r="AR17"/>
  <c r="AQ17"/>
  <c r="AM17"/>
  <c r="AL17"/>
  <c r="AH17"/>
  <c r="AG17"/>
  <c r="AC17"/>
  <c r="AB17"/>
  <c r="X17"/>
  <c r="W17"/>
  <c r="Q17"/>
  <c r="R17" s="1"/>
  <c r="P17"/>
  <c r="O17"/>
  <c r="L17"/>
  <c r="N17" s="1"/>
  <c r="K17"/>
  <c r="J17"/>
  <c r="E17"/>
  <c r="EJ16"/>
  <c r="EI16"/>
  <c r="F16" s="1"/>
  <c r="EH16"/>
  <c r="DN16"/>
  <c r="G16" s="1"/>
  <c r="DM16"/>
  <c r="DL16"/>
  <c r="BU16"/>
  <c r="BW16" s="1"/>
  <c r="BT16"/>
  <c r="BV16" s="1"/>
  <c r="BS16"/>
  <c r="AW16"/>
  <c r="AV16"/>
  <c r="AR16"/>
  <c r="AQ16"/>
  <c r="AM16"/>
  <c r="AL16"/>
  <c r="AH16"/>
  <c r="AG16"/>
  <c r="AC16"/>
  <c r="AB16"/>
  <c r="X16"/>
  <c r="W16"/>
  <c r="Q16"/>
  <c r="S16" s="1"/>
  <c r="P16"/>
  <c r="O16"/>
  <c r="L16"/>
  <c r="M16" s="1"/>
  <c r="K16"/>
  <c r="J16"/>
  <c r="N16" s="1"/>
  <c r="E16"/>
  <c r="EJ15"/>
  <c r="EI15"/>
  <c r="F15" s="1"/>
  <c r="EH15"/>
  <c r="DN15"/>
  <c r="DM15"/>
  <c r="DL15"/>
  <c r="BV15"/>
  <c r="BU15"/>
  <c r="BT15"/>
  <c r="BS15"/>
  <c r="BW15" s="1"/>
  <c r="AW15"/>
  <c r="AV15"/>
  <c r="AR15"/>
  <c r="AQ15"/>
  <c r="AM15"/>
  <c r="AL15"/>
  <c r="AH15"/>
  <c r="AG15"/>
  <c r="AC15"/>
  <c r="AB15"/>
  <c r="X15"/>
  <c r="W15"/>
  <c r="Q15"/>
  <c r="R15" s="1"/>
  <c r="P15"/>
  <c r="O15"/>
  <c r="L15"/>
  <c r="N15" s="1"/>
  <c r="K15"/>
  <c r="J15"/>
  <c r="G15"/>
  <c r="I15" s="1"/>
  <c r="E15"/>
  <c r="EJ14"/>
  <c r="EI14"/>
  <c r="F14" s="1"/>
  <c r="EH14"/>
  <c r="DN14"/>
  <c r="G14" s="1"/>
  <c r="DM14"/>
  <c r="DL14"/>
  <c r="E14" s="1"/>
  <c r="BV14"/>
  <c r="BU14"/>
  <c r="BW14" s="1"/>
  <c r="BT14"/>
  <c r="BS14"/>
  <c r="AW14"/>
  <c r="AV14"/>
  <c r="AR14"/>
  <c r="AQ14"/>
  <c r="AM14"/>
  <c r="AL14"/>
  <c r="AH14"/>
  <c r="AG14"/>
  <c r="AC14"/>
  <c r="AB14"/>
  <c r="X14"/>
  <c r="W14"/>
  <c r="Q14"/>
  <c r="R14" s="1"/>
  <c r="P14"/>
  <c r="O14"/>
  <c r="S14" s="1"/>
  <c r="L14"/>
  <c r="K14"/>
  <c r="M14" s="1"/>
  <c r="J14"/>
  <c r="N14" s="1"/>
  <c r="EJ13"/>
  <c r="EI13"/>
  <c r="F13" s="1"/>
  <c r="EH13"/>
  <c r="DN13"/>
  <c r="DM13"/>
  <c r="DL13"/>
  <c r="E13" s="1"/>
  <c r="BU13"/>
  <c r="BT13"/>
  <c r="BV13" s="1"/>
  <c r="BS13"/>
  <c r="BW13" s="1"/>
  <c r="AW13"/>
  <c r="AV13"/>
  <c r="AR13"/>
  <c r="AQ13"/>
  <c r="AM13"/>
  <c r="AL13"/>
  <c r="AH13"/>
  <c r="AG13"/>
  <c r="AC13"/>
  <c r="AB13"/>
  <c r="X13"/>
  <c r="W13"/>
  <c r="Q13"/>
  <c r="R13" s="1"/>
  <c r="P13"/>
  <c r="O13"/>
  <c r="M13"/>
  <c r="L13"/>
  <c r="N13" s="1"/>
  <c r="K13"/>
  <c r="J13"/>
  <c r="G13"/>
  <c r="EJ12"/>
  <c r="EI12"/>
  <c r="F12" s="1"/>
  <c r="EH12"/>
  <c r="DN12"/>
  <c r="DM12"/>
  <c r="DL12"/>
  <c r="E12" s="1"/>
  <c r="BU12"/>
  <c r="BW12" s="1"/>
  <c r="BT12"/>
  <c r="BV12" s="1"/>
  <c r="BS12"/>
  <c r="AW12"/>
  <c r="AV12"/>
  <c r="AR12"/>
  <c r="AQ12"/>
  <c r="AM12"/>
  <c r="AL12"/>
  <c r="AH12"/>
  <c r="AG12"/>
  <c r="AC12"/>
  <c r="AB12"/>
  <c r="X12"/>
  <c r="W12"/>
  <c r="Q12"/>
  <c r="R12" s="1"/>
  <c r="P12"/>
  <c r="O12"/>
  <c r="L12"/>
  <c r="K12"/>
  <c r="M12" s="1"/>
  <c r="J12"/>
  <c r="N12" s="1"/>
  <c r="G12"/>
  <c r="H12" s="1"/>
  <c r="EJ11"/>
  <c r="EI11"/>
  <c r="F11" s="1"/>
  <c r="EH11"/>
  <c r="DN11"/>
  <c r="DM11"/>
  <c r="DL11"/>
  <c r="E11" s="1"/>
  <c r="I11" s="1"/>
  <c r="BU11"/>
  <c r="BT11"/>
  <c r="BV11" s="1"/>
  <c r="BS11"/>
  <c r="BW11" s="1"/>
  <c r="AW11"/>
  <c r="AV11"/>
  <c r="AR11"/>
  <c r="AQ11"/>
  <c r="AM11"/>
  <c r="AL11"/>
  <c r="AH11"/>
  <c r="AG11"/>
  <c r="AC11"/>
  <c r="AB11"/>
  <c r="X11"/>
  <c r="W11"/>
  <c r="Q11"/>
  <c r="R11" s="1"/>
  <c r="P11"/>
  <c r="O11"/>
  <c r="L11"/>
  <c r="N11" s="1"/>
  <c r="K11"/>
  <c r="J11"/>
  <c r="G11"/>
  <c r="EJ10"/>
  <c r="EJ18" s="1"/>
  <c r="EI10"/>
  <c r="EI18" s="1"/>
  <c r="EH10"/>
  <c r="EH18" s="1"/>
  <c r="DN10"/>
  <c r="DM10"/>
  <c r="DM18" s="1"/>
  <c r="DL10"/>
  <c r="BU10"/>
  <c r="BU18" s="1"/>
  <c r="BT10"/>
  <c r="BV10" s="1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O18" s="1"/>
  <c r="L10"/>
  <c r="L18" s="1"/>
  <c r="K10"/>
  <c r="M10" s="1"/>
  <c r="J10"/>
  <c r="J18" s="1"/>
  <c r="G10"/>
  <c r="E10"/>
  <c r="I17" l="1"/>
  <c r="DL18"/>
  <c r="M17"/>
  <c r="I16"/>
  <c r="M15"/>
  <c r="I13"/>
  <c r="DN18"/>
  <c r="M11"/>
  <c r="E18"/>
  <c r="M18"/>
  <c r="N18"/>
  <c r="H13"/>
  <c r="R18"/>
  <c r="S18"/>
  <c r="BW18"/>
  <c r="H11"/>
  <c r="H14"/>
  <c r="H16"/>
  <c r="S12"/>
  <c r="F10"/>
  <c r="F18" s="1"/>
  <c r="N10"/>
  <c r="R10"/>
  <c r="H15"/>
  <c r="R16"/>
  <c r="H17"/>
  <c r="AB18"/>
  <c r="AV18"/>
  <c r="BT18"/>
  <c r="BV18" s="1"/>
  <c r="I10"/>
  <c r="S11"/>
  <c r="S13"/>
  <c r="S17"/>
  <c r="G18"/>
  <c r="K18"/>
  <c r="AM18"/>
  <c r="I12"/>
  <c r="I14"/>
  <c r="S15"/>
  <c r="BW10"/>
  <c r="S10"/>
  <c r="I18" l="1"/>
  <c r="H18"/>
  <c r="H10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<sst xmlns="http://schemas.openxmlformats.org/spreadsheetml/2006/main" count="236" uniqueCount="69">
  <si>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</si>
  <si>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</si>
  <si>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</si>
  <si>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</si>
  <si>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</si>
  <si>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</si>
  <si>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</si>
  <si>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</si>
  <si>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</si>
  <si>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</si>
  <si>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</si>
  <si>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</si>
  <si>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</si>
  <si>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</si>
  <si>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</si>
  <si>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</si>
  <si>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</si>
  <si>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</si>
  <si>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</si>
  <si>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</si>
  <si>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</si>
  <si>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</si>
  <si>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</si>
  <si>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</si>
  <si>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</si>
  <si>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</si>
  <si>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</si>
  <si>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</si>
  <si>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</si>
  <si>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</si>
  <si>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</si>
  <si>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</si>
  <si>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</si>
  <si>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</si>
  <si>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</si>
  <si>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</si>
  <si>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</si>
  <si>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</si>
  <si>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</si>
  <si>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</si>
  <si>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</si>
  <si>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</si>
  <si>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</si>
  <si>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</si>
  <si>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</si>
  <si>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</si>
  <si>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</si>
  <si>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</si>
  <si>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</si>
  <si>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</si>
  <si>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</si>
  <si>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</si>
  <si>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</si>
  <si>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</si>
  <si>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</si>
  <si>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</si>
  <si>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</si>
  <si>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</si>
  <si>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</si>
  <si>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</si>
  <si>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</si>
  <si>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</si>
  <si>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</si>
  <si>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</si>
  <si>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</si>
  <si>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</si>
  <si>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</si>
  <si>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r>
      <t xml:space="preserve"> ՀՀ ԱՐՄԱՎԻՐԻ  ՄԱՐԶԻ  ՀԱՄԱՅՆՔՆԵՐԻ   ԲՅՈՒՋԵՏԱՅԻՆ   ԵԿԱՄՈՒՏՆԵՐԻ   ՎԵՐԱԲԵՐՅԱԼ  (աճողական)  2022թ.հուլիսի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</si>
  <si>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փաստ               ( 7ամիս)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</si>
</sst>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sz val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4" fontId="1" fillId="7" borderId="14" xfId="0" applyNumberFormat="1" applyFont="1" applyFill="1" applyBorder="1" applyAlignment="1">
      <alignment horizontal="left" vertical="center" wrapText="1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M16" sqref="CM16"/>
    </sheetView>
  </sheetViews>
  <sheetFormatPr defaultColWidth="17.33203125" defaultRowHeight="17.399999999999999"/>
  <cols>
    <col min="1" max="1" width="5.33203125" style="1" customWidth="1"/>
    <col min="2" max="2" width="22.44140625" style="46" customWidth="1"/>
    <col min="3" max="3" width="13.109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114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2"/>
      <c r="P1" s="2"/>
      <c r="Q1" s="2"/>
      <c r="R1" s="2"/>
      <c r="S1" s="2"/>
      <c r="T1" s="2"/>
      <c r="U1" s="2"/>
      <c r="V1" s="2"/>
      <c r="W1" s="2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3" customHeight="1">
      <c r="C2" s="115" t="s">
        <v>67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Q2" s="5"/>
      <c r="R2" s="5"/>
      <c r="T2" s="116"/>
      <c r="U2" s="116"/>
      <c r="V2" s="116"/>
      <c r="W2" s="6"/>
      <c r="X2" s="6"/>
      <c r="AA2" s="60"/>
      <c r="AB2" s="6"/>
      <c r="AC2" s="6"/>
      <c r="AD2" s="6"/>
      <c r="AE2" s="6"/>
      <c r="AF2" s="6"/>
      <c r="AG2" s="6"/>
      <c r="AH2" s="6"/>
      <c r="AI2" s="6"/>
      <c r="AJ2" s="6"/>
      <c r="AK2" s="60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2"/>
      <c r="G3" s="7"/>
      <c r="H3" s="7"/>
      <c r="I3" s="7"/>
      <c r="J3" s="7"/>
      <c r="K3" s="7"/>
      <c r="L3" s="115" t="s">
        <v>1</v>
      </c>
      <c r="M3" s="115"/>
      <c r="N3" s="115"/>
      <c r="O3" s="115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154" t="s">
        <v>2</v>
      </c>
      <c r="B4" s="157" t="s">
        <v>3</v>
      </c>
      <c r="C4" s="160" t="s">
        <v>4</v>
      </c>
      <c r="D4" s="160" t="s">
        <v>5</v>
      </c>
      <c r="E4" s="117" t="s">
        <v>6</v>
      </c>
      <c r="F4" s="118"/>
      <c r="G4" s="118"/>
      <c r="H4" s="118"/>
      <c r="I4" s="119"/>
      <c r="J4" s="126" t="s">
        <v>7</v>
      </c>
      <c r="K4" s="127"/>
      <c r="L4" s="127"/>
      <c r="M4" s="127"/>
      <c r="N4" s="128"/>
      <c r="O4" s="135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7"/>
      <c r="DK4" s="70" t="s">
        <v>8</v>
      </c>
      <c r="DL4" s="71" t="s">
        <v>9</v>
      </c>
      <c r="DM4" s="72"/>
      <c r="DN4" s="73"/>
      <c r="DO4" s="103" t="s">
        <v>10</v>
      </c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70" t="s">
        <v>11</v>
      </c>
      <c r="EH4" s="80" t="s">
        <v>12</v>
      </c>
      <c r="EI4" s="81"/>
      <c r="EJ4" s="82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155"/>
      <c r="B5" s="158"/>
      <c r="C5" s="161"/>
      <c r="D5" s="161"/>
      <c r="E5" s="120"/>
      <c r="F5" s="121"/>
      <c r="G5" s="121"/>
      <c r="H5" s="121"/>
      <c r="I5" s="122"/>
      <c r="J5" s="129"/>
      <c r="K5" s="130"/>
      <c r="L5" s="130"/>
      <c r="M5" s="130"/>
      <c r="N5" s="131"/>
      <c r="O5" s="163" t="s">
        <v>13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5"/>
      <c r="BA5" s="89" t="s">
        <v>14</v>
      </c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67" t="s">
        <v>15</v>
      </c>
      <c r="BQ5" s="68"/>
      <c r="BR5" s="68"/>
      <c r="BS5" s="92" t="s">
        <v>16</v>
      </c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4"/>
      <c r="CJ5" s="95" t="s">
        <v>17</v>
      </c>
      <c r="CK5" s="96"/>
      <c r="CL5" s="96"/>
      <c r="CM5" s="96"/>
      <c r="CN5" s="96"/>
      <c r="CO5" s="96"/>
      <c r="CP5" s="96"/>
      <c r="CQ5" s="96"/>
      <c r="CR5" s="97"/>
      <c r="CS5" s="92" t="s">
        <v>18</v>
      </c>
      <c r="CT5" s="93"/>
      <c r="CU5" s="93"/>
      <c r="CV5" s="93"/>
      <c r="CW5" s="93"/>
      <c r="CX5" s="93"/>
      <c r="CY5" s="93"/>
      <c r="CZ5" s="93"/>
      <c r="DA5" s="93"/>
      <c r="DB5" s="89" t="s">
        <v>19</v>
      </c>
      <c r="DC5" s="89"/>
      <c r="DD5" s="89"/>
      <c r="DE5" s="67" t="s">
        <v>20</v>
      </c>
      <c r="DF5" s="68"/>
      <c r="DG5" s="69"/>
      <c r="DH5" s="67" t="s">
        <v>21</v>
      </c>
      <c r="DI5" s="68"/>
      <c r="DJ5" s="69"/>
      <c r="DK5" s="70"/>
      <c r="DL5" s="74"/>
      <c r="DM5" s="75"/>
      <c r="DN5" s="76"/>
      <c r="DO5" s="112"/>
      <c r="DP5" s="112"/>
      <c r="DQ5" s="113"/>
      <c r="DR5" s="113"/>
      <c r="DS5" s="113"/>
      <c r="DT5" s="113"/>
      <c r="DU5" s="67" t="s">
        <v>22</v>
      </c>
      <c r="DV5" s="68"/>
      <c r="DW5" s="69"/>
      <c r="DX5" s="110"/>
      <c r="DY5" s="111"/>
      <c r="DZ5" s="111"/>
      <c r="EA5" s="111"/>
      <c r="EB5" s="111"/>
      <c r="EC5" s="111"/>
      <c r="ED5" s="111"/>
      <c r="EE5" s="111"/>
      <c r="EF5" s="111"/>
      <c r="EG5" s="70"/>
      <c r="EH5" s="83"/>
      <c r="EI5" s="84"/>
      <c r="EJ5" s="85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4" customHeight="1">
      <c r="A6" s="155"/>
      <c r="B6" s="158"/>
      <c r="C6" s="161"/>
      <c r="D6" s="161"/>
      <c r="E6" s="123"/>
      <c r="F6" s="124"/>
      <c r="G6" s="124"/>
      <c r="H6" s="124"/>
      <c r="I6" s="125"/>
      <c r="J6" s="132"/>
      <c r="K6" s="133"/>
      <c r="L6" s="133"/>
      <c r="M6" s="133"/>
      <c r="N6" s="134"/>
      <c r="O6" s="138" t="s">
        <v>66</v>
      </c>
      <c r="P6" s="139"/>
      <c r="Q6" s="139"/>
      <c r="R6" s="139"/>
      <c r="S6" s="140"/>
      <c r="T6" s="141" t="s">
        <v>23</v>
      </c>
      <c r="U6" s="142"/>
      <c r="V6" s="142"/>
      <c r="W6" s="142"/>
      <c r="X6" s="143"/>
      <c r="Y6" s="141" t="s">
        <v>24</v>
      </c>
      <c r="Z6" s="142"/>
      <c r="AA6" s="142"/>
      <c r="AB6" s="142"/>
      <c r="AC6" s="143"/>
      <c r="AD6" s="141" t="s">
        <v>56</v>
      </c>
      <c r="AE6" s="142"/>
      <c r="AF6" s="142"/>
      <c r="AG6" s="142"/>
      <c r="AH6" s="143"/>
      <c r="AI6" s="141" t="s">
        <v>57</v>
      </c>
      <c r="AJ6" s="142"/>
      <c r="AK6" s="142"/>
      <c r="AL6" s="142"/>
      <c r="AM6" s="143"/>
      <c r="AN6" s="141" t="s">
        <v>25</v>
      </c>
      <c r="AO6" s="142"/>
      <c r="AP6" s="142"/>
      <c r="AQ6" s="142"/>
      <c r="AR6" s="143"/>
      <c r="AS6" s="141" t="s">
        <v>26</v>
      </c>
      <c r="AT6" s="142"/>
      <c r="AU6" s="142"/>
      <c r="AV6" s="142"/>
      <c r="AW6" s="143"/>
      <c r="AX6" s="150" t="s">
        <v>27</v>
      </c>
      <c r="AY6" s="150"/>
      <c r="AZ6" s="150"/>
      <c r="BA6" s="107" t="s">
        <v>28</v>
      </c>
      <c r="BB6" s="108"/>
      <c r="BC6" s="108"/>
      <c r="BD6" s="107" t="s">
        <v>29</v>
      </c>
      <c r="BE6" s="108"/>
      <c r="BF6" s="144"/>
      <c r="BG6" s="145" t="s">
        <v>30</v>
      </c>
      <c r="BH6" s="146"/>
      <c r="BI6" s="147"/>
      <c r="BJ6" s="145" t="s">
        <v>31</v>
      </c>
      <c r="BK6" s="146"/>
      <c r="BL6" s="146"/>
      <c r="BM6" s="148" t="s">
        <v>32</v>
      </c>
      <c r="BN6" s="149"/>
      <c r="BO6" s="149"/>
      <c r="BP6" s="90"/>
      <c r="BQ6" s="91"/>
      <c r="BR6" s="91"/>
      <c r="BS6" s="104" t="s">
        <v>33</v>
      </c>
      <c r="BT6" s="105"/>
      <c r="BU6" s="105"/>
      <c r="BV6" s="105"/>
      <c r="BW6" s="106"/>
      <c r="BX6" s="98" t="s">
        <v>34</v>
      </c>
      <c r="BY6" s="98"/>
      <c r="BZ6" s="98"/>
      <c r="CA6" s="98" t="s">
        <v>35</v>
      </c>
      <c r="CB6" s="98"/>
      <c r="CC6" s="98"/>
      <c r="CD6" s="98" t="s">
        <v>36</v>
      </c>
      <c r="CE6" s="98"/>
      <c r="CF6" s="98"/>
      <c r="CG6" s="98" t="s">
        <v>37</v>
      </c>
      <c r="CH6" s="98"/>
      <c r="CI6" s="98"/>
      <c r="CJ6" s="98" t="s">
        <v>38</v>
      </c>
      <c r="CK6" s="98"/>
      <c r="CL6" s="98"/>
      <c r="CM6" s="95" t="s">
        <v>39</v>
      </c>
      <c r="CN6" s="96"/>
      <c r="CO6" s="96"/>
      <c r="CP6" s="98" t="s">
        <v>40</v>
      </c>
      <c r="CQ6" s="98"/>
      <c r="CR6" s="98"/>
      <c r="CS6" s="99" t="s">
        <v>41</v>
      </c>
      <c r="CT6" s="100"/>
      <c r="CU6" s="96"/>
      <c r="CV6" s="98" t="s">
        <v>42</v>
      </c>
      <c r="CW6" s="98"/>
      <c r="CX6" s="98"/>
      <c r="CY6" s="95" t="s">
        <v>43</v>
      </c>
      <c r="CZ6" s="96"/>
      <c r="DA6" s="96"/>
      <c r="DB6" s="89"/>
      <c r="DC6" s="89"/>
      <c r="DD6" s="89"/>
      <c r="DE6" s="90"/>
      <c r="DF6" s="91"/>
      <c r="DG6" s="109"/>
      <c r="DH6" s="90"/>
      <c r="DI6" s="91"/>
      <c r="DJ6" s="109"/>
      <c r="DK6" s="70"/>
      <c r="DL6" s="77"/>
      <c r="DM6" s="78"/>
      <c r="DN6" s="79"/>
      <c r="DO6" s="67" t="s">
        <v>44</v>
      </c>
      <c r="DP6" s="68"/>
      <c r="DQ6" s="69"/>
      <c r="DR6" s="67" t="s">
        <v>45</v>
      </c>
      <c r="DS6" s="68"/>
      <c r="DT6" s="69"/>
      <c r="DU6" s="90"/>
      <c r="DV6" s="91"/>
      <c r="DW6" s="109"/>
      <c r="DX6" s="67" t="s">
        <v>46</v>
      </c>
      <c r="DY6" s="68"/>
      <c r="DZ6" s="69"/>
      <c r="EA6" s="67" t="s">
        <v>47</v>
      </c>
      <c r="EB6" s="68"/>
      <c r="EC6" s="69"/>
      <c r="ED6" s="101" t="s">
        <v>48</v>
      </c>
      <c r="EE6" s="102"/>
      <c r="EF6" s="102"/>
      <c r="EG6" s="70"/>
      <c r="EH6" s="86"/>
      <c r="EI6" s="87"/>
      <c r="EJ6" s="8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155"/>
      <c r="B7" s="158"/>
      <c r="C7" s="161"/>
      <c r="D7" s="161"/>
      <c r="E7" s="61" t="s">
        <v>49</v>
      </c>
      <c r="F7" s="151" t="s">
        <v>58</v>
      </c>
      <c r="G7" s="152"/>
      <c r="H7" s="152"/>
      <c r="I7" s="153"/>
      <c r="J7" s="61" t="s">
        <v>49</v>
      </c>
      <c r="K7" s="151" t="s">
        <v>58</v>
      </c>
      <c r="L7" s="152"/>
      <c r="M7" s="152"/>
      <c r="N7" s="153"/>
      <c r="O7" s="61" t="s">
        <v>49</v>
      </c>
      <c r="P7" s="151" t="s">
        <v>58</v>
      </c>
      <c r="Q7" s="152"/>
      <c r="R7" s="152"/>
      <c r="S7" s="153"/>
      <c r="T7" s="61" t="s">
        <v>49</v>
      </c>
      <c r="U7" s="151" t="s">
        <v>58</v>
      </c>
      <c r="V7" s="152"/>
      <c r="W7" s="152"/>
      <c r="X7" s="153"/>
      <c r="Y7" s="61" t="s">
        <v>49</v>
      </c>
      <c r="Z7" s="151" t="s">
        <v>58</v>
      </c>
      <c r="AA7" s="152"/>
      <c r="AB7" s="152"/>
      <c r="AC7" s="153"/>
      <c r="AD7" s="61" t="s">
        <v>49</v>
      </c>
      <c r="AE7" s="166" t="s">
        <v>58</v>
      </c>
      <c r="AF7" s="166"/>
      <c r="AG7" s="166"/>
      <c r="AH7" s="166"/>
      <c r="AI7" s="61" t="s">
        <v>49</v>
      </c>
      <c r="AJ7" s="151" t="s">
        <v>58</v>
      </c>
      <c r="AK7" s="152"/>
      <c r="AL7" s="152"/>
      <c r="AM7" s="153"/>
      <c r="AN7" s="61" t="s">
        <v>49</v>
      </c>
      <c r="AO7" s="151" t="s">
        <v>58</v>
      </c>
      <c r="AP7" s="152"/>
      <c r="AQ7" s="152"/>
      <c r="AR7" s="153"/>
      <c r="AS7" s="61" t="s">
        <v>49</v>
      </c>
      <c r="AT7" s="151" t="s">
        <v>58</v>
      </c>
      <c r="AU7" s="152"/>
      <c r="AV7" s="152"/>
      <c r="AW7" s="153"/>
      <c r="AX7" s="61" t="s">
        <v>49</v>
      </c>
      <c r="AY7" s="63" t="s">
        <v>58</v>
      </c>
      <c r="AZ7" s="64"/>
      <c r="BA7" s="61" t="s">
        <v>49</v>
      </c>
      <c r="BB7" s="63" t="s">
        <v>58</v>
      </c>
      <c r="BC7" s="64"/>
      <c r="BD7" s="61" t="s">
        <v>49</v>
      </c>
      <c r="BE7" s="63" t="s">
        <v>58</v>
      </c>
      <c r="BF7" s="64"/>
      <c r="BG7" s="61" t="s">
        <v>49</v>
      </c>
      <c r="BH7" s="63" t="s">
        <v>58</v>
      </c>
      <c r="BI7" s="64"/>
      <c r="BJ7" s="61" t="s">
        <v>49</v>
      </c>
      <c r="BK7" s="63" t="s">
        <v>58</v>
      </c>
      <c r="BL7" s="64"/>
      <c r="BM7" s="61" t="s">
        <v>49</v>
      </c>
      <c r="BN7" s="63" t="s">
        <v>58</v>
      </c>
      <c r="BO7" s="64"/>
      <c r="BP7" s="61" t="s">
        <v>49</v>
      </c>
      <c r="BQ7" s="63" t="s">
        <v>58</v>
      </c>
      <c r="BR7" s="64"/>
      <c r="BS7" s="61" t="s">
        <v>49</v>
      </c>
      <c r="BT7" s="63" t="s">
        <v>58</v>
      </c>
      <c r="BU7" s="66"/>
      <c r="BV7" s="66"/>
      <c r="BW7" s="64"/>
      <c r="BX7" s="61" t="s">
        <v>49</v>
      </c>
      <c r="BY7" s="63" t="s">
        <v>58</v>
      </c>
      <c r="BZ7" s="64"/>
      <c r="CA7" s="61" t="s">
        <v>49</v>
      </c>
      <c r="CB7" s="63" t="s">
        <v>58</v>
      </c>
      <c r="CC7" s="64"/>
      <c r="CD7" s="61" t="s">
        <v>49</v>
      </c>
      <c r="CE7" s="63" t="s">
        <v>58</v>
      </c>
      <c r="CF7" s="64"/>
      <c r="CG7" s="61" t="s">
        <v>49</v>
      </c>
      <c r="CH7" s="63" t="s">
        <v>58</v>
      </c>
      <c r="CI7" s="64"/>
      <c r="CJ7" s="61" t="s">
        <v>49</v>
      </c>
      <c r="CK7" s="63" t="s">
        <v>58</v>
      </c>
      <c r="CL7" s="64"/>
      <c r="CM7" s="61" t="s">
        <v>49</v>
      </c>
      <c r="CN7" s="63" t="s">
        <v>58</v>
      </c>
      <c r="CO7" s="64"/>
      <c r="CP7" s="61" t="s">
        <v>49</v>
      </c>
      <c r="CQ7" s="63" t="s">
        <v>58</v>
      </c>
      <c r="CR7" s="64"/>
      <c r="CS7" s="61" t="s">
        <v>49</v>
      </c>
      <c r="CT7" s="63" t="s">
        <v>58</v>
      </c>
      <c r="CU7" s="64"/>
      <c r="CV7" s="61" t="s">
        <v>49</v>
      </c>
      <c r="CW7" s="63" t="s">
        <v>58</v>
      </c>
      <c r="CX7" s="64"/>
      <c r="CY7" s="61" t="s">
        <v>49</v>
      </c>
      <c r="CZ7" s="63" t="s">
        <v>58</v>
      </c>
      <c r="DA7" s="64"/>
      <c r="DB7" s="61" t="s">
        <v>49</v>
      </c>
      <c r="DC7" s="63" t="s">
        <v>58</v>
      </c>
      <c r="DD7" s="64"/>
      <c r="DE7" s="61" t="s">
        <v>49</v>
      </c>
      <c r="DF7" s="63" t="s">
        <v>58</v>
      </c>
      <c r="DG7" s="64"/>
      <c r="DH7" s="61" t="s">
        <v>49</v>
      </c>
      <c r="DI7" s="63" t="s">
        <v>58</v>
      </c>
      <c r="DJ7" s="64"/>
      <c r="DK7" s="65" t="s">
        <v>50</v>
      </c>
      <c r="DL7" s="61" t="s">
        <v>49</v>
      </c>
      <c r="DM7" s="63" t="s">
        <v>58</v>
      </c>
      <c r="DN7" s="64"/>
      <c r="DO7" s="61" t="s">
        <v>49</v>
      </c>
      <c r="DP7" s="63" t="s">
        <v>58</v>
      </c>
      <c r="DQ7" s="64"/>
      <c r="DR7" s="61" t="s">
        <v>49</v>
      </c>
      <c r="DS7" s="63" t="s">
        <v>58</v>
      </c>
      <c r="DT7" s="64"/>
      <c r="DU7" s="61" t="s">
        <v>49</v>
      </c>
      <c r="DV7" s="63" t="s">
        <v>58</v>
      </c>
      <c r="DW7" s="64"/>
      <c r="DX7" s="61" t="s">
        <v>49</v>
      </c>
      <c r="DY7" s="63" t="s">
        <v>58</v>
      </c>
      <c r="DZ7" s="64"/>
      <c r="EA7" s="61" t="s">
        <v>49</v>
      </c>
      <c r="EB7" s="63" t="s">
        <v>58</v>
      </c>
      <c r="EC7" s="64"/>
      <c r="ED7" s="61" t="s">
        <v>49</v>
      </c>
      <c r="EE7" s="63" t="s">
        <v>58</v>
      </c>
      <c r="EF7" s="64"/>
      <c r="EG7" s="70" t="s">
        <v>50</v>
      </c>
      <c r="EH7" s="61" t="s">
        <v>49</v>
      </c>
      <c r="EI7" s="63" t="s">
        <v>58</v>
      </c>
      <c r="EJ7" s="64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2.2" customHeight="1">
      <c r="A8" s="156"/>
      <c r="B8" s="159"/>
      <c r="C8" s="162"/>
      <c r="D8" s="162"/>
      <c r="E8" s="62"/>
      <c r="F8" s="43" t="s">
        <v>59</v>
      </c>
      <c r="G8" s="12" t="s">
        <v>68</v>
      </c>
      <c r="H8" s="44" t="s">
        <v>60</v>
      </c>
      <c r="I8" s="12" t="s">
        <v>51</v>
      </c>
      <c r="J8" s="62"/>
      <c r="K8" s="43" t="s">
        <v>59</v>
      </c>
      <c r="L8" s="12" t="s">
        <v>68</v>
      </c>
      <c r="M8" s="44" t="s">
        <v>60</v>
      </c>
      <c r="N8" s="12" t="s">
        <v>51</v>
      </c>
      <c r="O8" s="62"/>
      <c r="P8" s="43" t="s">
        <v>59</v>
      </c>
      <c r="Q8" s="12" t="s">
        <v>68</v>
      </c>
      <c r="R8" s="44" t="s">
        <v>60</v>
      </c>
      <c r="S8" s="12" t="s">
        <v>51</v>
      </c>
      <c r="T8" s="62"/>
      <c r="U8" s="43" t="s">
        <v>59</v>
      </c>
      <c r="V8" s="12" t="s">
        <v>68</v>
      </c>
      <c r="W8" s="44" t="s">
        <v>60</v>
      </c>
      <c r="X8" s="12" t="s">
        <v>51</v>
      </c>
      <c r="Y8" s="62"/>
      <c r="Z8" s="43" t="s">
        <v>59</v>
      </c>
      <c r="AA8" s="12" t="s">
        <v>68</v>
      </c>
      <c r="AB8" s="44" t="s">
        <v>60</v>
      </c>
      <c r="AC8" s="12" t="s">
        <v>51</v>
      </c>
      <c r="AD8" s="62"/>
      <c r="AE8" s="43" t="s">
        <v>59</v>
      </c>
      <c r="AF8" s="12" t="s">
        <v>68</v>
      </c>
      <c r="AG8" s="44" t="s">
        <v>60</v>
      </c>
      <c r="AH8" s="12" t="s">
        <v>51</v>
      </c>
      <c r="AI8" s="62"/>
      <c r="AJ8" s="43" t="s">
        <v>59</v>
      </c>
      <c r="AK8" s="12" t="s">
        <v>68</v>
      </c>
      <c r="AL8" s="44" t="s">
        <v>60</v>
      </c>
      <c r="AM8" s="12" t="s">
        <v>51</v>
      </c>
      <c r="AN8" s="62"/>
      <c r="AO8" s="43" t="s">
        <v>59</v>
      </c>
      <c r="AP8" s="12" t="s">
        <v>68</v>
      </c>
      <c r="AQ8" s="12" t="s">
        <v>60</v>
      </c>
      <c r="AR8" s="12" t="s">
        <v>51</v>
      </c>
      <c r="AS8" s="62"/>
      <c r="AT8" s="43" t="s">
        <v>59</v>
      </c>
      <c r="AU8" s="12" t="s">
        <v>68</v>
      </c>
      <c r="AV8" s="44" t="s">
        <v>60</v>
      </c>
      <c r="AW8" s="12" t="s">
        <v>51</v>
      </c>
      <c r="AX8" s="62"/>
      <c r="AY8" s="43" t="s">
        <v>59</v>
      </c>
      <c r="AZ8" s="12" t="s">
        <v>68</v>
      </c>
      <c r="BA8" s="62"/>
      <c r="BB8" s="43" t="s">
        <v>59</v>
      </c>
      <c r="BC8" s="12" t="s">
        <v>68</v>
      </c>
      <c r="BD8" s="62"/>
      <c r="BE8" s="43" t="s">
        <v>59</v>
      </c>
      <c r="BF8" s="12" t="s">
        <v>68</v>
      </c>
      <c r="BG8" s="62"/>
      <c r="BH8" s="43" t="s">
        <v>59</v>
      </c>
      <c r="BI8" s="12" t="s">
        <v>68</v>
      </c>
      <c r="BJ8" s="62"/>
      <c r="BK8" s="43" t="s">
        <v>59</v>
      </c>
      <c r="BL8" s="12" t="s">
        <v>68</v>
      </c>
      <c r="BM8" s="62"/>
      <c r="BN8" s="43" t="s">
        <v>59</v>
      </c>
      <c r="BO8" s="12" t="s">
        <v>68</v>
      </c>
      <c r="BP8" s="62"/>
      <c r="BQ8" s="43" t="s">
        <v>59</v>
      </c>
      <c r="BR8" s="12" t="s">
        <v>68</v>
      </c>
      <c r="BS8" s="62"/>
      <c r="BT8" s="43" t="s">
        <v>59</v>
      </c>
      <c r="BU8" s="12" t="s">
        <v>68</v>
      </c>
      <c r="BV8" s="44" t="s">
        <v>60</v>
      </c>
      <c r="BW8" s="12" t="s">
        <v>51</v>
      </c>
      <c r="BX8" s="62"/>
      <c r="BY8" s="43" t="s">
        <v>59</v>
      </c>
      <c r="BZ8" s="12" t="s">
        <v>68</v>
      </c>
      <c r="CA8" s="62"/>
      <c r="CB8" s="43" t="s">
        <v>59</v>
      </c>
      <c r="CC8" s="12" t="s">
        <v>68</v>
      </c>
      <c r="CD8" s="62"/>
      <c r="CE8" s="43" t="s">
        <v>59</v>
      </c>
      <c r="CF8" s="12" t="s">
        <v>68</v>
      </c>
      <c r="CG8" s="62"/>
      <c r="CH8" s="43" t="s">
        <v>59</v>
      </c>
      <c r="CI8" s="12" t="s">
        <v>68</v>
      </c>
      <c r="CJ8" s="62"/>
      <c r="CK8" s="43" t="s">
        <v>59</v>
      </c>
      <c r="CL8" s="12" t="s">
        <v>68</v>
      </c>
      <c r="CM8" s="62"/>
      <c r="CN8" s="43" t="s">
        <v>59</v>
      </c>
      <c r="CO8" s="12" t="s">
        <v>68</v>
      </c>
      <c r="CP8" s="62"/>
      <c r="CQ8" s="43" t="s">
        <v>59</v>
      </c>
      <c r="CR8" s="12" t="s">
        <v>68</v>
      </c>
      <c r="CS8" s="62"/>
      <c r="CT8" s="43" t="s">
        <v>59</v>
      </c>
      <c r="CU8" s="12" t="s">
        <v>68</v>
      </c>
      <c r="CV8" s="62"/>
      <c r="CW8" s="43" t="s">
        <v>59</v>
      </c>
      <c r="CX8" s="12" t="s">
        <v>68</v>
      </c>
      <c r="CY8" s="62"/>
      <c r="CZ8" s="43" t="s">
        <v>59</v>
      </c>
      <c r="DA8" s="12" t="s">
        <v>68</v>
      </c>
      <c r="DB8" s="62"/>
      <c r="DC8" s="43" t="s">
        <v>59</v>
      </c>
      <c r="DD8" s="12" t="s">
        <v>68</v>
      </c>
      <c r="DE8" s="62"/>
      <c r="DF8" s="43" t="s">
        <v>59</v>
      </c>
      <c r="DG8" s="12" t="s">
        <v>68</v>
      </c>
      <c r="DH8" s="62"/>
      <c r="DI8" s="43" t="s">
        <v>59</v>
      </c>
      <c r="DJ8" s="12" t="s">
        <v>68</v>
      </c>
      <c r="DK8" s="65"/>
      <c r="DL8" s="62"/>
      <c r="DM8" s="43" t="s">
        <v>59</v>
      </c>
      <c r="DN8" s="12" t="s">
        <v>68</v>
      </c>
      <c r="DO8" s="62"/>
      <c r="DP8" s="43" t="s">
        <v>59</v>
      </c>
      <c r="DQ8" s="12" t="s">
        <v>68</v>
      </c>
      <c r="DR8" s="62"/>
      <c r="DS8" s="43" t="s">
        <v>59</v>
      </c>
      <c r="DT8" s="12" t="s">
        <v>68</v>
      </c>
      <c r="DU8" s="62"/>
      <c r="DV8" s="43" t="s">
        <v>59</v>
      </c>
      <c r="DW8" s="12" t="s">
        <v>68</v>
      </c>
      <c r="DX8" s="62"/>
      <c r="DY8" s="43" t="s">
        <v>59</v>
      </c>
      <c r="DZ8" s="12" t="s">
        <v>68</v>
      </c>
      <c r="EA8" s="62"/>
      <c r="EB8" s="43" t="s">
        <v>59</v>
      </c>
      <c r="EC8" s="12" t="s">
        <v>68</v>
      </c>
      <c r="ED8" s="62"/>
      <c r="EE8" s="43" t="s">
        <v>59</v>
      </c>
      <c r="EF8" s="12" t="s">
        <v>68</v>
      </c>
      <c r="EG8" s="70"/>
      <c r="EH8" s="62"/>
      <c r="EI8" s="43" t="s">
        <v>59</v>
      </c>
      <c r="EJ8" s="12" t="s">
        <v>68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7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48" t="s">
        <v>61</v>
      </c>
      <c r="C10" s="49">
        <v>364167.30000000005</v>
      </c>
      <c r="D10" s="24">
        <v>9687.2999999999993</v>
      </c>
      <c r="E10" s="25">
        <f>DL10+EH10-ED10</f>
        <v>1901093.1999999997</v>
      </c>
      <c r="F10" s="25">
        <f>DM10+EI10-EE10</f>
        <v>1445470.7</v>
      </c>
      <c r="G10" s="26">
        <f t="shared" ref="G10:G17" si="0">DN10+EJ10-EF10</f>
        <v>1125535.1000000001</v>
      </c>
      <c r="H10" s="26">
        <f t="shared" ref="H10:H17" si="1">G10/F10*100</f>
        <v>77.866337934072277</v>
      </c>
      <c r="I10" s="26">
        <f t="shared" ref="I10:I17" si="2">G10/E10*100</f>
        <v>59.204625002077769</v>
      </c>
      <c r="J10" s="26">
        <f>T10+Y10+AI10+AN10+AS10+AX10+BP10+BX10+CA10+CD10+CG10+CJ10+CP10+CS10+CY10+DB10+DH10+AD10</f>
        <v>1018472.7000000001</v>
      </c>
      <c r="K10" s="26">
        <f>U10+Z10+AJ10+AO10+AT10+AY10+BQ10+BY10+CB10+CE10+CH10+CK10+CQ10+CT10+CZ10+DC10+DI10+AE10</f>
        <v>771668.8</v>
      </c>
      <c r="L10" s="26">
        <f>V10+AA10+AK10+AP10+AU10+AZ10+BR10+BZ10+CC10+CF10+CI10+CL10+CR10+CU10+DA10+DD10+DJ10+AF10</f>
        <v>592948.60000000021</v>
      </c>
      <c r="M10" s="26">
        <f>L10/K10*100</f>
        <v>76.839778931064757</v>
      </c>
      <c r="N10" s="26">
        <f>L10/J10*100</f>
        <v>58.219390662115941</v>
      </c>
      <c r="O10" s="26">
        <f>T10+Y10+AD10</f>
        <v>160000</v>
      </c>
      <c r="P10" s="26">
        <f>U10+Z10+AE10</f>
        <v>111925</v>
      </c>
      <c r="Q10" s="26">
        <f>V10+AA10+AF10</f>
        <v>75603</v>
      </c>
      <c r="R10" s="26">
        <f>Q10/P10*100</f>
        <v>67.547911547911539</v>
      </c>
      <c r="S10" s="23">
        <f>Q10/O10*100</f>
        <v>47.251874999999998</v>
      </c>
      <c r="T10" s="27">
        <v>40000</v>
      </c>
      <c r="U10" s="27">
        <v>33300</v>
      </c>
      <c r="V10" s="45">
        <v>29209.7</v>
      </c>
      <c r="W10" s="26">
        <f>V10/U10*100</f>
        <v>87.716816816816817</v>
      </c>
      <c r="X10" s="23">
        <f>V10/T10*100</f>
        <v>73.024249999999995</v>
      </c>
      <c r="Y10" s="28">
        <v>30000</v>
      </c>
      <c r="Z10" s="28">
        <v>24000</v>
      </c>
      <c r="AA10" s="26">
        <v>20946.7</v>
      </c>
      <c r="AB10" s="26">
        <f>AA10/Z10*100</f>
        <v>87.27791666666667</v>
      </c>
      <c r="AC10" s="23">
        <f>AA10/Y10*100</f>
        <v>69.822333333333333</v>
      </c>
      <c r="AD10" s="23">
        <v>90000</v>
      </c>
      <c r="AE10" s="23">
        <v>54625</v>
      </c>
      <c r="AF10" s="23">
        <v>25446.6</v>
      </c>
      <c r="AG10" s="26">
        <f>AF10/AE10*100</f>
        <v>46.584164759725397</v>
      </c>
      <c r="AH10" s="23">
        <f>AF10/AD10*100</f>
        <v>28.274000000000001</v>
      </c>
      <c r="AI10" s="27">
        <v>350000</v>
      </c>
      <c r="AJ10" s="27">
        <v>252347.5</v>
      </c>
      <c r="AK10" s="26">
        <v>214188.6</v>
      </c>
      <c r="AL10" s="26">
        <f>AK10/AJ10*100</f>
        <v>84.878431527952529</v>
      </c>
      <c r="AM10" s="23">
        <f>AK10/AI10*100</f>
        <v>61.196742857142858</v>
      </c>
      <c r="AN10" s="27">
        <v>51269.3</v>
      </c>
      <c r="AO10" s="27">
        <v>49061.3</v>
      </c>
      <c r="AP10" s="26">
        <v>52623.7</v>
      </c>
      <c r="AQ10" s="26">
        <f>AP10/AO10*100</f>
        <v>107.26112027198627</v>
      </c>
      <c r="AR10" s="23">
        <f>AP10/AN10*100</f>
        <v>102.6417368678722</v>
      </c>
      <c r="AS10" s="29">
        <v>32000</v>
      </c>
      <c r="AT10" s="29">
        <v>26500</v>
      </c>
      <c r="AU10" s="26">
        <v>22725.200000000001</v>
      </c>
      <c r="AV10" s="26">
        <f>AU10/AT10*100</f>
        <v>85.755471698113212</v>
      </c>
      <c r="AW10" s="23">
        <f>AU10/AS10*100</f>
        <v>71.016249999999999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829241.7</v>
      </c>
      <c r="BE10" s="23">
        <v>621931.19999999995</v>
      </c>
      <c r="BF10" s="23">
        <v>483724.4</v>
      </c>
      <c r="BG10" s="28">
        <v>0</v>
      </c>
      <c r="BH10" s="30">
        <v>0</v>
      </c>
      <c r="BI10" s="30">
        <v>0</v>
      </c>
      <c r="BJ10" s="31">
        <v>2832.4</v>
      </c>
      <c r="BK10" s="31">
        <v>1716.4</v>
      </c>
      <c r="BL10" s="23">
        <v>1314.2</v>
      </c>
      <c r="BM10" s="23"/>
      <c r="BN10" s="23"/>
      <c r="BO10" s="23"/>
      <c r="BP10" s="23"/>
      <c r="BQ10" s="23"/>
      <c r="BR10" s="23"/>
      <c r="BS10" s="26">
        <f t="shared" ref="BS10:BU17" si="3">BX10+CA10+CD10+CG10</f>
        <v>33000</v>
      </c>
      <c r="BT10" s="26">
        <f t="shared" si="3"/>
        <v>32750</v>
      </c>
      <c r="BU10" s="26">
        <f t="shared" si="3"/>
        <v>27395.4</v>
      </c>
      <c r="BV10" s="26">
        <f>BU10/BT10*100</f>
        <v>83.65007633587787</v>
      </c>
      <c r="BW10" s="23">
        <f>BU10/BS10*100</f>
        <v>83.01636363636365</v>
      </c>
      <c r="BX10" s="27">
        <v>26000</v>
      </c>
      <c r="BY10" s="27">
        <v>25750</v>
      </c>
      <c r="BZ10" s="26">
        <v>21526.7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7000</v>
      </c>
      <c r="CH10" s="27">
        <v>7000</v>
      </c>
      <c r="CI10" s="23">
        <v>5868.7</v>
      </c>
      <c r="CJ10" s="23">
        <v>0</v>
      </c>
      <c r="CK10" s="23">
        <v>0</v>
      </c>
      <c r="CL10" s="23">
        <v>0</v>
      </c>
      <c r="CM10" s="23">
        <v>5997</v>
      </c>
      <c r="CN10" s="23">
        <v>5604.9</v>
      </c>
      <c r="CO10" s="23">
        <v>2998.5</v>
      </c>
      <c r="CP10" s="27"/>
      <c r="CQ10" s="27">
        <v>0</v>
      </c>
      <c r="CR10" s="23"/>
      <c r="CS10" s="27">
        <v>365573.4</v>
      </c>
      <c r="CT10" s="27">
        <v>274362.5</v>
      </c>
      <c r="CU10" s="23">
        <v>177275.3</v>
      </c>
      <c r="CV10" s="49">
        <v>184044.5</v>
      </c>
      <c r="CW10" s="49">
        <v>144513.4</v>
      </c>
      <c r="CX10" s="23">
        <v>87469.1</v>
      </c>
      <c r="CY10" s="27">
        <v>15000</v>
      </c>
      <c r="CZ10" s="27">
        <v>15000</v>
      </c>
      <c r="DA10" s="23">
        <v>17128.8</v>
      </c>
      <c r="DB10" s="23">
        <v>4000</v>
      </c>
      <c r="DC10" s="23">
        <v>4000</v>
      </c>
      <c r="DD10" s="23">
        <v>2541.8000000000002</v>
      </c>
      <c r="DE10" s="23">
        <v>0</v>
      </c>
      <c r="DF10" s="23">
        <v>0</v>
      </c>
      <c r="DG10" s="23">
        <v>0</v>
      </c>
      <c r="DH10" s="23">
        <v>7630</v>
      </c>
      <c r="DI10" s="23">
        <v>5722.5</v>
      </c>
      <c r="DJ10" s="26">
        <v>3466.8</v>
      </c>
      <c r="DK10" s="26">
        <v>0</v>
      </c>
      <c r="DL10" s="26">
        <f>T10+Y10+AI10+AN10+AS10+AX10+BA10+BD10+BG10+BJ10+BM10+BP10+BX10+CA10+CD10+CG10+CJ10+CM10+CP10+CS10+CY10+DB10+DE10+DH10+AD10</f>
        <v>1856543.7999999998</v>
      </c>
      <c r="DM10" s="26">
        <f>U10+Z10+AJ10+AO10+AT10+AY10+BB10+BE10+BH10+BK10+BN10+BQ10+BY10+CB10+CE10+CH10+CK10+CN10+CQ10+CT10+CZ10+DC10+DF10+DI10+AE10</f>
        <v>1400921.3</v>
      </c>
      <c r="DN10" s="26">
        <f>V10+AA10+AK10+AP10+AU10+AZ10+BC10+BF10+BI10+BL10+BO10+BR10+BZ10+CC10+CF10+CI10+CL10+CO10+CR10+CU10+DA10+DD10+DG10+DJ10+DK10+AF10</f>
        <v>1080985.7000000002</v>
      </c>
      <c r="DO10" s="23">
        <v>44549.4</v>
      </c>
      <c r="DP10" s="23">
        <v>44549.4</v>
      </c>
      <c r="DQ10" s="23">
        <v>44549.4</v>
      </c>
      <c r="DR10" s="23">
        <v>0</v>
      </c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8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44549.4</v>
      </c>
      <c r="EI10" s="26">
        <f t="shared" si="4"/>
        <v>44549.4</v>
      </c>
      <c r="EJ10" s="26">
        <f t="shared" ref="EJ10:EJ17" si="5">DQ10+DT10+DW10+DZ10+EC10+EF10+EG10</f>
        <v>44549.4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48" t="s">
        <v>62</v>
      </c>
      <c r="C11" s="49">
        <v>263648.3</v>
      </c>
      <c r="D11" s="34">
        <v>3478.4</v>
      </c>
      <c r="E11" s="25">
        <f t="shared" ref="E11:F17" si="6">DL11+EH11-ED11</f>
        <v>1173857.6000000001</v>
      </c>
      <c r="F11" s="25">
        <f t="shared" si="6"/>
        <v>885643.1</v>
      </c>
      <c r="G11" s="26">
        <f t="shared" si="0"/>
        <v>482042.10000000003</v>
      </c>
      <c r="H11" s="26">
        <f t="shared" si="1"/>
        <v>54.428482534330143</v>
      </c>
      <c r="I11" s="26">
        <f t="shared" si="2"/>
        <v>41.064785030143348</v>
      </c>
      <c r="J11" s="26">
        <f t="shared" ref="J11:L17" si="7">T11+Y11+AI11+AN11+AS11+AX11+BP11+BX11+CA11+CD11+CG11+CJ11+CP11+CS11+CY11+DB11+DH11+AD11</f>
        <v>350389.6</v>
      </c>
      <c r="K11" s="26">
        <f t="shared" si="7"/>
        <v>203407.4</v>
      </c>
      <c r="L11" s="26">
        <f t="shared" si="7"/>
        <v>132252.1</v>
      </c>
      <c r="M11" s="26">
        <f t="shared" ref="M11:M17" si="8">L11/K11*100</f>
        <v>65.018332666363179</v>
      </c>
      <c r="N11" s="26">
        <f t="shared" ref="N11:N17" si="9">L11/J11*100</f>
        <v>37.744299488340985</v>
      </c>
      <c r="O11" s="26">
        <f t="shared" ref="O11:Q17" si="10">T11+Y11+AD11</f>
        <v>119218.90000000001</v>
      </c>
      <c r="P11" s="26">
        <f t="shared" si="10"/>
        <v>58740.4</v>
      </c>
      <c r="Q11" s="26">
        <f t="shared" si="10"/>
        <v>24919.1</v>
      </c>
      <c r="R11" s="26">
        <f t="shared" ref="R11:R17" si="11">Q11/P11*100</f>
        <v>42.42242136587425</v>
      </c>
      <c r="S11" s="23">
        <f t="shared" ref="S11:S17" si="12">Q11/O11*100</f>
        <v>20.901971080088806</v>
      </c>
      <c r="T11" s="27">
        <v>3355.2</v>
      </c>
      <c r="U11" s="27">
        <v>2511</v>
      </c>
      <c r="V11" s="26">
        <v>1956.8</v>
      </c>
      <c r="W11" s="26">
        <f t="shared" ref="W11:W17" si="13">V11/U11*100</f>
        <v>77.929111907606526</v>
      </c>
      <c r="X11" s="23">
        <f t="shared" ref="X11:X17" si="14">V11/T11*100</f>
        <v>58.321411540295664</v>
      </c>
      <c r="Y11" s="28">
        <v>27182.9</v>
      </c>
      <c r="Z11" s="28">
        <v>11925</v>
      </c>
      <c r="AA11" s="26">
        <v>8954.6</v>
      </c>
      <c r="AB11" s="26">
        <f t="shared" ref="AB11:AB17" si="15">AA11/Z11*100</f>
        <v>75.090985324947596</v>
      </c>
      <c r="AC11" s="23">
        <f t="shared" ref="AC11:AC17" si="16">AA11/Y11*100</f>
        <v>32.942033410710408</v>
      </c>
      <c r="AD11" s="23">
        <v>88680.8</v>
      </c>
      <c r="AE11" s="49">
        <v>44304.4</v>
      </c>
      <c r="AF11" s="23">
        <v>14007.7</v>
      </c>
      <c r="AG11" s="26">
        <f t="shared" ref="AG11:AG18" si="17">AF11/AE11*100</f>
        <v>31.616950009479872</v>
      </c>
      <c r="AH11" s="23">
        <f t="shared" ref="AH11:AH18" si="18">AF11/AD11*100</f>
        <v>15.795640093458788</v>
      </c>
      <c r="AI11" s="27">
        <v>156584.9</v>
      </c>
      <c r="AJ11" s="27">
        <v>88500</v>
      </c>
      <c r="AK11" s="26">
        <v>65037.4</v>
      </c>
      <c r="AL11" s="26">
        <f t="shared" ref="AL11:AL17" si="19">AK11/AJ11*100</f>
        <v>73.488587570621462</v>
      </c>
      <c r="AM11" s="23">
        <f t="shared" ref="AM11:AM17" si="20">AK11/AI11*100</f>
        <v>41.534911731590981</v>
      </c>
      <c r="AN11" s="27">
        <v>5383.4</v>
      </c>
      <c r="AO11" s="27">
        <v>4285</v>
      </c>
      <c r="AP11" s="26">
        <v>7390.5</v>
      </c>
      <c r="AQ11" s="26">
        <f t="shared" ref="AQ11:AQ17" si="21">AP11/AO11*100</f>
        <v>172.47374562427072</v>
      </c>
      <c r="AR11" s="23">
        <f t="shared" ref="AR11:AR17" si="22">AP11/AN11*100</f>
        <v>137.28312962068583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564929</v>
      </c>
      <c r="BE11" s="23">
        <v>423696.7</v>
      </c>
      <c r="BF11" s="23">
        <v>329542.3</v>
      </c>
      <c r="BG11" s="30"/>
      <c r="BH11" s="30"/>
      <c r="BI11" s="30"/>
      <c r="BJ11" s="31"/>
      <c r="BK11" s="31">
        <v>0</v>
      </c>
      <c r="BL11" s="23">
        <v>303.3</v>
      </c>
      <c r="BM11" s="23"/>
      <c r="BN11" s="23"/>
      <c r="BO11" s="23"/>
      <c r="BP11" s="23"/>
      <c r="BQ11" s="23"/>
      <c r="BR11" s="23"/>
      <c r="BS11" s="26">
        <f t="shared" si="3"/>
        <v>13107.099999999999</v>
      </c>
      <c r="BT11" s="26">
        <f t="shared" si="3"/>
        <v>9819</v>
      </c>
      <c r="BU11" s="26">
        <f t="shared" si="3"/>
        <v>3547.1000000000004</v>
      </c>
      <c r="BV11" s="26">
        <f t="shared" ref="BV11:BV17" si="25">BU11/BT11*100</f>
        <v>36.124859965373254</v>
      </c>
      <c r="BW11" s="23">
        <f t="shared" ref="BW11:BW17" si="26">BU11/BS11*100</f>
        <v>27.062431811766146</v>
      </c>
      <c r="BX11" s="27">
        <v>11067.8</v>
      </c>
      <c r="BY11" s="27">
        <v>8298</v>
      </c>
      <c r="BZ11" s="26">
        <v>931.2</v>
      </c>
      <c r="CA11" s="23">
        <v>0</v>
      </c>
      <c r="CB11" s="23">
        <v>0</v>
      </c>
      <c r="CC11" s="26">
        <v>1851.1</v>
      </c>
      <c r="CD11" s="23">
        <v>0</v>
      </c>
      <c r="CE11" s="23">
        <v>0</v>
      </c>
      <c r="CF11" s="23">
        <v>0</v>
      </c>
      <c r="CG11" s="27">
        <v>2039.3</v>
      </c>
      <c r="CH11" s="27">
        <v>1521</v>
      </c>
      <c r="CI11" s="23">
        <v>764.8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7"/>
      <c r="CQ11" s="27">
        <v>0</v>
      </c>
      <c r="CR11" s="23"/>
      <c r="CS11" s="27">
        <v>55595.3</v>
      </c>
      <c r="CT11" s="27">
        <v>41688</v>
      </c>
      <c r="CU11" s="23">
        <v>21779.4</v>
      </c>
      <c r="CV11" s="49">
        <v>18750.3</v>
      </c>
      <c r="CW11" s="49">
        <v>14062.5</v>
      </c>
      <c r="CX11" s="23">
        <v>1123.8</v>
      </c>
      <c r="CY11" s="27"/>
      <c r="CZ11" s="27">
        <v>0</v>
      </c>
      <c r="DA11" s="23">
        <v>182.4</v>
      </c>
      <c r="DB11" s="23">
        <v>0</v>
      </c>
      <c r="DC11" s="23">
        <v>0</v>
      </c>
      <c r="DD11" s="23">
        <v>1400</v>
      </c>
      <c r="DE11" s="23">
        <v>0</v>
      </c>
      <c r="DF11" s="23">
        <v>0</v>
      </c>
      <c r="DG11" s="23">
        <v>0</v>
      </c>
      <c r="DH11" s="23">
        <v>500</v>
      </c>
      <c r="DI11" s="23">
        <v>375</v>
      </c>
      <c r="DJ11" s="26">
        <v>7996.2</v>
      </c>
      <c r="DK11" s="26"/>
      <c r="DL11" s="26">
        <f t="shared" ref="DL11:DM17" si="27">T11+Y11+AI11+AN11+AS11+AX11+BA11+BD11+BG11+BJ11+BM11+BP11+BX11+CA11+CD11+CG11+CJ11+CM11+CP11+CS11+CY11+DB11+DE11+DH11+AD11</f>
        <v>915318.60000000021</v>
      </c>
      <c r="DM11" s="26">
        <f t="shared" si="27"/>
        <v>627104.1</v>
      </c>
      <c r="DN11" s="26">
        <f t="shared" ref="DN11:DN17" si="28">V11+AA11+AK11+AP11+AU11+AZ11+BC11+BF11+BI11+BL11+BO11+BR11+BZ11+CC11+CF11+CI11+CL11+CO11+CR11+CU11+DA11+DD11+DG11+DJ11+DK11+AF11</f>
        <v>462097.7</v>
      </c>
      <c r="DO11" s="23">
        <v>0</v>
      </c>
      <c r="DP11" s="23"/>
      <c r="DQ11" s="23"/>
      <c r="DR11" s="23">
        <v>258539</v>
      </c>
      <c r="DS11" s="23">
        <v>258539</v>
      </c>
      <c r="DT11" s="23">
        <v>19944.400000000001</v>
      </c>
      <c r="DU11" s="23"/>
      <c r="DV11" s="23"/>
      <c r="DW11" s="23"/>
      <c r="DX11" s="23"/>
      <c r="DY11" s="23"/>
      <c r="DZ11" s="23"/>
      <c r="EA11" s="23"/>
      <c r="EB11" s="23"/>
      <c r="EC11" s="23"/>
      <c r="ED11" s="28">
        <v>32235</v>
      </c>
      <c r="EE11" s="28">
        <v>32235</v>
      </c>
      <c r="EF11" s="26">
        <v>0</v>
      </c>
      <c r="EG11" s="26"/>
      <c r="EH11" s="26">
        <f t="shared" si="4"/>
        <v>290774</v>
      </c>
      <c r="EI11" s="26">
        <f t="shared" si="4"/>
        <v>290774</v>
      </c>
      <c r="EJ11" s="26">
        <f t="shared" si="5"/>
        <v>19944.400000000001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48" t="s">
        <v>63</v>
      </c>
      <c r="C12" s="49">
        <v>148196.20000000001</v>
      </c>
      <c r="D12" s="34">
        <v>0</v>
      </c>
      <c r="E12" s="25">
        <f t="shared" si="6"/>
        <v>1016354.6</v>
      </c>
      <c r="F12" s="25">
        <f t="shared" si="6"/>
        <v>775660.90000000014</v>
      </c>
      <c r="G12" s="26">
        <f t="shared" si="0"/>
        <v>593901.80000000005</v>
      </c>
      <c r="H12" s="26">
        <f t="shared" si="1"/>
        <v>76.567195793935213</v>
      </c>
      <c r="I12" s="26">
        <f t="shared" si="2"/>
        <v>58.434507011627645</v>
      </c>
      <c r="J12" s="26">
        <f t="shared" si="7"/>
        <v>306233.30000000005</v>
      </c>
      <c r="K12" s="26">
        <f t="shared" si="7"/>
        <v>229675</v>
      </c>
      <c r="L12" s="26">
        <f t="shared" si="7"/>
        <v>169388.19999999998</v>
      </c>
      <c r="M12" s="26">
        <f t="shared" si="8"/>
        <v>73.751257211276794</v>
      </c>
      <c r="N12" s="26">
        <f t="shared" si="9"/>
        <v>55.313448929296705</v>
      </c>
      <c r="O12" s="26">
        <f t="shared" si="10"/>
        <v>128299.4</v>
      </c>
      <c r="P12" s="26">
        <f t="shared" si="10"/>
        <v>96224.1</v>
      </c>
      <c r="Q12" s="26">
        <f t="shared" si="10"/>
        <v>63776.600000000006</v>
      </c>
      <c r="R12" s="26">
        <f t="shared" si="11"/>
        <v>66.279237737739308</v>
      </c>
      <c r="S12" s="23">
        <f t="shared" si="12"/>
        <v>49.709195834119264</v>
      </c>
      <c r="T12" s="27">
        <v>1262</v>
      </c>
      <c r="U12" s="27">
        <v>946.5</v>
      </c>
      <c r="V12" s="26">
        <v>1296.4000000000001</v>
      </c>
      <c r="W12" s="26">
        <f t="shared" si="13"/>
        <v>136.96777601690439</v>
      </c>
      <c r="X12" s="23">
        <f t="shared" si="14"/>
        <v>102.72583201267828</v>
      </c>
      <c r="Y12" s="35">
        <v>15185.9</v>
      </c>
      <c r="Z12" s="35">
        <v>11389</v>
      </c>
      <c r="AA12" s="26">
        <v>31973.9</v>
      </c>
      <c r="AB12" s="26">
        <f t="shared" si="15"/>
        <v>280.74370006146279</v>
      </c>
      <c r="AC12" s="23">
        <f t="shared" si="16"/>
        <v>210.54991801605439</v>
      </c>
      <c r="AD12" s="23">
        <v>111851.5</v>
      </c>
      <c r="AE12" s="23">
        <v>83888.6</v>
      </c>
      <c r="AF12" s="23">
        <v>30506.3</v>
      </c>
      <c r="AG12" s="26">
        <f t="shared" si="17"/>
        <v>36.365251059142714</v>
      </c>
      <c r="AH12" s="23">
        <f t="shared" si="18"/>
        <v>27.273930166336612</v>
      </c>
      <c r="AI12" s="27">
        <v>119139.2</v>
      </c>
      <c r="AJ12" s="27">
        <v>89354.4</v>
      </c>
      <c r="AK12" s="26">
        <v>67624.100000000006</v>
      </c>
      <c r="AL12" s="26">
        <f t="shared" si="19"/>
        <v>75.680772295488538</v>
      </c>
      <c r="AM12" s="23">
        <f t="shared" si="20"/>
        <v>56.760579221616403</v>
      </c>
      <c r="AN12" s="27">
        <v>5218</v>
      </c>
      <c r="AO12" s="27">
        <v>3913.5</v>
      </c>
      <c r="AP12" s="26">
        <v>6530.5</v>
      </c>
      <c r="AQ12" s="26">
        <f t="shared" si="21"/>
        <v>166.87108726204164</v>
      </c>
      <c r="AR12" s="23">
        <f t="shared" si="22"/>
        <v>125.15331544653124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656541.5</v>
      </c>
      <c r="BE12" s="23">
        <v>492406.1</v>
      </c>
      <c r="BF12" s="23">
        <v>382983.3</v>
      </c>
      <c r="BG12" s="30">
        <v>0</v>
      </c>
      <c r="BH12" s="30">
        <v>0</v>
      </c>
      <c r="BI12" s="30">
        <v>0</v>
      </c>
      <c r="BJ12" s="31">
        <v>0</v>
      </c>
      <c r="BK12" s="31">
        <v>0</v>
      </c>
      <c r="BL12" s="23">
        <v>202.2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10348.700000000001</v>
      </c>
      <c r="BT12" s="26">
        <f t="shared" si="3"/>
        <v>7761.6</v>
      </c>
      <c r="BU12" s="26">
        <f t="shared" si="3"/>
        <v>3815.3999999999996</v>
      </c>
      <c r="BV12" s="26">
        <f t="shared" si="25"/>
        <v>49.157390228818791</v>
      </c>
      <c r="BW12" s="23">
        <f t="shared" si="26"/>
        <v>36.868398929334113</v>
      </c>
      <c r="BX12" s="27">
        <v>8293.7000000000007</v>
      </c>
      <c r="BY12" s="27">
        <v>6220.3</v>
      </c>
      <c r="BZ12" s="45">
        <v>2292.6999999999998</v>
      </c>
      <c r="CA12" s="23">
        <v>0</v>
      </c>
      <c r="CB12" s="23">
        <v>0</v>
      </c>
      <c r="CC12" s="45">
        <v>703.7</v>
      </c>
      <c r="CD12" s="23">
        <v>0</v>
      </c>
      <c r="CE12" s="23">
        <v>0</v>
      </c>
      <c r="CF12" s="23">
        <v>0</v>
      </c>
      <c r="CG12" s="27">
        <v>2055</v>
      </c>
      <c r="CH12" s="27">
        <v>1541.3</v>
      </c>
      <c r="CI12" s="45">
        <v>819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7"/>
      <c r="CQ12" s="27">
        <v>0</v>
      </c>
      <c r="CR12" s="23">
        <v>0</v>
      </c>
      <c r="CS12" s="27">
        <v>38483</v>
      </c>
      <c r="CT12" s="27">
        <v>28862.3</v>
      </c>
      <c r="CU12" s="45">
        <v>16743.599999999999</v>
      </c>
      <c r="CV12" s="49">
        <v>21967</v>
      </c>
      <c r="CW12" s="49">
        <v>16475.3</v>
      </c>
      <c r="CX12" s="23">
        <v>6530.5</v>
      </c>
      <c r="CY12" s="27">
        <v>2746.8</v>
      </c>
      <c r="CZ12" s="27">
        <v>2060.1</v>
      </c>
      <c r="DA12" s="23">
        <v>6653.5</v>
      </c>
      <c r="DB12" s="23">
        <v>300</v>
      </c>
      <c r="DC12" s="23">
        <v>225</v>
      </c>
      <c r="DD12" s="23">
        <v>0</v>
      </c>
      <c r="DE12" s="23">
        <v>0</v>
      </c>
      <c r="DF12" s="23">
        <v>0</v>
      </c>
      <c r="DG12" s="23">
        <v>0</v>
      </c>
      <c r="DH12" s="23">
        <v>1698.2</v>
      </c>
      <c r="DI12" s="23">
        <v>1274</v>
      </c>
      <c r="DJ12" s="26">
        <v>4244.5</v>
      </c>
      <c r="DK12" s="26">
        <v>0</v>
      </c>
      <c r="DL12" s="26">
        <f t="shared" si="27"/>
        <v>962774.79999999993</v>
      </c>
      <c r="DM12" s="26">
        <f t="shared" si="27"/>
        <v>722081.10000000009</v>
      </c>
      <c r="DN12" s="26">
        <f t="shared" si="28"/>
        <v>552573.70000000007</v>
      </c>
      <c r="DO12" s="23">
        <v>0</v>
      </c>
      <c r="DP12" s="23">
        <v>0</v>
      </c>
      <c r="DQ12" s="23">
        <v>0</v>
      </c>
      <c r="DR12" s="23">
        <v>53579.8</v>
      </c>
      <c r="DS12" s="23">
        <v>53579.8</v>
      </c>
      <c r="DT12" s="49">
        <v>41328.1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8">
        <v>0</v>
      </c>
      <c r="EE12" s="23">
        <v>0</v>
      </c>
      <c r="EF12" s="26">
        <v>0</v>
      </c>
      <c r="EG12" s="26"/>
      <c r="EH12" s="26">
        <f t="shared" si="4"/>
        <v>53579.8</v>
      </c>
      <c r="EI12" s="26">
        <f t="shared" si="4"/>
        <v>53579.8</v>
      </c>
      <c r="EJ12" s="26">
        <f t="shared" si="5"/>
        <v>41328.1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48" t="s">
        <v>64</v>
      </c>
      <c r="C13" s="49">
        <v>633839.5</v>
      </c>
      <c r="D13" s="34">
        <v>0</v>
      </c>
      <c r="E13" s="25">
        <f t="shared" si="6"/>
        <v>1077000</v>
      </c>
      <c r="F13" s="25">
        <f t="shared" si="6"/>
        <v>832600</v>
      </c>
      <c r="G13" s="26">
        <f t="shared" si="0"/>
        <v>522452.2</v>
      </c>
      <c r="H13" s="26">
        <f t="shared" si="1"/>
        <v>62.749483545520057</v>
      </c>
      <c r="I13" s="26">
        <f t="shared" si="2"/>
        <v>48.509953574744664</v>
      </c>
      <c r="J13" s="26">
        <f t="shared" si="7"/>
        <v>570850</v>
      </c>
      <c r="K13" s="26">
        <f t="shared" si="7"/>
        <v>452987.5</v>
      </c>
      <c r="L13" s="26">
        <f t="shared" si="7"/>
        <v>214372.2</v>
      </c>
      <c r="M13" s="26">
        <f t="shared" si="8"/>
        <v>47.324087309252469</v>
      </c>
      <c r="N13" s="26">
        <f t="shared" si="9"/>
        <v>37.553157572041698</v>
      </c>
      <c r="O13" s="26">
        <f t="shared" si="10"/>
        <v>135550</v>
      </c>
      <c r="P13" s="26">
        <f t="shared" si="10"/>
        <v>101662.5</v>
      </c>
      <c r="Q13" s="26">
        <f t="shared" si="10"/>
        <v>27357.5</v>
      </c>
      <c r="R13" s="26">
        <f t="shared" si="11"/>
        <v>26.910119267183081</v>
      </c>
      <c r="S13" s="23">
        <f t="shared" si="12"/>
        <v>20.182589450387312</v>
      </c>
      <c r="T13" s="27">
        <v>27300</v>
      </c>
      <c r="U13" s="27">
        <v>20475</v>
      </c>
      <c r="V13" s="26">
        <v>4147.1000000000004</v>
      </c>
      <c r="W13" s="26">
        <f t="shared" si="13"/>
        <v>20.254456654456657</v>
      </c>
      <c r="X13" s="23">
        <f t="shared" si="14"/>
        <v>15.190842490842494</v>
      </c>
      <c r="Y13" s="35">
        <v>11700</v>
      </c>
      <c r="Z13" s="35">
        <v>8775</v>
      </c>
      <c r="AA13" s="26">
        <v>4983.3</v>
      </c>
      <c r="AB13" s="26">
        <f t="shared" si="15"/>
        <v>56.789743589743594</v>
      </c>
      <c r="AC13" s="23">
        <f t="shared" si="16"/>
        <v>42.592307692307699</v>
      </c>
      <c r="AD13" s="23">
        <v>96550</v>
      </c>
      <c r="AE13" s="23">
        <v>72412.5</v>
      </c>
      <c r="AF13" s="23">
        <v>18227.099999999999</v>
      </c>
      <c r="AG13" s="26">
        <f t="shared" si="17"/>
        <v>25.171206628689795</v>
      </c>
      <c r="AH13" s="23">
        <f t="shared" si="18"/>
        <v>18.878404971517345</v>
      </c>
      <c r="AI13" s="27">
        <v>178010</v>
      </c>
      <c r="AJ13" s="27">
        <v>133507.5</v>
      </c>
      <c r="AK13" s="26">
        <v>89136.7</v>
      </c>
      <c r="AL13" s="26">
        <f t="shared" si="19"/>
        <v>66.765312810141751</v>
      </c>
      <c r="AM13" s="23">
        <f t="shared" si="20"/>
        <v>50.073984607606313</v>
      </c>
      <c r="AN13" s="27">
        <v>25190</v>
      </c>
      <c r="AO13" s="27">
        <v>18892.5</v>
      </c>
      <c r="AP13" s="26">
        <v>11233</v>
      </c>
      <c r="AQ13" s="26">
        <f t="shared" si="21"/>
        <v>59.457456662696842</v>
      </c>
      <c r="AR13" s="23">
        <f t="shared" si="22"/>
        <v>44.593092497022631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501027.8</v>
      </c>
      <c r="BE13" s="23">
        <v>375770.8</v>
      </c>
      <c r="BF13" s="23">
        <v>292267.2</v>
      </c>
      <c r="BG13" s="30"/>
      <c r="BH13" s="30"/>
      <c r="BI13" s="30"/>
      <c r="BJ13" s="31">
        <v>5122.2</v>
      </c>
      <c r="BK13" s="31">
        <v>3841.7</v>
      </c>
      <c r="BL13" s="23">
        <v>2325.1999999999998</v>
      </c>
      <c r="BM13" s="23"/>
      <c r="BN13" s="23"/>
      <c r="BO13" s="23"/>
      <c r="BP13" s="23"/>
      <c r="BQ13" s="23"/>
      <c r="BR13" s="23"/>
      <c r="BS13" s="26">
        <f t="shared" si="3"/>
        <v>13500</v>
      </c>
      <c r="BT13" s="26">
        <f t="shared" si="3"/>
        <v>10125</v>
      </c>
      <c r="BU13" s="26">
        <f t="shared" si="3"/>
        <v>5518.2999999999993</v>
      </c>
      <c r="BV13" s="26">
        <f t="shared" si="25"/>
        <v>54.501728395061718</v>
      </c>
      <c r="BW13" s="23">
        <f t="shared" si="26"/>
        <v>40.876296296296289</v>
      </c>
      <c r="BX13" s="27">
        <v>13500</v>
      </c>
      <c r="BY13" s="27">
        <v>10125</v>
      </c>
      <c r="BZ13" s="26">
        <v>4945.3999999999996</v>
      </c>
      <c r="CA13" s="23">
        <v>0</v>
      </c>
      <c r="CB13" s="23">
        <v>0</v>
      </c>
      <c r="CC13" s="26">
        <v>115.9</v>
      </c>
      <c r="CD13" s="23">
        <v>0</v>
      </c>
      <c r="CE13" s="23">
        <v>0</v>
      </c>
      <c r="CF13" s="23">
        <v>2.7</v>
      </c>
      <c r="CG13" s="27">
        <v>0</v>
      </c>
      <c r="CH13" s="27">
        <v>0</v>
      </c>
      <c r="CI13" s="23">
        <v>454.3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7"/>
      <c r="CQ13" s="27">
        <v>0</v>
      </c>
      <c r="CR13" s="23">
        <v>54.8</v>
      </c>
      <c r="CS13" s="27">
        <v>117400</v>
      </c>
      <c r="CT13" s="27">
        <v>88050</v>
      </c>
      <c r="CU13" s="23">
        <v>33746</v>
      </c>
      <c r="CV13" s="49">
        <v>43100</v>
      </c>
      <c r="CW13" s="49">
        <v>32325</v>
      </c>
      <c r="CX13" s="49">
        <v>7799</v>
      </c>
      <c r="CY13" s="27">
        <v>99400</v>
      </c>
      <c r="CZ13" s="27">
        <v>99400</v>
      </c>
      <c r="DA13" s="23">
        <v>39307.1</v>
      </c>
      <c r="DB13" s="23">
        <v>1200</v>
      </c>
      <c r="DC13" s="23">
        <v>900</v>
      </c>
      <c r="DD13" s="23">
        <v>500</v>
      </c>
      <c r="DE13" s="23">
        <v>0</v>
      </c>
      <c r="DF13" s="23">
        <v>0</v>
      </c>
      <c r="DG13" s="23">
        <v>0</v>
      </c>
      <c r="DH13" s="23">
        <v>600</v>
      </c>
      <c r="DI13" s="23">
        <v>450</v>
      </c>
      <c r="DJ13" s="26">
        <v>7518.8</v>
      </c>
      <c r="DK13" s="26"/>
      <c r="DL13" s="26">
        <f t="shared" si="27"/>
        <v>1077000</v>
      </c>
      <c r="DM13" s="26">
        <f t="shared" si="27"/>
        <v>832600</v>
      </c>
      <c r="DN13" s="26">
        <f t="shared" si="28"/>
        <v>508964.60000000003</v>
      </c>
      <c r="DO13" s="23">
        <v>0</v>
      </c>
      <c r="DP13" s="23"/>
      <c r="DQ13" s="23"/>
      <c r="DR13" s="23">
        <v>0</v>
      </c>
      <c r="DS13" s="23">
        <v>0</v>
      </c>
      <c r="DT13" s="23">
        <v>13350.1</v>
      </c>
      <c r="DU13" s="23"/>
      <c r="DV13" s="23"/>
      <c r="DW13" s="23"/>
      <c r="DX13" s="23">
        <v>0</v>
      </c>
      <c r="DY13" s="23">
        <v>0</v>
      </c>
      <c r="DZ13" s="23">
        <v>137.5</v>
      </c>
      <c r="EA13" s="23"/>
      <c r="EB13" s="23"/>
      <c r="EC13" s="23"/>
      <c r="ED13" s="28">
        <v>0</v>
      </c>
      <c r="EE13" s="23">
        <v>0</v>
      </c>
      <c r="EF13" s="26">
        <v>0</v>
      </c>
      <c r="EG13" s="26"/>
      <c r="EH13" s="26">
        <f t="shared" si="4"/>
        <v>0</v>
      </c>
      <c r="EI13" s="26">
        <f t="shared" si="4"/>
        <v>0</v>
      </c>
      <c r="EJ13" s="26">
        <f t="shared" si="5"/>
        <v>13487.6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48" t="s">
        <v>53</v>
      </c>
      <c r="C14" s="49">
        <v>2046</v>
      </c>
      <c r="D14" s="34">
        <v>6304.9</v>
      </c>
      <c r="E14" s="25">
        <f t="shared" si="6"/>
        <v>13638.099999999999</v>
      </c>
      <c r="F14" s="25">
        <f t="shared" si="6"/>
        <v>10950</v>
      </c>
      <c r="G14" s="26">
        <f t="shared" si="0"/>
        <v>8539.4</v>
      </c>
      <c r="H14" s="26">
        <f t="shared" si="1"/>
        <v>77.985388127853881</v>
      </c>
      <c r="I14" s="26">
        <f t="shared" si="2"/>
        <v>62.614293779925354</v>
      </c>
      <c r="J14" s="26">
        <f t="shared" si="7"/>
        <v>3792.8</v>
      </c>
      <c r="K14" s="26">
        <f t="shared" si="7"/>
        <v>2844</v>
      </c>
      <c r="L14" s="26">
        <f t="shared" si="7"/>
        <v>1417.1999999999998</v>
      </c>
      <c r="M14" s="26">
        <f t="shared" si="8"/>
        <v>49.83122362869198</v>
      </c>
      <c r="N14" s="26">
        <f t="shared" si="9"/>
        <v>37.365534697321237</v>
      </c>
      <c r="O14" s="26">
        <f t="shared" si="10"/>
        <v>3026.8</v>
      </c>
      <c r="P14" s="26">
        <f t="shared" si="10"/>
        <v>2269.5</v>
      </c>
      <c r="Q14" s="26">
        <f t="shared" si="10"/>
        <v>863.5</v>
      </c>
      <c r="R14" s="26">
        <f t="shared" si="11"/>
        <v>38.048028200044065</v>
      </c>
      <c r="S14" s="23">
        <f t="shared" si="12"/>
        <v>28.528478921633404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312</v>
      </c>
      <c r="Z14" s="35">
        <v>252.2</v>
      </c>
      <c r="AA14" s="26">
        <v>169.1</v>
      </c>
      <c r="AB14" s="26">
        <f t="shared" si="15"/>
        <v>67.049960348929432</v>
      </c>
      <c r="AC14" s="23">
        <f t="shared" si="16"/>
        <v>54.198717948717942</v>
      </c>
      <c r="AD14" s="23">
        <v>2714.8</v>
      </c>
      <c r="AE14" s="23">
        <v>2017.3</v>
      </c>
      <c r="AF14" s="23">
        <v>694.4</v>
      </c>
      <c r="AG14" s="26">
        <f t="shared" si="17"/>
        <v>34.422247558617954</v>
      </c>
      <c r="AH14" s="23">
        <f t="shared" si="18"/>
        <v>25.578311477825249</v>
      </c>
      <c r="AI14" s="27">
        <v>166</v>
      </c>
      <c r="AJ14" s="27">
        <v>124.5</v>
      </c>
      <c r="AK14" s="26">
        <v>83.7</v>
      </c>
      <c r="AL14" s="26">
        <f t="shared" si="19"/>
        <v>67.228915662650607</v>
      </c>
      <c r="AM14" s="23">
        <f t="shared" si="20"/>
        <v>50.421686746987945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6957.3</v>
      </c>
      <c r="BE14" s="23">
        <v>5218</v>
      </c>
      <c r="BF14" s="23">
        <v>4242.2</v>
      </c>
      <c r="BG14" s="30"/>
      <c r="BH14" s="30"/>
      <c r="BI14" s="30"/>
      <c r="BJ14" s="31"/>
      <c r="BK14" s="31">
        <v>0</v>
      </c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450</v>
      </c>
      <c r="BU14" s="26">
        <f t="shared" si="3"/>
        <v>470</v>
      </c>
      <c r="BV14" s="26">
        <f t="shared" si="25"/>
        <v>104.44444444444446</v>
      </c>
      <c r="BW14" s="23">
        <f t="shared" si="26"/>
        <v>78.333333333333329</v>
      </c>
      <c r="BX14" s="27">
        <v>600</v>
      </c>
      <c r="BY14" s="27">
        <v>450</v>
      </c>
      <c r="BZ14" s="26">
        <v>470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7"/>
      <c r="CQ14" s="27">
        <v>0</v>
      </c>
      <c r="CR14" s="23">
        <v>0</v>
      </c>
      <c r="CS14" s="27"/>
      <c r="CT14" s="27">
        <v>0</v>
      </c>
      <c r="CU14" s="23">
        <v>0</v>
      </c>
      <c r="CV14" s="54">
        <v>0</v>
      </c>
      <c r="CW14" s="54">
        <v>0</v>
      </c>
      <c r="CX14" s="23">
        <v>0</v>
      </c>
      <c r="CY14" s="27"/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2888</v>
      </c>
      <c r="DF14" s="23">
        <v>2888</v>
      </c>
      <c r="DG14" s="23">
        <v>2880</v>
      </c>
      <c r="DH14" s="23">
        <v>0</v>
      </c>
      <c r="DI14" s="23">
        <v>0</v>
      </c>
      <c r="DJ14" s="26">
        <v>0</v>
      </c>
      <c r="DK14" s="26">
        <v>0</v>
      </c>
      <c r="DL14" s="26">
        <f t="shared" si="27"/>
        <v>13638.099999999999</v>
      </c>
      <c r="DM14" s="26">
        <f t="shared" si="27"/>
        <v>10950</v>
      </c>
      <c r="DN14" s="26">
        <f t="shared" si="28"/>
        <v>8539.4</v>
      </c>
      <c r="DO14" s="23">
        <v>0</v>
      </c>
      <c r="DP14" s="23"/>
      <c r="DQ14" s="23"/>
      <c r="DR14" s="23">
        <v>0</v>
      </c>
      <c r="DS14" s="23">
        <v>0</v>
      </c>
      <c r="DT14" s="23">
        <v>0</v>
      </c>
      <c r="DU14" s="23"/>
      <c r="DV14" s="23"/>
      <c r="DW14" s="23"/>
      <c r="DX14" s="23"/>
      <c r="DY14" s="23"/>
      <c r="DZ14" s="23"/>
      <c r="EA14" s="23"/>
      <c r="EB14" s="23"/>
      <c r="EC14" s="23"/>
      <c r="ED14" s="28">
        <v>0</v>
      </c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48" t="s">
        <v>54</v>
      </c>
      <c r="C15" s="49">
        <v>427313.30000000005</v>
      </c>
      <c r="D15" s="34">
        <v>0</v>
      </c>
      <c r="E15" s="25">
        <f t="shared" si="6"/>
        <v>2092167.7999999998</v>
      </c>
      <c r="F15" s="25">
        <f t="shared" si="6"/>
        <v>1422488.7</v>
      </c>
      <c r="G15" s="26">
        <f t="shared" si="0"/>
        <v>1110777.5</v>
      </c>
      <c r="H15" s="26">
        <f t="shared" si="1"/>
        <v>78.086912043659822</v>
      </c>
      <c r="I15" s="26">
        <f t="shared" si="2"/>
        <v>53.092180273494314</v>
      </c>
      <c r="J15" s="26">
        <f t="shared" si="7"/>
        <v>1007195.4999999999</v>
      </c>
      <c r="K15" s="26">
        <f t="shared" si="7"/>
        <v>609961.19999999995</v>
      </c>
      <c r="L15" s="26">
        <f t="shared" si="7"/>
        <v>404735.5</v>
      </c>
      <c r="M15" s="26">
        <f t="shared" si="8"/>
        <v>66.354302535964592</v>
      </c>
      <c r="N15" s="26">
        <f t="shared" si="9"/>
        <v>40.184403127297536</v>
      </c>
      <c r="O15" s="26">
        <f t="shared" si="10"/>
        <v>208022.39999999999</v>
      </c>
      <c r="P15" s="26">
        <f t="shared" si="10"/>
        <v>128700</v>
      </c>
      <c r="Q15" s="26">
        <f t="shared" si="10"/>
        <v>55379.7</v>
      </c>
      <c r="R15" s="26">
        <f t="shared" si="11"/>
        <v>43.030069930069928</v>
      </c>
      <c r="S15" s="23">
        <f t="shared" si="12"/>
        <v>26.621988785823063</v>
      </c>
      <c r="T15" s="27">
        <v>9200</v>
      </c>
      <c r="U15" s="27">
        <v>6400</v>
      </c>
      <c r="V15" s="26">
        <v>5393.1</v>
      </c>
      <c r="W15" s="26">
        <f t="shared" si="13"/>
        <v>84.267187500000006</v>
      </c>
      <c r="X15" s="23">
        <f t="shared" si="14"/>
        <v>58.620652173913044</v>
      </c>
      <c r="Y15" s="35">
        <v>26300</v>
      </c>
      <c r="Z15" s="35">
        <v>19700</v>
      </c>
      <c r="AA15" s="26">
        <v>23403.5</v>
      </c>
      <c r="AB15" s="26">
        <f t="shared" si="15"/>
        <v>118.79949238578679</v>
      </c>
      <c r="AC15" s="23">
        <f t="shared" si="16"/>
        <v>88.98669201520913</v>
      </c>
      <c r="AD15" s="23">
        <v>172522.4</v>
      </c>
      <c r="AE15" s="23">
        <v>102600</v>
      </c>
      <c r="AF15" s="23">
        <v>26583.1</v>
      </c>
      <c r="AG15" s="26">
        <f t="shared" si="17"/>
        <v>25.909454191033138</v>
      </c>
      <c r="AH15" s="23">
        <f t="shared" si="18"/>
        <v>15.408491882793191</v>
      </c>
      <c r="AI15" s="27">
        <v>423523.6</v>
      </c>
      <c r="AJ15" s="27">
        <v>251800</v>
      </c>
      <c r="AK15" s="26">
        <v>157073.29999999999</v>
      </c>
      <c r="AL15" s="26">
        <f t="shared" si="19"/>
        <v>62.380182684670373</v>
      </c>
      <c r="AM15" s="23">
        <f t="shared" si="20"/>
        <v>37.087260308516456</v>
      </c>
      <c r="AN15" s="27">
        <v>55061.3</v>
      </c>
      <c r="AO15" s="27">
        <v>41295</v>
      </c>
      <c r="AP15" s="26">
        <v>33546</v>
      </c>
      <c r="AQ15" s="26">
        <f t="shared" si="21"/>
        <v>81.235016345804581</v>
      </c>
      <c r="AR15" s="23">
        <f t="shared" si="22"/>
        <v>60.924823787306146</v>
      </c>
      <c r="AS15" s="29">
        <v>32300</v>
      </c>
      <c r="AT15" s="29">
        <v>24375</v>
      </c>
      <c r="AU15" s="26">
        <v>23872.400000000001</v>
      </c>
      <c r="AV15" s="26">
        <f t="shared" si="23"/>
        <v>97.938051282051291</v>
      </c>
      <c r="AW15" s="23">
        <f t="shared" si="24"/>
        <v>73.90835913312695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1076360.7</v>
      </c>
      <c r="BE15" s="23">
        <v>807270.5</v>
      </c>
      <c r="BF15" s="23">
        <v>627877.4</v>
      </c>
      <c r="BG15" s="30"/>
      <c r="BH15" s="30"/>
      <c r="BI15" s="30"/>
      <c r="BJ15" s="31">
        <v>2614.6</v>
      </c>
      <c r="BK15" s="31">
        <v>2157</v>
      </c>
      <c r="BL15" s="23">
        <v>1213</v>
      </c>
      <c r="BM15" s="23"/>
      <c r="BN15" s="23"/>
      <c r="BO15" s="23"/>
      <c r="BP15" s="23"/>
      <c r="BQ15" s="23"/>
      <c r="BR15" s="23"/>
      <c r="BS15" s="26">
        <f t="shared" si="3"/>
        <v>45342.7</v>
      </c>
      <c r="BT15" s="26">
        <f t="shared" si="3"/>
        <v>26529.8</v>
      </c>
      <c r="BU15" s="26">
        <f t="shared" si="3"/>
        <v>22876.1</v>
      </c>
      <c r="BV15" s="26">
        <f t="shared" si="25"/>
        <v>86.227939901544673</v>
      </c>
      <c r="BW15" s="23">
        <f t="shared" si="26"/>
        <v>50.451561111270394</v>
      </c>
      <c r="BX15" s="27">
        <v>42257.599999999999</v>
      </c>
      <c r="BY15" s="27">
        <v>24216</v>
      </c>
      <c r="BZ15" s="26">
        <v>18167.2</v>
      </c>
      <c r="CA15" s="23">
        <v>0</v>
      </c>
      <c r="CB15" s="23">
        <v>0</v>
      </c>
      <c r="CC15" s="26">
        <v>2085.6</v>
      </c>
      <c r="CD15" s="23">
        <v>0</v>
      </c>
      <c r="CE15" s="23">
        <v>0</v>
      </c>
      <c r="CF15" s="23">
        <v>0</v>
      </c>
      <c r="CG15" s="27">
        <v>3085.1</v>
      </c>
      <c r="CH15" s="27">
        <v>2313.8000000000002</v>
      </c>
      <c r="CI15" s="23">
        <v>2623.3</v>
      </c>
      <c r="CJ15" s="23">
        <v>0</v>
      </c>
      <c r="CK15" s="23">
        <v>0</v>
      </c>
      <c r="CL15" s="23">
        <v>0</v>
      </c>
      <c r="CM15" s="23">
        <v>5997</v>
      </c>
      <c r="CN15" s="23">
        <v>3100</v>
      </c>
      <c r="CO15" s="23">
        <v>-762.4</v>
      </c>
      <c r="CP15" s="27">
        <v>7168.5</v>
      </c>
      <c r="CQ15" s="27">
        <v>5376.4</v>
      </c>
      <c r="CR15" s="23">
        <v>3028</v>
      </c>
      <c r="CS15" s="27">
        <v>198737</v>
      </c>
      <c r="CT15" s="27">
        <v>106400</v>
      </c>
      <c r="CU15" s="23">
        <v>88745.7</v>
      </c>
      <c r="CV15" s="49">
        <v>48229.8</v>
      </c>
      <c r="CW15" s="49">
        <v>36224.800000000003</v>
      </c>
      <c r="CX15" s="23">
        <v>27879</v>
      </c>
      <c r="CY15" s="27">
        <v>31900</v>
      </c>
      <c r="CZ15" s="27">
        <v>21630</v>
      </c>
      <c r="DA15" s="26">
        <v>15498.4</v>
      </c>
      <c r="DB15" s="23">
        <v>4000</v>
      </c>
      <c r="DC15" s="23">
        <v>3000</v>
      </c>
      <c r="DD15" s="23">
        <v>1200</v>
      </c>
      <c r="DE15" s="23">
        <v>0</v>
      </c>
      <c r="DF15" s="23"/>
      <c r="DG15" s="23"/>
      <c r="DH15" s="23">
        <v>1140</v>
      </c>
      <c r="DI15" s="23">
        <v>855</v>
      </c>
      <c r="DJ15" s="26">
        <v>3515.9</v>
      </c>
      <c r="DK15" s="26"/>
      <c r="DL15" s="26">
        <f t="shared" si="27"/>
        <v>2092167.8</v>
      </c>
      <c r="DM15" s="26">
        <f t="shared" si="27"/>
        <v>1422488.7</v>
      </c>
      <c r="DN15" s="26">
        <f t="shared" si="28"/>
        <v>1033063.4999999999</v>
      </c>
      <c r="DO15" s="23">
        <v>0</v>
      </c>
      <c r="DP15" s="23"/>
      <c r="DQ15" s="23"/>
      <c r="DR15" s="23">
        <v>0</v>
      </c>
      <c r="DS15" s="23">
        <v>0</v>
      </c>
      <c r="DT15" s="23">
        <v>78394</v>
      </c>
      <c r="DU15" s="23"/>
      <c r="DV15" s="23"/>
      <c r="DW15" s="23"/>
      <c r="DX15" s="23"/>
      <c r="DY15" s="23"/>
      <c r="DZ15" s="23">
        <v>-680</v>
      </c>
      <c r="EA15" s="23"/>
      <c r="EB15" s="23"/>
      <c r="EC15" s="23"/>
      <c r="ED15" s="28">
        <v>90981.5</v>
      </c>
      <c r="EE15" s="28">
        <v>90981.5</v>
      </c>
      <c r="EF15" s="26">
        <v>0</v>
      </c>
      <c r="EG15" s="26"/>
      <c r="EH15" s="26">
        <f t="shared" si="4"/>
        <v>90981.5</v>
      </c>
      <c r="EI15" s="26">
        <f t="shared" si="4"/>
        <v>90981.5</v>
      </c>
      <c r="EJ15" s="26">
        <f t="shared" si="5"/>
        <v>77714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22">
        <v>7</v>
      </c>
      <c r="B16" s="48" t="s">
        <v>52</v>
      </c>
      <c r="C16" s="49">
        <v>589597.39999999991</v>
      </c>
      <c r="D16" s="34">
        <v>0</v>
      </c>
      <c r="E16" s="25">
        <f t="shared" si="6"/>
        <v>2799058.1999999997</v>
      </c>
      <c r="F16" s="25">
        <f t="shared" si="6"/>
        <v>2084255.5999999999</v>
      </c>
      <c r="G16" s="26">
        <f t="shared" si="0"/>
        <v>1287211</v>
      </c>
      <c r="H16" s="26">
        <f t="shared" si="1"/>
        <v>61.758788125602258</v>
      </c>
      <c r="I16" s="26">
        <f t="shared" si="2"/>
        <v>45.987289581902942</v>
      </c>
      <c r="J16" s="26">
        <f t="shared" si="7"/>
        <v>1135203</v>
      </c>
      <c r="K16" s="26">
        <f t="shared" si="7"/>
        <v>851402.5</v>
      </c>
      <c r="L16" s="26">
        <f t="shared" si="7"/>
        <v>338362.50000000006</v>
      </c>
      <c r="M16" s="26">
        <f t="shared" si="8"/>
        <v>39.74177900581688</v>
      </c>
      <c r="N16" s="26">
        <f t="shared" si="9"/>
        <v>29.806343006493119</v>
      </c>
      <c r="O16" s="26">
        <f t="shared" si="10"/>
        <v>274489</v>
      </c>
      <c r="P16" s="26">
        <f t="shared" si="10"/>
        <v>205867</v>
      </c>
      <c r="Q16" s="26">
        <f t="shared" si="10"/>
        <v>61565.899999999994</v>
      </c>
      <c r="R16" s="26">
        <f t="shared" si="11"/>
        <v>29.90566725118644</v>
      </c>
      <c r="S16" s="23">
        <f t="shared" si="12"/>
        <v>22.429277675972443</v>
      </c>
      <c r="T16" s="27">
        <v>0</v>
      </c>
      <c r="U16" s="27">
        <v>0</v>
      </c>
      <c r="V16" s="45">
        <v>2606.1</v>
      </c>
      <c r="W16" s="26" t="e">
        <f t="shared" si="13"/>
        <v>#DIV/0!</v>
      </c>
      <c r="X16" s="23" t="e">
        <f t="shared" si="14"/>
        <v>#DIV/0!</v>
      </c>
      <c r="Y16" s="35">
        <v>0</v>
      </c>
      <c r="Z16" s="35">
        <v>0</v>
      </c>
      <c r="AA16" s="45">
        <v>25777.1</v>
      </c>
      <c r="AB16" s="26" t="e">
        <f t="shared" si="15"/>
        <v>#DIV/0!</v>
      </c>
      <c r="AC16" s="23" t="e">
        <f t="shared" si="16"/>
        <v>#DIV/0!</v>
      </c>
      <c r="AD16" s="23">
        <v>274489</v>
      </c>
      <c r="AE16" s="55">
        <v>205867</v>
      </c>
      <c r="AF16" s="45">
        <v>33182.699999999997</v>
      </c>
      <c r="AG16" s="26">
        <f t="shared" si="17"/>
        <v>16.118513409142796</v>
      </c>
      <c r="AH16" s="23">
        <f t="shared" si="18"/>
        <v>12.088899737330093</v>
      </c>
      <c r="AI16" s="27">
        <v>441090</v>
      </c>
      <c r="AJ16" s="45">
        <v>330817.5</v>
      </c>
      <c r="AK16" s="45">
        <v>161454.5</v>
      </c>
      <c r="AL16" s="26">
        <f t="shared" si="19"/>
        <v>48.804703499663709</v>
      </c>
      <c r="AM16" s="23">
        <f t="shared" si="20"/>
        <v>36.603527624747784</v>
      </c>
      <c r="AN16" s="27">
        <v>55624</v>
      </c>
      <c r="AO16" s="45">
        <v>41718</v>
      </c>
      <c r="AP16" s="45">
        <v>11293.7</v>
      </c>
      <c r="AQ16" s="26">
        <f t="shared" si="21"/>
        <v>27.071527877654734</v>
      </c>
      <c r="AR16" s="23">
        <f t="shared" si="22"/>
        <v>20.303645908241048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1582697.3</v>
      </c>
      <c r="BE16" s="55">
        <v>1187023</v>
      </c>
      <c r="BF16" s="55">
        <v>923240.1</v>
      </c>
      <c r="BG16" s="30"/>
      <c r="BH16" s="30"/>
      <c r="BI16" s="30"/>
      <c r="BJ16" s="31"/>
      <c r="BK16" s="31">
        <v>0</v>
      </c>
      <c r="BL16" s="23">
        <v>2426.3000000000002</v>
      </c>
      <c r="BM16" s="23"/>
      <c r="BN16" s="23"/>
      <c r="BO16" s="23"/>
      <c r="BP16" s="23"/>
      <c r="BQ16" s="23"/>
      <c r="BR16" s="23"/>
      <c r="BS16" s="26">
        <f t="shared" si="3"/>
        <v>52500</v>
      </c>
      <c r="BT16" s="26">
        <f t="shared" si="3"/>
        <v>39375</v>
      </c>
      <c r="BU16" s="26">
        <f t="shared" si="3"/>
        <v>20269.7</v>
      </c>
      <c r="BV16" s="26">
        <f t="shared" si="25"/>
        <v>51.47860317460318</v>
      </c>
      <c r="BW16" s="23">
        <f t="shared" si="26"/>
        <v>38.608952380952381</v>
      </c>
      <c r="BX16" s="27">
        <v>40000</v>
      </c>
      <c r="BY16" s="55">
        <v>30000</v>
      </c>
      <c r="BZ16" s="45">
        <v>14089.7</v>
      </c>
      <c r="CA16" s="23">
        <v>0</v>
      </c>
      <c r="CB16" s="23">
        <v>0</v>
      </c>
      <c r="CC16" s="26">
        <v>597</v>
      </c>
      <c r="CD16" s="23">
        <v>0</v>
      </c>
      <c r="CE16" s="23">
        <v>0</v>
      </c>
      <c r="CF16" s="23">
        <v>177.8</v>
      </c>
      <c r="CG16" s="27">
        <v>12500</v>
      </c>
      <c r="CH16" s="45">
        <v>9375</v>
      </c>
      <c r="CI16" s="45">
        <v>5405.2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7">
        <v>64800</v>
      </c>
      <c r="CQ16" s="45">
        <v>48600</v>
      </c>
      <c r="CR16" s="45">
        <v>9014.5</v>
      </c>
      <c r="CS16" s="27">
        <v>146700</v>
      </c>
      <c r="CT16" s="55">
        <v>110025</v>
      </c>
      <c r="CU16" s="55">
        <v>51644</v>
      </c>
      <c r="CV16" s="56">
        <v>78000</v>
      </c>
      <c r="CW16" s="56">
        <v>58500</v>
      </c>
      <c r="CX16" s="55">
        <v>12121.2</v>
      </c>
      <c r="CY16" s="27">
        <v>100000</v>
      </c>
      <c r="CZ16" s="56">
        <v>75000</v>
      </c>
      <c r="DA16" s="45">
        <v>16979.3</v>
      </c>
      <c r="DB16" s="23">
        <v>0</v>
      </c>
      <c r="DC16" s="23">
        <v>0</v>
      </c>
      <c r="DD16" s="23">
        <v>300</v>
      </c>
      <c r="DE16" s="23">
        <v>0</v>
      </c>
      <c r="DF16" s="23"/>
      <c r="DG16" s="23"/>
      <c r="DH16" s="23">
        <v>0</v>
      </c>
      <c r="DI16" s="23">
        <v>0</v>
      </c>
      <c r="DJ16" s="57">
        <v>5840.9</v>
      </c>
      <c r="DK16" s="26"/>
      <c r="DL16" s="26">
        <f t="shared" si="27"/>
        <v>2717900.3</v>
      </c>
      <c r="DM16" s="26">
        <f t="shared" si="27"/>
        <v>2038425.5</v>
      </c>
      <c r="DN16" s="26">
        <f t="shared" si="28"/>
        <v>1264028.8999999999</v>
      </c>
      <c r="DO16" s="23">
        <v>0</v>
      </c>
      <c r="DP16" s="23"/>
      <c r="DQ16" s="23"/>
      <c r="DR16" s="23">
        <v>81157.899999999994</v>
      </c>
      <c r="DS16" s="23">
        <v>45830.1</v>
      </c>
      <c r="DT16" s="23">
        <v>23182.1</v>
      </c>
      <c r="DU16" s="23"/>
      <c r="DV16" s="23"/>
      <c r="DW16" s="23"/>
      <c r="DX16" s="23"/>
      <c r="DY16" s="23"/>
      <c r="DZ16" s="23"/>
      <c r="EA16" s="23"/>
      <c r="EB16" s="23"/>
      <c r="EC16" s="23"/>
      <c r="ED16" s="58">
        <v>265457.7</v>
      </c>
      <c r="EE16" s="35">
        <v>265457.7</v>
      </c>
      <c r="EF16" s="26">
        <v>0</v>
      </c>
      <c r="EG16" s="26"/>
      <c r="EH16" s="26">
        <f t="shared" si="4"/>
        <v>346615.6</v>
      </c>
      <c r="EI16" s="26">
        <f t="shared" si="4"/>
        <v>311287.8</v>
      </c>
      <c r="EJ16" s="26">
        <f t="shared" si="5"/>
        <v>23182.1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48" t="s">
        <v>65</v>
      </c>
      <c r="C17" s="49">
        <v>183690</v>
      </c>
      <c r="D17" s="34">
        <v>0</v>
      </c>
      <c r="E17" s="25">
        <f t="shared" si="6"/>
        <v>1079688.8999999999</v>
      </c>
      <c r="F17" s="25">
        <f t="shared" si="6"/>
        <v>432827.1</v>
      </c>
      <c r="G17" s="26">
        <f t="shared" si="0"/>
        <v>319360.7</v>
      </c>
      <c r="H17" s="26">
        <f t="shared" si="1"/>
        <v>73.784820774854438</v>
      </c>
      <c r="I17" s="26">
        <f t="shared" si="2"/>
        <v>29.578955567663982</v>
      </c>
      <c r="J17" s="26">
        <f t="shared" si="7"/>
        <v>223171.5</v>
      </c>
      <c r="K17" s="26">
        <f t="shared" si="7"/>
        <v>112739</v>
      </c>
      <c r="L17" s="26">
        <f t="shared" si="7"/>
        <v>81541.899999999994</v>
      </c>
      <c r="M17" s="26">
        <f t="shared" si="8"/>
        <v>72.32803200312226</v>
      </c>
      <c r="N17" s="26">
        <f t="shared" si="9"/>
        <v>36.537774760666117</v>
      </c>
      <c r="O17" s="26">
        <f t="shared" si="10"/>
        <v>101267.5</v>
      </c>
      <c r="P17" s="26">
        <f t="shared" si="10"/>
        <v>53000</v>
      </c>
      <c r="Q17" s="26">
        <f t="shared" si="10"/>
        <v>32953.5</v>
      </c>
      <c r="R17" s="26">
        <f t="shared" si="11"/>
        <v>62.176415094339617</v>
      </c>
      <c r="S17" s="23">
        <f t="shared" si="12"/>
        <v>32.541042288987086</v>
      </c>
      <c r="T17" s="27">
        <v>0</v>
      </c>
      <c r="U17" s="27">
        <v>0</v>
      </c>
      <c r="V17" s="26">
        <v>1446.5</v>
      </c>
      <c r="W17" s="26" t="e">
        <f t="shared" si="13"/>
        <v>#DIV/0!</v>
      </c>
      <c r="X17" s="23" t="e">
        <f t="shared" si="14"/>
        <v>#DIV/0!</v>
      </c>
      <c r="Y17" s="35">
        <v>12000</v>
      </c>
      <c r="Z17" s="35">
        <v>12000</v>
      </c>
      <c r="AA17" s="26">
        <v>19802.3</v>
      </c>
      <c r="AB17" s="26">
        <f t="shared" si="15"/>
        <v>165.01916666666665</v>
      </c>
      <c r="AC17" s="23">
        <f t="shared" si="16"/>
        <v>165.01916666666665</v>
      </c>
      <c r="AD17" s="23">
        <v>89267.5</v>
      </c>
      <c r="AE17" s="23">
        <v>41000</v>
      </c>
      <c r="AF17" s="23">
        <v>11704.7</v>
      </c>
      <c r="AG17" s="26">
        <f t="shared" si="17"/>
        <v>28.548048780487807</v>
      </c>
      <c r="AH17" s="23">
        <f t="shared" si="18"/>
        <v>13.111938835522446</v>
      </c>
      <c r="AI17" s="27">
        <v>81022</v>
      </c>
      <c r="AJ17" s="27">
        <v>38000</v>
      </c>
      <c r="AK17" s="26">
        <v>31611.8</v>
      </c>
      <c r="AL17" s="26">
        <f t="shared" si="19"/>
        <v>83.188947368421054</v>
      </c>
      <c r="AM17" s="23">
        <f t="shared" si="20"/>
        <v>39.016316555997136</v>
      </c>
      <c r="AN17" s="27">
        <v>2103</v>
      </c>
      <c r="AO17" s="27">
        <v>1500</v>
      </c>
      <c r="AP17" s="26">
        <v>848.3</v>
      </c>
      <c r="AQ17" s="26">
        <f t="shared" si="21"/>
        <v>56.553333333333335</v>
      </c>
      <c r="AR17" s="23">
        <f t="shared" si="22"/>
        <v>40.337612933903941</v>
      </c>
      <c r="AS17" s="29">
        <v>2500</v>
      </c>
      <c r="AT17" s="29">
        <v>1800</v>
      </c>
      <c r="AU17" s="26">
        <v>1470.1</v>
      </c>
      <c r="AV17" s="26">
        <f t="shared" si="23"/>
        <v>81.672222222222217</v>
      </c>
      <c r="AW17" s="23">
        <f t="shared" si="24"/>
        <v>58.804000000000002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399027.9</v>
      </c>
      <c r="BE17" s="23">
        <v>299271</v>
      </c>
      <c r="BF17" s="23">
        <v>232766.5</v>
      </c>
      <c r="BG17" s="30">
        <v>0</v>
      </c>
      <c r="BH17" s="30">
        <v>0</v>
      </c>
      <c r="BI17" s="30">
        <v>0</v>
      </c>
      <c r="BJ17" s="31">
        <v>1089.5</v>
      </c>
      <c r="BK17" s="31">
        <v>817.1</v>
      </c>
      <c r="BL17" s="23">
        <v>505.5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11087</v>
      </c>
      <c r="BT17" s="26">
        <f t="shared" si="3"/>
        <v>5750</v>
      </c>
      <c r="BU17" s="26">
        <f t="shared" si="3"/>
        <v>3171.7</v>
      </c>
      <c r="BV17" s="26">
        <f t="shared" si="25"/>
        <v>55.16</v>
      </c>
      <c r="BW17" s="23">
        <f t="shared" si="26"/>
        <v>28.607378010282307</v>
      </c>
      <c r="BX17" s="27">
        <v>8807</v>
      </c>
      <c r="BY17" s="27">
        <v>5100</v>
      </c>
      <c r="BZ17" s="26">
        <v>2971.7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2280</v>
      </c>
      <c r="CH17" s="27">
        <v>650</v>
      </c>
      <c r="CI17" s="23">
        <v>200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7">
        <v>4900</v>
      </c>
      <c r="CQ17" s="27">
        <v>3600</v>
      </c>
      <c r="CR17" s="23">
        <v>3809.2</v>
      </c>
      <c r="CS17" s="27">
        <v>9603</v>
      </c>
      <c r="CT17" s="27">
        <v>5500</v>
      </c>
      <c r="CU17" s="23">
        <v>4623.8</v>
      </c>
      <c r="CV17" s="49">
        <v>3000</v>
      </c>
      <c r="CW17" s="49">
        <v>2000</v>
      </c>
      <c r="CX17" s="23">
        <v>959.8</v>
      </c>
      <c r="CY17" s="27">
        <v>10500</v>
      </c>
      <c r="CZ17" s="27">
        <v>3400</v>
      </c>
      <c r="DA17" s="23">
        <v>2307.5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189</v>
      </c>
      <c r="DI17" s="23">
        <v>189</v>
      </c>
      <c r="DJ17" s="26">
        <v>746</v>
      </c>
      <c r="DK17" s="26"/>
      <c r="DL17" s="26">
        <f t="shared" si="27"/>
        <v>623288.9</v>
      </c>
      <c r="DM17" s="26">
        <f t="shared" si="27"/>
        <v>412827.1</v>
      </c>
      <c r="DN17" s="26">
        <f t="shared" si="28"/>
        <v>314813.90000000002</v>
      </c>
      <c r="DO17" s="23">
        <v>0</v>
      </c>
      <c r="DP17" s="23"/>
      <c r="DQ17" s="23"/>
      <c r="DR17" s="23">
        <v>456400</v>
      </c>
      <c r="DS17" s="23">
        <v>20000</v>
      </c>
      <c r="DT17" s="23">
        <v>4546.8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58">
        <v>133186</v>
      </c>
      <c r="EE17" s="49">
        <v>0</v>
      </c>
      <c r="EF17" s="26">
        <v>0</v>
      </c>
      <c r="EG17" s="26"/>
      <c r="EH17" s="26">
        <f t="shared" si="4"/>
        <v>589586</v>
      </c>
      <c r="EI17" s="26">
        <f t="shared" si="4"/>
        <v>20000</v>
      </c>
      <c r="EJ17" s="26">
        <f t="shared" si="5"/>
        <v>4546.8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50" t="s">
        <v>55</v>
      </c>
      <c r="C18" s="36">
        <f>SUM(C10:C17)</f>
        <v>2612498</v>
      </c>
      <c r="D18" s="36">
        <f>SUM(D10:D17)</f>
        <v>19470.599999999999</v>
      </c>
      <c r="E18" s="36">
        <f>SUM(E10:E17)</f>
        <v>11152858.4</v>
      </c>
      <c r="F18" s="36">
        <f>SUM(F10:F17)</f>
        <v>7889896.0999999996</v>
      </c>
      <c r="G18" s="36">
        <f>SUM(G10:G17)</f>
        <v>5449819.7999999998</v>
      </c>
      <c r="H18" s="26">
        <f>G18/F18*100</f>
        <v>69.073403894380817</v>
      </c>
      <c r="I18" s="26">
        <f>G18/E18*100</f>
        <v>48.864780709490582</v>
      </c>
      <c r="J18" s="36">
        <f>SUM(J10:J17)</f>
        <v>4615308.4000000004</v>
      </c>
      <c r="K18" s="36">
        <f>SUM(K10:K17)</f>
        <v>3234685.4000000004</v>
      </c>
      <c r="L18" s="36">
        <f>SUM(L10:L17)</f>
        <v>1935018.2</v>
      </c>
      <c r="M18" s="26">
        <f>L18/K18*100</f>
        <v>59.820908704135491</v>
      </c>
      <c r="N18" s="26">
        <f>L18/J18*100</f>
        <v>41.92608667277792</v>
      </c>
      <c r="O18" s="36">
        <f>SUM(O10:O17)</f>
        <v>1129874</v>
      </c>
      <c r="P18" s="36">
        <f>SUM(P10:P17)</f>
        <v>758388.5</v>
      </c>
      <c r="Q18" s="36">
        <f>SUM(Q10:Q17)</f>
        <v>342418.80000000005</v>
      </c>
      <c r="R18" s="26">
        <f>Q18/P18*100</f>
        <v>45.150842872749266</v>
      </c>
      <c r="S18" s="23">
        <f>Q18/O18*100</f>
        <v>30.305927917626217</v>
      </c>
      <c r="T18" s="36">
        <f>SUM(T10:T17)</f>
        <v>81117.2</v>
      </c>
      <c r="U18" s="36">
        <f>SUM(U10:U17)</f>
        <v>63632.5</v>
      </c>
      <c r="V18" s="36">
        <f>SUM(V10:V17)</f>
        <v>46055.7</v>
      </c>
      <c r="W18" s="26">
        <f>V18/U18*100</f>
        <v>72.377637213687976</v>
      </c>
      <c r="X18" s="23">
        <f>V18/T18*100</f>
        <v>56.776737855843152</v>
      </c>
      <c r="Y18" s="36">
        <f>SUM(Y10:Y17)</f>
        <v>122680.8</v>
      </c>
      <c r="Z18" s="36">
        <f>SUM(Z10:Z17)</f>
        <v>88041.2</v>
      </c>
      <c r="AA18" s="36">
        <f>SUM(AA10:AA17)</f>
        <v>136010.5</v>
      </c>
      <c r="AB18" s="26">
        <f>AA18/Z18*100</f>
        <v>154.48505926770648</v>
      </c>
      <c r="AC18" s="23">
        <f>AA18/Y18*100</f>
        <v>110.86535138342757</v>
      </c>
      <c r="AD18" s="36">
        <f>SUM(AD10:AD17)</f>
        <v>926076</v>
      </c>
      <c r="AE18" s="36">
        <f>SUM(AE10:AE17)</f>
        <v>606714.80000000005</v>
      </c>
      <c r="AF18" s="36">
        <f>SUM(AF10:AF17)</f>
        <v>160352.60000000003</v>
      </c>
      <c r="AG18" s="26">
        <f t="shared" si="17"/>
        <v>26.429650306865764</v>
      </c>
      <c r="AH18" s="23">
        <f t="shared" si="18"/>
        <v>17.31527434033492</v>
      </c>
      <c r="AI18" s="36">
        <f>SUM(AI10:AI17)</f>
        <v>1749535.7</v>
      </c>
      <c r="AJ18" s="36">
        <f>SUM(AJ10:AJ17)</f>
        <v>1184451.3999999999</v>
      </c>
      <c r="AK18" s="36">
        <f>SUM(AK10:AK17)</f>
        <v>786210.10000000009</v>
      </c>
      <c r="AL18" s="26">
        <f>AK18/AJ18*100</f>
        <v>66.377573617625856</v>
      </c>
      <c r="AM18" s="23">
        <f>AK18/AI18*100</f>
        <v>44.938214178767552</v>
      </c>
      <c r="AN18" s="36">
        <f>SUM(AN10:AN17)</f>
        <v>199849</v>
      </c>
      <c r="AO18" s="36">
        <f>SUM(AO10:AO17)</f>
        <v>160665.29999999999</v>
      </c>
      <c r="AP18" s="36">
        <f>SUM(AP10:AP17)</f>
        <v>123465.7</v>
      </c>
      <c r="AQ18" s="26">
        <f>AP18/AO18*100</f>
        <v>76.846525043055351</v>
      </c>
      <c r="AR18" s="23">
        <f>AP18/AN18*100</f>
        <v>61.779493517605786</v>
      </c>
      <c r="AS18" s="36">
        <f>SUM(AS10:AS17)</f>
        <v>66800</v>
      </c>
      <c r="AT18" s="36">
        <f>SUM(AT10:AT17)</f>
        <v>52675</v>
      </c>
      <c r="AU18" s="36">
        <f>SUM(AU10:AU17)</f>
        <v>48067.700000000004</v>
      </c>
      <c r="AV18" s="26">
        <f>AU18/AT18*100</f>
        <v>91.253345989558625</v>
      </c>
      <c r="AW18" s="23">
        <f>AU18/AS18*100</f>
        <v>71.957634730538928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5616783.2000000002</v>
      </c>
      <c r="BE18" s="36">
        <f t="shared" si="29"/>
        <v>4212587.3</v>
      </c>
      <c r="BF18" s="36">
        <f t="shared" si="29"/>
        <v>3276643.4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11658.7</v>
      </c>
      <c r="BK18" s="36">
        <f t="shared" si="29"/>
        <v>8532.2000000000007</v>
      </c>
      <c r="BL18" s="36">
        <f t="shared" si="29"/>
        <v>8289.7000000000007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179485.5</v>
      </c>
      <c r="BT18" s="36">
        <f t="shared" si="29"/>
        <v>132560.4</v>
      </c>
      <c r="BU18" s="36">
        <f t="shared" si="29"/>
        <v>87063.7</v>
      </c>
      <c r="BV18" s="26">
        <f>BU18/BT18*100</f>
        <v>65.67851334184266</v>
      </c>
      <c r="BW18" s="23">
        <f>BU18/BS18*100</f>
        <v>48.507372461842316</v>
      </c>
      <c r="BX18" s="36">
        <f t="shared" ref="BX18:DC18" si="30">SUM(BX10:BX17)</f>
        <v>150526.1</v>
      </c>
      <c r="BY18" s="36">
        <f t="shared" si="30"/>
        <v>110159.3</v>
      </c>
      <c r="BZ18" s="36">
        <f t="shared" si="30"/>
        <v>65394.599999999991</v>
      </c>
      <c r="CA18" s="36">
        <f t="shared" si="30"/>
        <v>0</v>
      </c>
      <c r="CB18" s="36">
        <f t="shared" si="30"/>
        <v>0</v>
      </c>
      <c r="CC18" s="36">
        <f t="shared" si="30"/>
        <v>5353.3</v>
      </c>
      <c r="CD18" s="36">
        <f t="shared" si="30"/>
        <v>0</v>
      </c>
      <c r="CE18" s="36">
        <f t="shared" si="30"/>
        <v>0</v>
      </c>
      <c r="CF18" s="36">
        <f t="shared" si="30"/>
        <v>180.5</v>
      </c>
      <c r="CG18" s="36">
        <f t="shared" si="30"/>
        <v>28959.4</v>
      </c>
      <c r="CH18" s="36">
        <f t="shared" si="30"/>
        <v>22401.1</v>
      </c>
      <c r="CI18" s="36">
        <f t="shared" si="30"/>
        <v>16135.3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8704.9</v>
      </c>
      <c r="CO18" s="36">
        <f t="shared" si="30"/>
        <v>2236.1</v>
      </c>
      <c r="CP18" s="36">
        <f t="shared" si="30"/>
        <v>76868.5</v>
      </c>
      <c r="CQ18" s="36">
        <f t="shared" si="30"/>
        <v>57576.4</v>
      </c>
      <c r="CR18" s="36">
        <f t="shared" si="30"/>
        <v>15906.5</v>
      </c>
      <c r="CS18" s="36">
        <f t="shared" si="30"/>
        <v>932091.7</v>
      </c>
      <c r="CT18" s="36">
        <f t="shared" si="30"/>
        <v>654887.80000000005</v>
      </c>
      <c r="CU18" s="36">
        <f t="shared" si="30"/>
        <v>394557.8</v>
      </c>
      <c r="CV18" s="36">
        <f t="shared" si="30"/>
        <v>397091.6</v>
      </c>
      <c r="CW18" s="36">
        <f t="shared" si="30"/>
        <v>304101</v>
      </c>
      <c r="CX18" s="36">
        <f t="shared" si="30"/>
        <v>143882.4</v>
      </c>
      <c r="CY18" s="36">
        <f t="shared" si="30"/>
        <v>259546.8</v>
      </c>
      <c r="CZ18" s="36">
        <f t="shared" si="30"/>
        <v>216490.1</v>
      </c>
      <c r="DA18" s="36">
        <f t="shared" si="30"/>
        <v>98057</v>
      </c>
      <c r="DB18" s="36">
        <f t="shared" si="30"/>
        <v>9500</v>
      </c>
      <c r="DC18" s="36">
        <f t="shared" si="30"/>
        <v>8125</v>
      </c>
      <c r="DD18" s="36">
        <f t="shared" ref="DD18:EI18" si="31">SUM(DD10:DD17)</f>
        <v>5941.8</v>
      </c>
      <c r="DE18" s="36">
        <f t="shared" si="31"/>
        <v>2888</v>
      </c>
      <c r="DF18" s="36">
        <f t="shared" si="31"/>
        <v>2888</v>
      </c>
      <c r="DG18" s="36">
        <f t="shared" si="31"/>
        <v>2880</v>
      </c>
      <c r="DH18" s="36">
        <f t="shared" si="31"/>
        <v>11757.2</v>
      </c>
      <c r="DI18" s="36">
        <f t="shared" si="31"/>
        <v>8865.5</v>
      </c>
      <c r="DJ18" s="36">
        <f t="shared" si="31"/>
        <v>33329.1</v>
      </c>
      <c r="DK18" s="36">
        <f t="shared" si="31"/>
        <v>0</v>
      </c>
      <c r="DL18" s="36">
        <f t="shared" si="31"/>
        <v>10258632.299999999</v>
      </c>
      <c r="DM18" s="36">
        <f t="shared" si="31"/>
        <v>7467397.7999999998</v>
      </c>
      <c r="DN18" s="36">
        <f t="shared" si="31"/>
        <v>5225067.4000000004</v>
      </c>
      <c r="DO18" s="36">
        <f t="shared" si="31"/>
        <v>44549.4</v>
      </c>
      <c r="DP18" s="36">
        <f t="shared" si="31"/>
        <v>44549.4</v>
      </c>
      <c r="DQ18" s="36">
        <f t="shared" si="31"/>
        <v>44549.4</v>
      </c>
      <c r="DR18" s="36">
        <f t="shared" si="31"/>
        <v>849676.7</v>
      </c>
      <c r="DS18" s="36">
        <f t="shared" si="31"/>
        <v>377948.89999999997</v>
      </c>
      <c r="DT18" s="36">
        <f t="shared" si="31"/>
        <v>180745.5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-542.5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521860.2</v>
      </c>
      <c r="EE18" s="36">
        <f t="shared" si="31"/>
        <v>388674.2</v>
      </c>
      <c r="EF18" s="36">
        <f t="shared" si="31"/>
        <v>0</v>
      </c>
      <c r="EG18" s="36">
        <f t="shared" si="31"/>
        <v>0</v>
      </c>
      <c r="EH18" s="36">
        <f t="shared" si="31"/>
        <v>1416086.3</v>
      </c>
      <c r="EI18" s="36">
        <f t="shared" si="31"/>
        <v>811172.5</v>
      </c>
      <c r="EJ18" s="36">
        <f>SUM(EJ10:EJ17)</f>
        <v>224752.4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18">
      <c r="A19" s="51"/>
      <c r="B19" s="52"/>
      <c r="C19" s="40"/>
      <c r="D19" s="40"/>
      <c r="E19" s="40"/>
      <c r="F19" s="40"/>
      <c r="G19" s="40"/>
      <c r="H19" s="53"/>
      <c r="I19" s="53"/>
      <c r="J19" s="40"/>
      <c r="K19" s="40"/>
      <c r="L19" s="40"/>
      <c r="M19" s="53"/>
      <c r="N19" s="53"/>
      <c r="O19" s="40"/>
      <c r="P19" s="40"/>
      <c r="Q19" s="40"/>
      <c r="R19" s="53"/>
      <c r="S19" s="41"/>
      <c r="T19" s="40"/>
      <c r="U19" s="40"/>
      <c r="V19" s="40"/>
      <c r="W19" s="53"/>
      <c r="X19" s="41"/>
      <c r="Y19" s="40"/>
      <c r="Z19" s="40"/>
      <c r="AA19" s="40"/>
      <c r="AB19" s="53"/>
      <c r="AC19" s="41"/>
      <c r="AD19" s="40"/>
      <c r="AE19" s="40"/>
      <c r="AF19" s="40"/>
      <c r="AG19" s="53"/>
      <c r="AH19" s="41"/>
      <c r="AI19" s="40"/>
      <c r="AJ19" s="40"/>
      <c r="AK19" s="40"/>
      <c r="AL19" s="53"/>
      <c r="AM19" s="41"/>
      <c r="AN19" s="40"/>
      <c r="AO19" s="40"/>
      <c r="AP19" s="40"/>
      <c r="AQ19" s="53"/>
      <c r="AR19" s="41"/>
      <c r="AS19" s="40"/>
      <c r="AT19" s="40"/>
      <c r="AU19" s="40"/>
      <c r="AV19" s="53"/>
      <c r="AW19" s="41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53"/>
      <c r="BW19" s="41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37"/>
      <c r="EL19" s="32"/>
      <c r="EM19" s="32"/>
      <c r="EN19" s="32"/>
      <c r="EO19" s="32"/>
      <c r="EP19" s="32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4" customFormat="1">
      <c r="B20" s="46"/>
    </row>
    <row r="21" spans="1:256" s="4" customFormat="1">
      <c r="B21" s="46"/>
    </row>
    <row r="22" spans="1:256" s="4" customFormat="1">
      <c r="B22" s="46"/>
    </row>
    <row r="23" spans="1:256" s="4" customFormat="1">
      <c r="B23" s="46"/>
    </row>
    <row r="24" spans="1:256" s="4" customFormat="1">
      <c r="B24" s="46"/>
    </row>
    <row r="25" spans="1:256" s="4" customFormat="1">
      <c r="B25" s="46"/>
    </row>
    <row r="26" spans="1:256" s="4" customFormat="1">
      <c r="B26" s="46"/>
    </row>
    <row r="27" spans="1:256" s="4" customFormat="1">
      <c r="B27" s="46"/>
    </row>
    <row r="28" spans="1:256" s="4" customFormat="1">
      <c r="B28" s="46"/>
    </row>
    <row r="29" spans="1:256" s="4" customFormat="1">
      <c r="B29" s="46"/>
    </row>
    <row r="30" spans="1:256" s="4" customFormat="1">
      <c r="B30" s="46"/>
    </row>
  </sheetData>
  <protectedRanges>
    <protectedRange sqref="AA12:AA15" name="Range4_1_1_1_2_1_1_2_1_1_1_1_1_1_1_1_1_1_1_1_1_1_1_1_1_1_1_1_1"/>
    <protectedRange sqref="AK12:AK15" name="Range4_2_1_1_2_1_1_2_1_1_1_1_1_1_1_1_1_1_1_1_1_1_1_1_1_1_1_1_1"/>
    <protectedRange sqref="AP12:AP15" name="Range4_3_1_1_2_1_1_2_1_1_1_1_1_1_1_1_1_1_1_1_1_1_1_1_1_1_1_1_1"/>
    <protectedRange sqref="AU12:AU16" name="Range4_4_1_1_2_1_1_2_1_1_1_1_1_1_1_1_1_1_1_1_1_1_1_1_1_1_1_1_1"/>
    <protectedRange sqref="BZ13:BZ14" name="Range5_1_1_1_2_1_1_2_1_1_1_1_1_1_1_1_1_1_1_1_1_1_1_1_1_1_1_1_1_1"/>
    <protectedRange sqref="BZ15 CC13:CC16" name="Range5_2_1_1_2_1_1_2_1_1_1_1_1_1_1_1_1_1_1_1_1_1_1_1_1_1_1_1_1"/>
    <protectedRange sqref="BZ10" name="Range5_1_1_1_2_1_1_1_1_1_1_1_1_1_1_1_1_1_1_1_1_1_1_1_1_1_1_1"/>
    <protectedRange sqref="CC10" name="Range5_2_1_1_2_1_1_1_1_1_1_1_1_1_1_1_1_1_1_1_1_1_1_1_1_1_1_1"/>
    <protectedRange sqref="DJ10:DK10" name="Range5_3_1_1_1_1_1_1_1_1_1_1_1"/>
    <protectedRange sqref="DJ12:DK12" name="Range5_8_1_1_1_1_1_1_1_1_1_1_1_1"/>
    <protectedRange sqref="DJ13:DK13" name="Range5_9_1_1_1_1_1_1_1_1_1_1_1"/>
    <protectedRange sqref="DJ14:DK14" name="Range5_11_1_1_1_1_1_1_1_1_1_1_1"/>
    <protectedRange sqref="DJ15:DK15 DA15" name="Range5_12_1_1_1_1_1_1_1_1_1_1_1_1"/>
    <protectedRange sqref="DK16" name="Range5_14_1_1_1_1_1_1_1_1_1_1_1"/>
    <protectedRange sqref="AK10" name="Range4_2_1_1_2_1_1_1_1_1_1_1_1_1_1_1"/>
  </protectedRanges>
  <mergeCells count="135">
    <mergeCell ref="AT7:AW7"/>
    <mergeCell ref="BA7:BA8"/>
    <mergeCell ref="BB7:BC7"/>
    <mergeCell ref="BE7:BF7"/>
    <mergeCell ref="BD7:BD8"/>
    <mergeCell ref="BN7:BO7"/>
    <mergeCell ref="BQ7:BR7"/>
    <mergeCell ref="BS7:BS8"/>
    <mergeCell ref="BG7:BG8"/>
    <mergeCell ref="BH7:BI7"/>
    <mergeCell ref="BK7:BL7"/>
    <mergeCell ref="BJ7:BJ8"/>
    <mergeCell ref="BP7:BP8"/>
    <mergeCell ref="F7:I7"/>
    <mergeCell ref="J7:J8"/>
    <mergeCell ref="K7:N7"/>
    <mergeCell ref="O7:O8"/>
    <mergeCell ref="P7:S7"/>
    <mergeCell ref="U7:X7"/>
    <mergeCell ref="A4:A8"/>
    <mergeCell ref="B4:B8"/>
    <mergeCell ref="C4:C8"/>
    <mergeCell ref="D4:D8"/>
    <mergeCell ref="T7:T8"/>
    <mergeCell ref="E7:E8"/>
    <mergeCell ref="O5:AZ5"/>
    <mergeCell ref="AI7:AI8"/>
    <mergeCell ref="AD7:AD8"/>
    <mergeCell ref="AE7:AH7"/>
    <mergeCell ref="AJ7:AM7"/>
    <mergeCell ref="AX7:AX8"/>
    <mergeCell ref="Y7:Y8"/>
    <mergeCell ref="Z7:AC7"/>
    <mergeCell ref="AY7:AZ7"/>
    <mergeCell ref="AN7:AN8"/>
    <mergeCell ref="AO7:AR7"/>
    <mergeCell ref="AS7:AS8"/>
    <mergeCell ref="BX7:BX8"/>
    <mergeCell ref="EG4:EG6"/>
    <mergeCell ref="DO5:DT5"/>
    <mergeCell ref="C1:N1"/>
    <mergeCell ref="C2:N2"/>
    <mergeCell ref="T2:V2"/>
    <mergeCell ref="L3:O3"/>
    <mergeCell ref="E4:I6"/>
    <mergeCell ref="J4:N6"/>
    <mergeCell ref="O4:DJ4"/>
    <mergeCell ref="O6:S6"/>
    <mergeCell ref="T6:X6"/>
    <mergeCell ref="AD6:AH6"/>
    <mergeCell ref="BD6:BF6"/>
    <mergeCell ref="BG6:BI6"/>
    <mergeCell ref="BJ6:BL6"/>
    <mergeCell ref="BM6:BO6"/>
    <mergeCell ref="Y6:AC6"/>
    <mergeCell ref="AI6:AM6"/>
    <mergeCell ref="AN6:AR6"/>
    <mergeCell ref="AS6:AW6"/>
    <mergeCell ref="AX6:AZ6"/>
    <mergeCell ref="CA6:CC6"/>
    <mergeCell ref="CS5:DA5"/>
    <mergeCell ref="EH4:EJ6"/>
    <mergeCell ref="BA5:BO5"/>
    <mergeCell ref="BP5:BR6"/>
    <mergeCell ref="BS5:CI5"/>
    <mergeCell ref="CJ5:CR5"/>
    <mergeCell ref="CP6:CR6"/>
    <mergeCell ref="CS6:CU6"/>
    <mergeCell ref="CV6:CX6"/>
    <mergeCell ref="CY6:DA6"/>
    <mergeCell ref="CD6:CF6"/>
    <mergeCell ref="CG6:CI6"/>
    <mergeCell ref="CJ6:CL6"/>
    <mergeCell ref="CM6:CO6"/>
    <mergeCell ref="EA6:EC6"/>
    <mergeCell ref="ED6:EF6"/>
    <mergeCell ref="DO4:EF4"/>
    <mergeCell ref="BS6:BW6"/>
    <mergeCell ref="BX6:BZ6"/>
    <mergeCell ref="BA6:BC6"/>
    <mergeCell ref="DB5:DD6"/>
    <mergeCell ref="DE5:DG6"/>
    <mergeCell ref="DH5:DJ6"/>
    <mergeCell ref="DU5:DW6"/>
    <mergeCell ref="DX5:EF5"/>
    <mergeCell ref="DO6:DQ6"/>
    <mergeCell ref="DR6:DT6"/>
    <mergeCell ref="DX6:DZ6"/>
    <mergeCell ref="CY7:CY8"/>
    <mergeCell ref="CZ7:DA7"/>
    <mergeCell ref="DB7:DB8"/>
    <mergeCell ref="EG7:EG8"/>
    <mergeCell ref="DK4:DK6"/>
    <mergeCell ref="DL4:DN6"/>
    <mergeCell ref="CS7:CS8"/>
    <mergeCell ref="CT7:CU7"/>
    <mergeCell ref="CV7:CV8"/>
    <mergeCell ref="DI7:DJ7"/>
    <mergeCell ref="BM7:BM8"/>
    <mergeCell ref="CK7:CL7"/>
    <mergeCell ref="CM7:CM8"/>
    <mergeCell ref="CN7:CO7"/>
    <mergeCell ref="CP7:CP8"/>
    <mergeCell ref="CB7:CC7"/>
    <mergeCell ref="CD7:CD8"/>
    <mergeCell ref="CE7:CF7"/>
    <mergeCell ref="CH7:CI7"/>
    <mergeCell ref="CG7:CG8"/>
    <mergeCell ref="CJ7:CJ8"/>
    <mergeCell ref="BY7:BZ7"/>
    <mergeCell ref="DC7:DD7"/>
    <mergeCell ref="DE7:DE8"/>
    <mergeCell ref="DF7:DG7"/>
    <mergeCell ref="DH7:DH8"/>
    <mergeCell ref="CW7:CX7"/>
    <mergeCell ref="CQ7:CR7"/>
    <mergeCell ref="CA7:CA8"/>
    <mergeCell ref="BT7:BW7"/>
    <mergeCell ref="EH7:EH8"/>
    <mergeCell ref="EI7:EJ7"/>
    <mergeCell ref="EA7:EA8"/>
    <mergeCell ref="EB7:EC7"/>
    <mergeCell ref="ED7:ED8"/>
    <mergeCell ref="EE7:EF7"/>
    <mergeCell ref="DU7:DU8"/>
    <mergeCell ref="DV7:DW7"/>
    <mergeCell ref="DK7:DK8"/>
    <mergeCell ref="DL7:DL8"/>
    <mergeCell ref="DM7:DN7"/>
    <mergeCell ref="DX7:DX8"/>
    <mergeCell ref="DY7:DZ7"/>
    <mergeCell ref="DO7:DO8"/>
    <mergeCell ref="DP7:DQ7"/>
    <mergeCell ref="DR7:DR8"/>
    <mergeCell ref="DS7:DT7"/>
  </mergeCells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2022-08-02T10:51:47Z</dcterms:modified>
</cp:coreProperties>
</file>