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BN19" i="1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AR18"/>
  <c r="AQ18"/>
  <c r="H18"/>
  <c r="D18" s="1"/>
  <c r="G18"/>
  <c r="C18" s="1"/>
  <c r="F18"/>
  <c r="E18"/>
  <c r="AR17"/>
  <c r="AQ17"/>
  <c r="H17"/>
  <c r="D17" s="1"/>
  <c r="G17"/>
  <c r="C17" s="1"/>
  <c r="F17"/>
  <c r="E17"/>
  <c r="AR16"/>
  <c r="AQ16"/>
  <c r="H16"/>
  <c r="D16" s="1"/>
  <c r="G16"/>
  <c r="C16" s="1"/>
  <c r="F16"/>
  <c r="E16"/>
  <c r="AR15"/>
  <c r="AQ15"/>
  <c r="H15"/>
  <c r="D15" s="1"/>
  <c r="G15"/>
  <c r="C15" s="1"/>
  <c r="F15"/>
  <c r="E15"/>
  <c r="AR14"/>
  <c r="AQ14"/>
  <c r="H14"/>
  <c r="D14" s="1"/>
  <c r="G14"/>
  <c r="F14"/>
  <c r="E14"/>
  <c r="C14"/>
  <c r="AR13"/>
  <c r="AQ13"/>
  <c r="H13"/>
  <c r="D13" s="1"/>
  <c r="G13"/>
  <c r="F13"/>
  <c r="E13"/>
  <c r="C13"/>
  <c r="AR12"/>
  <c r="AQ12"/>
  <c r="H12"/>
  <c r="D12" s="1"/>
  <c r="G12"/>
  <c r="C12" s="1"/>
  <c r="F12"/>
  <c r="E12"/>
  <c r="AR11"/>
  <c r="AQ11"/>
  <c r="H11"/>
  <c r="D11" s="1"/>
  <c r="G11"/>
  <c r="G19" s="1"/>
  <c r="F11"/>
  <c r="F19" s="1"/>
  <c r="E11"/>
  <c r="E19" s="1"/>
  <c r="D19" l="1"/>
  <c r="C11"/>
  <c r="C19" s="1"/>
  <c r="H19"/>
</calcChain>
</file>

<file path=xl/sharedStrings.xml><?xml version="1.0" encoding="utf-8"?>
<sst xmlns="http://schemas.openxmlformats.org/spreadsheetml/2006/main" count="123" uniqueCount="58">
  <si>
    <t>հազար դրամ</t>
  </si>
  <si>
    <t>Մեծամոր</t>
  </si>
  <si>
    <t>Ֆերիկ</t>
  </si>
  <si>
    <t>Արմավիր</t>
  </si>
  <si>
    <t>ՀԱՏՎԱԾ 3</t>
  </si>
  <si>
    <t>Հ/Հ</t>
  </si>
  <si>
    <t>Անվանումը</t>
  </si>
  <si>
    <r>
      <rPr>
        <b/>
        <sz val="12"/>
        <rFont val="GHEA Grapalat"/>
        <family val="3"/>
      </rPr>
      <t>բյուջ տող 4000</t>
    </r>
    <r>
      <rPr>
        <sz val="12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</si>
  <si>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</si>
  <si>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</si>
  <si>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</si>
  <si>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</si>
  <si>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12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</si>
  <si>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2"/>
        <rFont val="GHEA Grapalat"/>
        <family val="3"/>
      </rPr>
      <t xml:space="preserve">(բյուջ. տող 6110) </t>
    </r>
    <r>
      <rPr>
        <sz val="12"/>
        <rFont val="GHEA Grapalat"/>
        <family val="3"/>
      </rPr>
      <t xml:space="preserve">
1.2. ՊԱՇԱՐՆԵՐԻ ԻՐԱՑՈՒՄԻՑ ՄՈՒՏՔԵՐ 
</t>
    </r>
    <r>
      <rPr>
        <b/>
        <sz val="12"/>
        <rFont val="GHEA Grapalat"/>
        <family val="3"/>
      </rPr>
      <t xml:space="preserve">(բյուջ. տող 6200)
</t>
    </r>
    <r>
      <rPr>
        <sz val="12"/>
        <rFont val="GHEA Grapalat"/>
        <family val="3"/>
      </rPr>
      <t xml:space="preserve">1.3. ԲԱՐՁՐԱՐԺԵՔ ԱԿՏԻՎՆԵՐԻ ԻՐԱՑՈՒՄԻՑ ՄՈՒՏՔԵՐ </t>
    </r>
    <r>
      <rPr>
        <b/>
        <sz val="12"/>
        <rFont val="GHEA Grapalat"/>
        <family val="3"/>
      </rPr>
      <t xml:space="preserve">
  (տող 6300)</t>
    </r>
    <r>
      <rPr>
        <sz val="12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</si>
  <si>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</si>
  <si>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</si>
  <si>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2"/>
        <rFont val="GHEA Grapalat"/>
        <family val="3"/>
      </rPr>
      <t>բյուջ տող 4200</t>
    </r>
    <r>
      <rPr>
        <sz val="12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</si>
  <si>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</si>
  <si>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2"/>
        <rFont val="GHEA Grapalat"/>
        <family val="3"/>
      </rPr>
      <t xml:space="preserve">բյուջ տող. 4300 </t>
    </r>
    <r>
      <rPr>
        <sz val="12"/>
        <rFont val="GHEA Grapalat"/>
        <family val="3"/>
      </rPr>
      <t xml:space="preserve">
1.3. ՏՈԿՈՍԱՎՃԱՐՆԵՐ (տող4310+տող 4320+տող4330)</t>
    </r>
  </si>
  <si>
    <r>
      <rPr>
        <b/>
        <sz val="12"/>
        <rFont val="GHEA Grapalat"/>
        <family val="3"/>
      </rPr>
      <t xml:space="preserve">բյուջետ. տող 4400
</t>
    </r>
    <r>
      <rPr>
        <sz val="12"/>
        <rFont val="GHEA Grapalat"/>
        <family val="3"/>
      </rPr>
      <t xml:space="preserve">
1.4. ՍՈՒԲՍԻԴԻԱՆԵՐ  (տող4410+տող4420)</t>
    </r>
  </si>
  <si>
    <t xml:space="preserve">որից` </t>
  </si>
  <si>
    <t>բյուջետ. տող 4500
1.5. ԴՐԱՄԱՇՆՈՐՀՆԵՐ (տող4510+տող4520+տող4530+տող4540)</t>
  </si>
  <si>
    <r>
      <rPr>
        <b/>
        <sz val="12"/>
        <rFont val="GHEA Grapalat"/>
        <family val="3"/>
      </rPr>
      <t>բյուջետ. տող 4600</t>
    </r>
    <r>
      <rPr>
        <sz val="12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</si>
  <si>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2"/>
        <rFont val="GHEA Grapalat"/>
        <family val="3"/>
      </rPr>
      <t>բյուջետ. տող 4700</t>
    </r>
    <r>
      <rPr>
        <sz val="12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</si>
  <si>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</si>
  <si>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2"/>
        <rFont val="GHEA Grapalat"/>
        <family val="3"/>
      </rPr>
      <t>(բյուջ. տող  5110)</t>
    </r>
    <r>
      <rPr>
        <sz val="12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</si>
  <si>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2"/>
        <rFont val="GHEA Grapalat"/>
        <family val="3"/>
      </rPr>
      <t xml:space="preserve"> (բյուջ. տող  5120+5130)</t>
    </r>
    <r>
      <rPr>
        <sz val="12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</si>
  <si>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</si>
  <si>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t xml:space="preserve"> վարչական մաս</t>
  </si>
  <si>
    <t>ֆոնդային մաս</t>
  </si>
  <si>
    <r>
      <rPr>
        <b/>
        <sz val="12"/>
        <rFont val="GHEA Grapalat"/>
        <family val="3"/>
      </rPr>
      <t xml:space="preserve">(տող 4110+ տող4120) </t>
    </r>
    <r>
      <rPr>
        <sz val="12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2"/>
        <rFont val="GHEA Grapalat"/>
        <family val="3"/>
      </rPr>
      <t>(տող4120)</t>
    </r>
  </si>
  <si>
    <r>
      <rPr>
        <b/>
        <sz val="12"/>
        <rFont val="GHEA Grapalat"/>
        <family val="3"/>
      </rPr>
      <t>տող 4130</t>
    </r>
    <r>
      <rPr>
        <sz val="12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</si>
  <si>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12"/>
        <rFont val="GHEA Grapalat"/>
        <family val="3"/>
      </rPr>
      <t xml:space="preserve">
 Էներգետիկ  ծառայություններ</t>
    </r>
  </si>
  <si>
    <r>
      <rPr>
        <b/>
        <sz val="12"/>
        <rFont val="GHEA Grapalat"/>
        <family val="3"/>
      </rPr>
      <t>տող4213</t>
    </r>
    <r>
      <rPr>
        <sz val="12"/>
        <rFont val="GHEA Grapalat"/>
        <family val="3"/>
      </rPr>
      <t xml:space="preserve">
Կոմունալ ծառայություններ</t>
    </r>
  </si>
  <si>
    <r>
      <t>տող4214</t>
    </r>
    <r>
      <rPr>
        <sz val="12"/>
        <rFont val="GHEA Grapalat"/>
        <family val="3"/>
      </rPr>
      <t xml:space="preserve">
Կապի ծառայություններ</t>
    </r>
  </si>
  <si>
    <r>
      <t>տող 4220</t>
    </r>
    <r>
      <rPr>
        <sz val="12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</si>
  <si>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12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</si>
  <si>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/>
        <sz val="12"/>
        <rFont val="GHEA Grapalat"/>
        <family val="3"/>
      </rPr>
      <t xml:space="preserve">որից՝ բյուջ </t>
    </r>
    <r>
      <rPr>
        <b/>
        <u/>
        <sz val="12"/>
        <rFont val="GHEA Grapalat"/>
        <family val="3"/>
      </rPr>
      <t xml:space="preserve">տող. 4238 </t>
    </r>
    <r>
      <rPr>
        <sz val="12"/>
        <rFont val="GHEA Grapalat"/>
        <family val="3"/>
      </rPr>
      <t xml:space="preserve">
 Ընդհանուր բնույթի այլ ծառայություններ</t>
    </r>
  </si>
  <si>
    <r>
      <rPr>
        <b/>
        <sz val="12"/>
        <rFont val="GHEA Grapalat"/>
        <family val="3"/>
      </rPr>
      <t xml:space="preserve">բյուջ տող. 4250 </t>
    </r>
    <r>
      <rPr>
        <sz val="12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</si>
  <si>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2"/>
        <rFont val="GHEA Grapalat"/>
        <family val="3"/>
      </rPr>
      <t xml:space="preserve">բյուջ տող. 4260 </t>
    </r>
    <r>
      <rPr>
        <sz val="12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</si>
  <si>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2"/>
        <rFont val="GHEA Grapalat"/>
        <family val="3"/>
      </rPr>
      <t>բյուջետ. տող 4411</t>
    </r>
    <r>
      <rPr>
        <sz val="12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</si>
  <si>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2"/>
        <rFont val="GHEA Grapalat"/>
        <family val="3"/>
      </rPr>
      <t>բյուջետ. տող 4531</t>
    </r>
    <r>
      <rPr>
        <sz val="12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</si>
  <si>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</si>
  <si>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</si>
  <si>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</si>
  <si>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r>
      <rPr>
        <b/>
        <sz val="12"/>
        <rFont val="GHEA Grapalat"/>
        <family val="3"/>
      </rPr>
      <t xml:space="preserve">  (տող 6410)</t>
    </r>
    <r>
      <rPr>
        <sz val="12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</si>
  <si>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</si>
  <si>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տարեկան    ճշտված պլան</t>
  </si>
  <si>
    <t>փաստ</t>
  </si>
  <si>
    <t>տարեկան ճշտված պլան</t>
  </si>
  <si>
    <t>ԸՆԴԱՄԵՆԸ</t>
  </si>
  <si>
    <t xml:space="preserve">                                                ՀԱՄԱՅՆՔԻ  ԲՅՈՒՋԵԻ  ԾԱԽՍԵՐԸ`  ԸՍՏ  ԲՅՈՒՋԵՏԱՅԻՆ ԾԱԽՍԵՐԻ ՏՆՏԵՍԱԳԻՏԱԿԱՆ ԴԱՍԱԿԱՐԳՄԱՆ</t>
  </si>
  <si>
    <t>Վաղարշապատ</t>
  </si>
  <si>
    <t>Արաքս</t>
  </si>
  <si>
    <t>Խոյ</t>
  </si>
  <si>
    <t>Փարաքար</t>
  </si>
  <si>
    <t>Բաղրամյան</t>
  </si>
  <si>
    <t>2022թ. III եռամսյակ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</si>
</sst>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u/>
      <sz val="12"/>
      <name val="GHEA Grapalat"/>
      <family val="3"/>
    </font>
    <font>
      <b/>
      <u/>
      <sz val="12"/>
      <name val="GHEA Grapalat"/>
      <family val="3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64" fontId="1" fillId="6" borderId="0" xfId="0" applyNumberFormat="1" applyFont="1" applyFill="1"/>
    <xf numFmtId="0" fontId="1" fillId="0" borderId="0" xfId="0" applyFont="1" applyBorder="1" applyAlignment="1">
      <alignment horizontal="center" vertical="center"/>
    </xf>
    <xf numFmtId="4" fontId="1" fillId="12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165" fontId="1" fillId="6" borderId="9" xfId="0" applyNumberFormat="1" applyFont="1" applyFill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165" fontId="1" fillId="0" borderId="5" xfId="0" applyNumberFormat="1" applyFont="1" applyBorder="1" applyAlignment="1" applyProtection="1">
      <alignment vertical="center" wrapText="1"/>
    </xf>
    <xf numFmtId="164" fontId="1" fillId="2" borderId="5" xfId="0" applyNumberFormat="1" applyFont="1" applyFill="1" applyBorder="1"/>
    <xf numFmtId="165" fontId="1" fillId="2" borderId="5" xfId="0" applyNumberFormat="1" applyFont="1" applyFill="1" applyBorder="1"/>
    <xf numFmtId="165" fontId="2" fillId="0" borderId="5" xfId="0" applyNumberFormat="1" applyFont="1" applyBorder="1"/>
    <xf numFmtId="165" fontId="1" fillId="0" borderId="0" xfId="0" applyNumberFormat="1" applyFont="1" applyAlignment="1">
      <alignment horizontal="right"/>
    </xf>
    <xf numFmtId="165" fontId="1" fillId="0" borderId="12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2" fillId="4" borderId="5" xfId="0" applyNumberFormat="1" applyFont="1" applyFill="1" applyBorder="1" applyAlignment="1">
      <alignment horizontal="right" vertical="center" wrapText="1"/>
    </xf>
    <xf numFmtId="165" fontId="2" fillId="4" borderId="0" xfId="0" applyNumberFormat="1" applyFont="1" applyFill="1" applyAlignment="1">
      <alignment horizontal="right"/>
    </xf>
    <xf numFmtId="0" fontId="1" fillId="6" borderId="0" xfId="0" applyFont="1" applyFill="1"/>
    <xf numFmtId="0" fontId="1" fillId="0" borderId="0" xfId="0" applyFont="1" applyBorder="1"/>
    <xf numFmtId="0" fontId="1" fillId="7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0" borderId="5" xfId="0" applyFont="1" applyBorder="1"/>
    <xf numFmtId="165" fontId="2" fillId="4" borderId="5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11" borderId="5" xfId="0" applyNumberFormat="1" applyFont="1" applyFill="1" applyBorder="1" applyAlignment="1" applyProtection="1">
      <alignment horizontal="center" vertical="center" wrapText="1"/>
    </xf>
    <xf numFmtId="0" fontId="1" fillId="9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7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9" borderId="10" xfId="0" applyFont="1" applyFill="1" applyBorder="1" applyAlignment="1" applyProtection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" fontId="1" fillId="8" borderId="6" xfId="0" applyNumberFormat="1" applyFont="1" applyFill="1" applyBorder="1" applyAlignment="1">
      <alignment horizontal="center" vertical="center" wrapText="1"/>
    </xf>
    <xf numFmtId="4" fontId="1" fillId="9" borderId="9" xfId="0" applyNumberFormat="1" applyFont="1" applyFill="1" applyBorder="1" applyAlignment="1">
      <alignment horizontal="center" vertical="center" wrapText="1"/>
    </xf>
    <xf numFmtId="4" fontId="1" fillId="9" borderId="6" xfId="0" applyNumberFormat="1" applyFont="1" applyFill="1" applyBorder="1" applyAlignment="1">
      <alignment horizontal="center" vertical="center" wrapText="1"/>
    </xf>
    <xf numFmtId="4" fontId="1" fillId="9" borderId="10" xfId="0" applyNumberFormat="1" applyFont="1" applyFill="1" applyBorder="1" applyAlignment="1">
      <alignment horizontal="center" vertical="center" wrapText="1"/>
    </xf>
    <xf numFmtId="4" fontId="1" fillId="10" borderId="9" xfId="0" applyNumberFormat="1" applyFont="1" applyFill="1" applyBorder="1" applyAlignment="1">
      <alignment horizontal="center" vertical="center" wrapText="1"/>
    </xf>
    <xf numFmtId="4" fontId="1" fillId="10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165" fontId="1" fillId="0" borderId="5" xfId="1" applyNumberFormat="1" applyFont="1" applyFill="1" applyBorder="1" applyAlignment="1" applyProtection="1">
      <alignment vertical="center" wrapText="1"/>
    </xf>
  </cellXfs>
  <cellStyles count="2">
    <cellStyle name="Обычный" xfId="0" builtinId="0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25"/>
  <sheetViews>
    <sheetView tabSelected="1" zoomScaleNormal="100" workbookViewId="0">
      <pane xSplit="2" ySplit="10" topLeftCell="C14" activePane="bottomRight" state="frozen"/>
      <selection pane="topRight" activeCell="C1" sqref="C1"/>
      <selection pane="bottomLeft" activeCell="A11" sqref="A11"/>
      <selection pane="bottomRight" activeCell="C3" sqref="C3"/>
    </sheetView>
  </sheetViews>
  <sheetFormatPr defaultRowHeight="17.399999999999999"/>
  <cols>
    <col min="1" max="1" width="7.44140625" style="5" customWidth="1"/>
    <col min="2" max="2" width="21" style="24" customWidth="1"/>
    <col min="3" max="3" width="15.44140625" style="5" customWidth="1"/>
    <col min="4" max="4" width="14.21875" style="5" customWidth="1"/>
    <col min="5" max="5" width="15.88671875" style="5" customWidth="1"/>
    <col min="6" max="135" width="14.21875" style="5" customWidth="1"/>
    <col min="136" max="136" width="8.88671875" style="5"/>
    <col min="137" max="137" width="15.21875" style="5" customWidth="1"/>
    <col min="138" max="138" width="14.6640625" style="5" customWidth="1"/>
    <col min="139" max="139" width="13.33203125" style="5" customWidth="1"/>
    <col min="140" max="140" width="12.109375" style="5" customWidth="1"/>
    <col min="141" max="141" width="15.109375" style="5" customWidth="1"/>
    <col min="142" max="16384" width="8.88671875" style="5"/>
  </cols>
  <sheetData>
    <row r="1" spans="1:66" ht="25.2" customHeight="1">
      <c r="A1" s="1"/>
      <c r="B1" s="2"/>
      <c r="C1" s="1"/>
      <c r="D1" s="1"/>
      <c r="E1" s="1"/>
      <c r="F1" s="1"/>
      <c r="G1" s="1" t="s">
        <v>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3"/>
      <c r="AJ1" s="3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1:66" ht="28.2" customHeight="1">
      <c r="A2" s="70" t="s">
        <v>51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ht="17.399999999999999" customHeight="1">
      <c r="B3" s="8"/>
      <c r="D3" s="34" t="s">
        <v>57</v>
      </c>
      <c r="E3" s="34"/>
      <c r="F3" s="34"/>
      <c r="G3" s="34"/>
      <c r="H3" s="34"/>
      <c r="I3" s="34"/>
      <c r="N3" s="5" t="s">
        <v>0</v>
      </c>
      <c r="W3" s="35"/>
      <c r="X3" s="35"/>
      <c r="AG3" s="34"/>
      <c r="AH3" s="34"/>
      <c r="AI3" s="9"/>
      <c r="AJ3" s="9"/>
    </row>
    <row r="4" spans="1:66" ht="17.399999999999999" customHeight="1">
      <c r="A4" s="36" t="s">
        <v>5</v>
      </c>
      <c r="B4" s="37" t="s">
        <v>6</v>
      </c>
      <c r="C4" s="38" t="s">
        <v>7</v>
      </c>
      <c r="D4" s="39"/>
      <c r="E4" s="39"/>
      <c r="F4" s="39"/>
      <c r="G4" s="39"/>
      <c r="H4" s="40"/>
      <c r="I4" s="44" t="s">
        <v>8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6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</row>
    <row r="5" spans="1:66" ht="18" customHeight="1">
      <c r="A5" s="36"/>
      <c r="B5" s="37"/>
      <c r="C5" s="41"/>
      <c r="D5" s="42"/>
      <c r="E5" s="42"/>
      <c r="F5" s="42"/>
      <c r="G5" s="42"/>
      <c r="H5" s="43"/>
      <c r="I5" s="76" t="s">
        <v>9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8"/>
      <c r="BC5" s="79" t="s">
        <v>10</v>
      </c>
      <c r="BD5" s="80"/>
      <c r="BE5" s="80"/>
      <c r="BF5" s="80"/>
      <c r="BG5" s="80"/>
      <c r="BH5" s="80"/>
      <c r="BI5" s="55" t="s">
        <v>11</v>
      </c>
      <c r="BJ5" s="55"/>
      <c r="BK5" s="55"/>
      <c r="BL5" s="55"/>
      <c r="BM5" s="55"/>
      <c r="BN5" s="55"/>
    </row>
    <row r="6" spans="1:66" ht="32.4" customHeight="1">
      <c r="A6" s="36"/>
      <c r="B6" s="37"/>
      <c r="C6" s="41"/>
      <c r="D6" s="42"/>
      <c r="E6" s="42"/>
      <c r="F6" s="42"/>
      <c r="G6" s="42"/>
      <c r="H6" s="43"/>
      <c r="I6" s="49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1"/>
      <c r="BC6" s="49"/>
      <c r="BD6" s="50"/>
      <c r="BE6" s="50"/>
      <c r="BF6" s="50"/>
      <c r="BG6" s="55" t="s">
        <v>12</v>
      </c>
      <c r="BH6" s="55"/>
      <c r="BI6" s="56" t="s">
        <v>13</v>
      </c>
      <c r="BJ6" s="57"/>
      <c r="BK6" s="55" t="s">
        <v>14</v>
      </c>
      <c r="BL6" s="55"/>
      <c r="BM6" s="55"/>
      <c r="BN6" s="55"/>
    </row>
    <row r="7" spans="1:66" ht="17.399999999999999" customHeight="1">
      <c r="A7" s="36"/>
      <c r="B7" s="37"/>
      <c r="C7" s="41"/>
      <c r="D7" s="42"/>
      <c r="E7" s="42"/>
      <c r="F7" s="42"/>
      <c r="G7" s="42"/>
      <c r="H7" s="43"/>
      <c r="I7" s="55" t="s">
        <v>15</v>
      </c>
      <c r="J7" s="55"/>
      <c r="K7" s="55"/>
      <c r="L7" s="55"/>
      <c r="M7" s="62" t="s">
        <v>16</v>
      </c>
      <c r="N7" s="63"/>
      <c r="O7" s="66" t="s">
        <v>17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8"/>
      <c r="AE7" s="62" t="s">
        <v>18</v>
      </c>
      <c r="AF7" s="63"/>
      <c r="AG7" s="62" t="s">
        <v>19</v>
      </c>
      <c r="AH7" s="63"/>
      <c r="AI7" s="47" t="s">
        <v>20</v>
      </c>
      <c r="AJ7" s="48"/>
      <c r="AK7" s="69" t="s">
        <v>21</v>
      </c>
      <c r="AL7" s="33"/>
      <c r="AM7" s="47" t="s">
        <v>20</v>
      </c>
      <c r="AN7" s="48"/>
      <c r="AO7" s="33" t="s">
        <v>22</v>
      </c>
      <c r="AP7" s="33"/>
      <c r="AQ7" s="47" t="s">
        <v>23</v>
      </c>
      <c r="AR7" s="71"/>
      <c r="AS7" s="71"/>
      <c r="AT7" s="71"/>
      <c r="AU7" s="71"/>
      <c r="AV7" s="48"/>
      <c r="AW7" s="47" t="s">
        <v>24</v>
      </c>
      <c r="AX7" s="71"/>
      <c r="AY7" s="71"/>
      <c r="AZ7" s="71"/>
      <c r="BA7" s="71"/>
      <c r="BB7" s="48"/>
      <c r="BC7" s="56" t="s">
        <v>25</v>
      </c>
      <c r="BD7" s="57"/>
      <c r="BE7" s="56" t="s">
        <v>26</v>
      </c>
      <c r="BF7" s="57"/>
      <c r="BG7" s="55"/>
      <c r="BH7" s="55"/>
      <c r="BI7" s="58"/>
      <c r="BJ7" s="59"/>
      <c r="BK7" s="55"/>
      <c r="BL7" s="55"/>
      <c r="BM7" s="55"/>
      <c r="BN7" s="55"/>
    </row>
    <row r="8" spans="1:66" ht="82.8" customHeight="1">
      <c r="A8" s="36"/>
      <c r="B8" s="37"/>
      <c r="C8" s="30" t="s">
        <v>27</v>
      </c>
      <c r="D8" s="30"/>
      <c r="E8" s="31" t="s">
        <v>28</v>
      </c>
      <c r="F8" s="31"/>
      <c r="G8" s="32" t="s">
        <v>29</v>
      </c>
      <c r="H8" s="32"/>
      <c r="I8" s="33" t="s">
        <v>30</v>
      </c>
      <c r="J8" s="33"/>
      <c r="K8" s="33" t="s">
        <v>31</v>
      </c>
      <c r="L8" s="33"/>
      <c r="M8" s="64"/>
      <c r="N8" s="65"/>
      <c r="O8" s="52" t="s">
        <v>32</v>
      </c>
      <c r="P8" s="48"/>
      <c r="Q8" s="47" t="s">
        <v>33</v>
      </c>
      <c r="R8" s="48"/>
      <c r="S8" s="52" t="s">
        <v>34</v>
      </c>
      <c r="T8" s="48"/>
      <c r="U8" s="52" t="s">
        <v>35</v>
      </c>
      <c r="V8" s="48"/>
      <c r="W8" s="52" t="s">
        <v>36</v>
      </c>
      <c r="X8" s="48"/>
      <c r="Y8" s="53" t="s">
        <v>37</v>
      </c>
      <c r="Z8" s="54"/>
      <c r="AA8" s="47" t="s">
        <v>38</v>
      </c>
      <c r="AB8" s="48"/>
      <c r="AC8" s="47" t="s">
        <v>39</v>
      </c>
      <c r="AD8" s="48"/>
      <c r="AE8" s="64"/>
      <c r="AF8" s="65"/>
      <c r="AG8" s="64"/>
      <c r="AH8" s="65"/>
      <c r="AI8" s="47" t="s">
        <v>40</v>
      </c>
      <c r="AJ8" s="48"/>
      <c r="AK8" s="33"/>
      <c r="AL8" s="33"/>
      <c r="AM8" s="47" t="s">
        <v>41</v>
      </c>
      <c r="AN8" s="48"/>
      <c r="AO8" s="33"/>
      <c r="AP8" s="33"/>
      <c r="AQ8" s="30" t="s">
        <v>27</v>
      </c>
      <c r="AR8" s="30"/>
      <c r="AS8" s="30" t="s">
        <v>28</v>
      </c>
      <c r="AT8" s="30"/>
      <c r="AU8" s="30" t="s">
        <v>29</v>
      </c>
      <c r="AV8" s="30"/>
      <c r="AW8" s="30" t="s">
        <v>42</v>
      </c>
      <c r="AX8" s="30"/>
      <c r="AY8" s="72" t="s">
        <v>43</v>
      </c>
      <c r="AZ8" s="73"/>
      <c r="BA8" s="74" t="s">
        <v>44</v>
      </c>
      <c r="BB8" s="74"/>
      <c r="BC8" s="60"/>
      <c r="BD8" s="61"/>
      <c r="BE8" s="60"/>
      <c r="BF8" s="61"/>
      <c r="BG8" s="55"/>
      <c r="BH8" s="55"/>
      <c r="BI8" s="60"/>
      <c r="BJ8" s="61"/>
      <c r="BK8" s="55" t="s">
        <v>45</v>
      </c>
      <c r="BL8" s="55"/>
      <c r="BM8" s="55" t="s">
        <v>46</v>
      </c>
      <c r="BN8" s="55"/>
    </row>
    <row r="9" spans="1:66" ht="52.2">
      <c r="A9" s="36"/>
      <c r="B9" s="37"/>
      <c r="C9" s="10" t="s">
        <v>47</v>
      </c>
      <c r="D9" s="11" t="s">
        <v>48</v>
      </c>
      <c r="E9" s="10" t="s">
        <v>49</v>
      </c>
      <c r="F9" s="11" t="s">
        <v>48</v>
      </c>
      <c r="G9" s="10" t="s">
        <v>49</v>
      </c>
      <c r="H9" s="11" t="s">
        <v>48</v>
      </c>
      <c r="I9" s="10" t="s">
        <v>49</v>
      </c>
      <c r="J9" s="11" t="s">
        <v>48</v>
      </c>
      <c r="K9" s="10" t="s">
        <v>49</v>
      </c>
      <c r="L9" s="11" t="s">
        <v>48</v>
      </c>
      <c r="M9" s="10" t="s">
        <v>49</v>
      </c>
      <c r="N9" s="11" t="s">
        <v>48</v>
      </c>
      <c r="O9" s="10" t="s">
        <v>49</v>
      </c>
      <c r="P9" s="11" t="s">
        <v>48</v>
      </c>
      <c r="Q9" s="10" t="s">
        <v>49</v>
      </c>
      <c r="R9" s="11" t="s">
        <v>48</v>
      </c>
      <c r="S9" s="10" t="s">
        <v>49</v>
      </c>
      <c r="T9" s="11" t="s">
        <v>48</v>
      </c>
      <c r="U9" s="10" t="s">
        <v>49</v>
      </c>
      <c r="V9" s="11" t="s">
        <v>48</v>
      </c>
      <c r="W9" s="10" t="s">
        <v>49</v>
      </c>
      <c r="X9" s="11" t="s">
        <v>48</v>
      </c>
      <c r="Y9" s="10" t="s">
        <v>49</v>
      </c>
      <c r="Z9" s="11" t="s">
        <v>48</v>
      </c>
      <c r="AA9" s="10" t="s">
        <v>49</v>
      </c>
      <c r="AB9" s="11" t="s">
        <v>48</v>
      </c>
      <c r="AC9" s="10" t="s">
        <v>49</v>
      </c>
      <c r="AD9" s="11" t="s">
        <v>48</v>
      </c>
      <c r="AE9" s="10" t="s">
        <v>49</v>
      </c>
      <c r="AF9" s="11" t="s">
        <v>48</v>
      </c>
      <c r="AG9" s="10" t="s">
        <v>49</v>
      </c>
      <c r="AH9" s="11" t="s">
        <v>48</v>
      </c>
      <c r="AI9" s="10" t="s">
        <v>49</v>
      </c>
      <c r="AJ9" s="11" t="s">
        <v>48</v>
      </c>
      <c r="AK9" s="10" t="s">
        <v>49</v>
      </c>
      <c r="AL9" s="11" t="s">
        <v>48</v>
      </c>
      <c r="AM9" s="10" t="s">
        <v>47</v>
      </c>
      <c r="AN9" s="11" t="s">
        <v>48</v>
      </c>
      <c r="AO9" s="10" t="s">
        <v>49</v>
      </c>
      <c r="AP9" s="11" t="s">
        <v>48</v>
      </c>
      <c r="AQ9" s="10" t="s">
        <v>49</v>
      </c>
      <c r="AR9" s="11" t="s">
        <v>48</v>
      </c>
      <c r="AS9" s="10" t="s">
        <v>49</v>
      </c>
      <c r="AT9" s="11" t="s">
        <v>48</v>
      </c>
      <c r="AU9" s="10" t="s">
        <v>49</v>
      </c>
      <c r="AV9" s="11" t="s">
        <v>48</v>
      </c>
      <c r="AW9" s="10" t="s">
        <v>49</v>
      </c>
      <c r="AX9" s="11" t="s">
        <v>48</v>
      </c>
      <c r="AY9" s="10" t="s">
        <v>49</v>
      </c>
      <c r="AZ9" s="11" t="s">
        <v>48</v>
      </c>
      <c r="BA9" s="10" t="s">
        <v>49</v>
      </c>
      <c r="BB9" s="11" t="s">
        <v>48</v>
      </c>
      <c r="BC9" s="10" t="s">
        <v>49</v>
      </c>
      <c r="BD9" s="11" t="s">
        <v>48</v>
      </c>
      <c r="BE9" s="10" t="s">
        <v>49</v>
      </c>
      <c r="BF9" s="11" t="s">
        <v>48</v>
      </c>
      <c r="BG9" s="10" t="s">
        <v>49</v>
      </c>
      <c r="BH9" s="11" t="s">
        <v>48</v>
      </c>
      <c r="BI9" s="10" t="s">
        <v>49</v>
      </c>
      <c r="BJ9" s="11" t="s">
        <v>48</v>
      </c>
      <c r="BK9" s="10" t="s">
        <v>49</v>
      </c>
      <c r="BL9" s="11" t="s">
        <v>48</v>
      </c>
      <c r="BM9" s="10" t="s">
        <v>49</v>
      </c>
      <c r="BN9" s="11" t="s">
        <v>48</v>
      </c>
    </row>
    <row r="10" spans="1:66" ht="21" customHeight="1">
      <c r="A10" s="26"/>
      <c r="B10" s="27">
        <v>1</v>
      </c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26">
        <v>17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26">
        <v>25</v>
      </c>
      <c r="AA10" s="26">
        <v>26</v>
      </c>
      <c r="AB10" s="26">
        <v>27</v>
      </c>
      <c r="AC10" s="26">
        <v>28</v>
      </c>
      <c r="AD10" s="26">
        <v>29</v>
      </c>
      <c r="AE10" s="26">
        <v>30</v>
      </c>
      <c r="AF10" s="26">
        <v>31</v>
      </c>
      <c r="AG10" s="26">
        <v>32</v>
      </c>
      <c r="AH10" s="26">
        <v>33</v>
      </c>
      <c r="AI10" s="26">
        <v>34</v>
      </c>
      <c r="AJ10" s="26">
        <v>35</v>
      </c>
      <c r="AK10" s="26">
        <v>36</v>
      </c>
      <c r="AL10" s="26">
        <v>37</v>
      </c>
      <c r="AM10" s="26">
        <v>38</v>
      </c>
      <c r="AN10" s="26">
        <v>39</v>
      </c>
      <c r="AO10" s="26">
        <v>40</v>
      </c>
      <c r="AP10" s="26">
        <v>41</v>
      </c>
      <c r="AQ10" s="26"/>
      <c r="AR10" s="26"/>
      <c r="AS10" s="26">
        <v>42</v>
      </c>
      <c r="AT10" s="26">
        <v>43</v>
      </c>
      <c r="AU10" s="26"/>
      <c r="AV10" s="26"/>
      <c r="AW10" s="26">
        <v>46</v>
      </c>
      <c r="AX10" s="26">
        <v>47</v>
      </c>
      <c r="AY10" s="26">
        <v>48</v>
      </c>
      <c r="AZ10" s="26">
        <v>49</v>
      </c>
      <c r="BA10" s="26">
        <v>50</v>
      </c>
      <c r="BB10" s="26">
        <v>51</v>
      </c>
      <c r="BC10" s="26">
        <v>52</v>
      </c>
      <c r="BD10" s="26">
        <v>53</v>
      </c>
      <c r="BE10" s="26">
        <v>54</v>
      </c>
      <c r="BF10" s="26">
        <v>55</v>
      </c>
      <c r="BG10" s="26">
        <v>56</v>
      </c>
      <c r="BH10" s="26">
        <v>57</v>
      </c>
      <c r="BI10" s="26">
        <v>58</v>
      </c>
      <c r="BJ10" s="26">
        <v>59</v>
      </c>
      <c r="BK10" s="26">
        <v>60</v>
      </c>
      <c r="BL10" s="26">
        <v>61</v>
      </c>
      <c r="BM10" s="26">
        <v>62</v>
      </c>
      <c r="BN10" s="26">
        <v>63</v>
      </c>
    </row>
    <row r="11" spans="1:66" s="19" customFormat="1" ht="21" customHeight="1">
      <c r="A11" s="12">
        <v>1</v>
      </c>
      <c r="B11" s="13" t="s">
        <v>52</v>
      </c>
      <c r="C11" s="14">
        <f t="shared" ref="C11:D18" si="0">E11+G11-BA11</f>
        <v>2274947.7999999998</v>
      </c>
      <c r="D11" s="14">
        <f t="shared" si="0"/>
        <v>1461435.3</v>
      </c>
      <c r="E11" s="14">
        <f t="shared" ref="E11:F18" si="1">I11+K11+M11+AE11+AG11+AK11+AO11+AS11</f>
        <v>1866231.1</v>
      </c>
      <c r="F11" s="14">
        <f t="shared" si="1"/>
        <v>1129416.6000000001</v>
      </c>
      <c r="G11" s="14">
        <f t="shared" ref="G11:H18" si="2">AY11+BC11+BE11+BG11+BI11+BK11+BM11</f>
        <v>408716.69999999995</v>
      </c>
      <c r="H11" s="14">
        <f t="shared" si="2"/>
        <v>332018.7</v>
      </c>
      <c r="I11" s="14">
        <v>512370</v>
      </c>
      <c r="J11" s="15">
        <v>354607.5</v>
      </c>
      <c r="K11" s="14"/>
      <c r="L11" s="14"/>
      <c r="M11" s="14">
        <v>398887.3</v>
      </c>
      <c r="N11" s="15">
        <v>235928.7</v>
      </c>
      <c r="O11" s="16">
        <v>99461.9</v>
      </c>
      <c r="P11" s="15">
        <v>78502.2</v>
      </c>
      <c r="Q11" s="16">
        <v>13500</v>
      </c>
      <c r="R11" s="15">
        <v>202.2</v>
      </c>
      <c r="S11" s="17">
        <v>5725.4</v>
      </c>
      <c r="T11" s="15">
        <v>2769.9</v>
      </c>
      <c r="U11" s="14">
        <v>2500</v>
      </c>
      <c r="V11" s="15">
        <v>2403.4</v>
      </c>
      <c r="W11" s="14">
        <v>44000</v>
      </c>
      <c r="X11" s="15">
        <v>22397.4</v>
      </c>
      <c r="Y11" s="14">
        <v>41000</v>
      </c>
      <c r="Z11" s="15">
        <v>21435.4</v>
      </c>
      <c r="AA11" s="16">
        <v>79200</v>
      </c>
      <c r="AB11" s="15">
        <v>42700</v>
      </c>
      <c r="AC11" s="14">
        <v>148800</v>
      </c>
      <c r="AD11" s="15">
        <v>86058.4</v>
      </c>
      <c r="AE11" s="14">
        <v>0</v>
      </c>
      <c r="AF11" s="14"/>
      <c r="AG11" s="14">
        <v>918723.8</v>
      </c>
      <c r="AH11" s="15">
        <v>516051</v>
      </c>
      <c r="AI11" s="14">
        <v>918723.8</v>
      </c>
      <c r="AJ11" s="15">
        <v>516051</v>
      </c>
      <c r="AK11" s="14">
        <v>2620</v>
      </c>
      <c r="AL11" s="15">
        <v>1408.8</v>
      </c>
      <c r="AM11" s="14">
        <v>720</v>
      </c>
      <c r="AN11" s="15">
        <v>480</v>
      </c>
      <c r="AO11" s="14">
        <v>26630</v>
      </c>
      <c r="AP11" s="15">
        <v>18703.599999999999</v>
      </c>
      <c r="AQ11" s="14">
        <f t="shared" ref="AQ11:AR18" si="3">AS11+AU11-BA11</f>
        <v>7000</v>
      </c>
      <c r="AR11" s="14">
        <f t="shared" si="3"/>
        <v>2717</v>
      </c>
      <c r="AS11" s="14">
        <v>7000</v>
      </c>
      <c r="AT11" s="15">
        <v>2717</v>
      </c>
      <c r="AU11" s="14">
        <v>0</v>
      </c>
      <c r="AV11" s="15"/>
      <c r="AW11" s="14">
        <v>0</v>
      </c>
      <c r="AX11" s="15">
        <v>0</v>
      </c>
      <c r="AY11" s="14">
        <v>0</v>
      </c>
      <c r="AZ11" s="15">
        <v>0</v>
      </c>
      <c r="BA11" s="18">
        <v>0</v>
      </c>
      <c r="BB11" s="15">
        <v>0</v>
      </c>
      <c r="BC11" s="14">
        <v>532716.69999999995</v>
      </c>
      <c r="BD11" s="15">
        <v>508866.6</v>
      </c>
      <c r="BE11" s="14">
        <v>76000</v>
      </c>
      <c r="BF11" s="15">
        <v>39927.599999999999</v>
      </c>
      <c r="BG11" s="14">
        <v>0</v>
      </c>
      <c r="BH11" s="14">
        <v>0</v>
      </c>
      <c r="BI11" s="14">
        <v>-30000</v>
      </c>
      <c r="BJ11" s="15">
        <v>-15941.2</v>
      </c>
      <c r="BK11" s="17">
        <v>-170000</v>
      </c>
      <c r="BL11" s="15">
        <v>-200834.3</v>
      </c>
      <c r="BM11" s="14">
        <v>0</v>
      </c>
      <c r="BN11" s="14">
        <v>0</v>
      </c>
    </row>
    <row r="12" spans="1:66" s="19" customFormat="1" ht="21" customHeight="1">
      <c r="A12" s="12">
        <v>2</v>
      </c>
      <c r="B12" s="13" t="s">
        <v>53</v>
      </c>
      <c r="C12" s="14">
        <f t="shared" si="0"/>
        <v>1452889.7</v>
      </c>
      <c r="D12" s="14">
        <f t="shared" si="0"/>
        <v>647301.10000000009</v>
      </c>
      <c r="E12" s="14">
        <f t="shared" si="1"/>
        <v>918797</v>
      </c>
      <c r="F12" s="14">
        <f t="shared" si="1"/>
        <v>455400.4</v>
      </c>
      <c r="G12" s="14">
        <f t="shared" si="2"/>
        <v>566327.69999999995</v>
      </c>
      <c r="H12" s="14">
        <f t="shared" si="2"/>
        <v>224135.7</v>
      </c>
      <c r="I12" s="14">
        <v>333926.8</v>
      </c>
      <c r="J12" s="15">
        <v>191929.8</v>
      </c>
      <c r="K12" s="14"/>
      <c r="L12" s="14"/>
      <c r="M12" s="14">
        <v>208405.30000000002</v>
      </c>
      <c r="N12" s="15">
        <v>93478.2</v>
      </c>
      <c r="O12" s="16">
        <v>41233.5</v>
      </c>
      <c r="P12" s="15">
        <v>25152.799999999999</v>
      </c>
      <c r="Q12" s="16">
        <v>33300</v>
      </c>
      <c r="R12" s="15">
        <v>19788.3</v>
      </c>
      <c r="S12" s="17">
        <v>2163</v>
      </c>
      <c r="T12" s="15">
        <v>1447.6</v>
      </c>
      <c r="U12" s="14">
        <v>800</v>
      </c>
      <c r="V12" s="15">
        <v>22.8</v>
      </c>
      <c r="W12" s="14">
        <v>67524.899999999994</v>
      </c>
      <c r="X12" s="15">
        <v>18132</v>
      </c>
      <c r="Y12" s="14">
        <v>43653.9</v>
      </c>
      <c r="Z12" s="15">
        <v>13806.2</v>
      </c>
      <c r="AA12" s="16">
        <v>26000</v>
      </c>
      <c r="AB12" s="15">
        <v>14918.1</v>
      </c>
      <c r="AC12" s="14">
        <v>31123.7</v>
      </c>
      <c r="AD12" s="15">
        <v>11877.4</v>
      </c>
      <c r="AE12" s="14">
        <v>0</v>
      </c>
      <c r="AF12" s="14"/>
      <c r="AG12" s="14">
        <v>186624.2</v>
      </c>
      <c r="AH12" s="15">
        <v>117133.7</v>
      </c>
      <c r="AI12" s="14">
        <v>186624.2</v>
      </c>
      <c r="AJ12" s="15">
        <v>117133.7</v>
      </c>
      <c r="AK12" s="14">
        <v>18407.400000000001</v>
      </c>
      <c r="AL12" s="15">
        <v>14269</v>
      </c>
      <c r="AM12" s="14">
        <v>3232.4</v>
      </c>
      <c r="AN12" s="15">
        <v>1261.3</v>
      </c>
      <c r="AO12" s="14">
        <v>30000</v>
      </c>
      <c r="AP12" s="15">
        <v>6070</v>
      </c>
      <c r="AQ12" s="14">
        <f t="shared" si="3"/>
        <v>109198.29999999999</v>
      </c>
      <c r="AR12" s="14">
        <f t="shared" si="3"/>
        <v>284.70000000000073</v>
      </c>
      <c r="AS12" s="14">
        <v>141433.29999999999</v>
      </c>
      <c r="AT12" s="15">
        <v>32519.7</v>
      </c>
      <c r="AU12" s="14">
        <v>0</v>
      </c>
      <c r="AV12" s="15"/>
      <c r="AW12" s="14">
        <v>140825</v>
      </c>
      <c r="AX12" s="15">
        <v>32235</v>
      </c>
      <c r="AY12" s="14">
        <v>0</v>
      </c>
      <c r="AZ12" s="15">
        <v>0</v>
      </c>
      <c r="BA12" s="18">
        <v>32235</v>
      </c>
      <c r="BB12" s="15">
        <v>32235</v>
      </c>
      <c r="BC12" s="14">
        <v>516352.3</v>
      </c>
      <c r="BD12" s="15">
        <v>215873.3</v>
      </c>
      <c r="BE12" s="14">
        <v>49975.4</v>
      </c>
      <c r="BF12" s="15">
        <v>33657.699999999997</v>
      </c>
      <c r="BG12" s="14">
        <v>0</v>
      </c>
      <c r="BH12" s="14">
        <v>0</v>
      </c>
      <c r="BI12" s="14"/>
      <c r="BJ12" s="15">
        <v>-1500</v>
      </c>
      <c r="BK12" s="17"/>
      <c r="BL12" s="15">
        <v>-23895.3</v>
      </c>
      <c r="BM12" s="14">
        <v>0</v>
      </c>
      <c r="BN12" s="14">
        <v>0</v>
      </c>
    </row>
    <row r="13" spans="1:66" s="19" customFormat="1" ht="21" customHeight="1">
      <c r="A13" s="12">
        <v>3</v>
      </c>
      <c r="B13" s="13" t="s">
        <v>54</v>
      </c>
      <c r="C13" s="14">
        <f t="shared" si="0"/>
        <v>1169640.3999999999</v>
      </c>
      <c r="D13" s="14">
        <f t="shared" si="0"/>
        <v>776086.89999999991</v>
      </c>
      <c r="E13" s="14">
        <f t="shared" si="1"/>
        <v>962774.79999999993</v>
      </c>
      <c r="F13" s="14">
        <f t="shared" si="1"/>
        <v>645645</v>
      </c>
      <c r="G13" s="14">
        <f t="shared" si="2"/>
        <v>246017.90000000002</v>
      </c>
      <c r="H13" s="14">
        <f t="shared" si="2"/>
        <v>169594.2</v>
      </c>
      <c r="I13" s="14">
        <v>471862.5</v>
      </c>
      <c r="J13" s="15">
        <v>335856.5</v>
      </c>
      <c r="K13" s="14"/>
      <c r="L13" s="14"/>
      <c r="M13" s="20">
        <v>278847</v>
      </c>
      <c r="N13" s="15">
        <v>159856.1</v>
      </c>
      <c r="O13" s="16">
        <v>27815.1</v>
      </c>
      <c r="P13" s="15">
        <v>25030.3</v>
      </c>
      <c r="Q13" s="16">
        <v>42392.5</v>
      </c>
      <c r="R13" s="15">
        <v>20890.099999999999</v>
      </c>
      <c r="S13" s="17">
        <v>3037.4</v>
      </c>
      <c r="T13" s="15">
        <v>2945.2</v>
      </c>
      <c r="U13" s="14">
        <v>5557.3</v>
      </c>
      <c r="V13" s="15">
        <v>1232.3</v>
      </c>
      <c r="W13" s="14">
        <v>55436.3</v>
      </c>
      <c r="X13" s="15">
        <v>38473.5</v>
      </c>
      <c r="Y13" s="14">
        <v>28110</v>
      </c>
      <c r="Z13" s="15">
        <v>13640.5</v>
      </c>
      <c r="AA13" s="16">
        <v>69857.7</v>
      </c>
      <c r="AB13" s="15">
        <v>27106.3</v>
      </c>
      <c r="AC13" s="14">
        <v>60408.3</v>
      </c>
      <c r="AD13" s="15">
        <v>39678.6</v>
      </c>
      <c r="AE13" s="14">
        <v>376</v>
      </c>
      <c r="AF13" s="14">
        <v>76.5</v>
      </c>
      <c r="AG13" s="14">
        <v>85353</v>
      </c>
      <c r="AH13" s="15">
        <v>64172.6</v>
      </c>
      <c r="AI13" s="14">
        <v>85353</v>
      </c>
      <c r="AJ13" s="15">
        <v>64172.6</v>
      </c>
      <c r="AK13" s="14">
        <v>48258.1</v>
      </c>
      <c r="AL13" s="15">
        <v>41683.300000000003</v>
      </c>
      <c r="AM13" s="14">
        <v>8528</v>
      </c>
      <c r="AN13" s="15">
        <v>5438.2</v>
      </c>
      <c r="AO13" s="14">
        <v>35884.6</v>
      </c>
      <c r="AP13" s="15">
        <v>3290</v>
      </c>
      <c r="AQ13" s="14">
        <f t="shared" si="3"/>
        <v>3041.3000000000029</v>
      </c>
      <c r="AR13" s="14">
        <f t="shared" si="3"/>
        <v>1557.6999999999971</v>
      </c>
      <c r="AS13" s="14">
        <v>42193.600000000006</v>
      </c>
      <c r="AT13" s="15">
        <v>40710</v>
      </c>
      <c r="AU13" s="14">
        <v>0</v>
      </c>
      <c r="AV13" s="15"/>
      <c r="AW13" s="14">
        <v>39152.300000000003</v>
      </c>
      <c r="AX13" s="15">
        <v>39152.300000000003</v>
      </c>
      <c r="AY13" s="14">
        <v>0</v>
      </c>
      <c r="AZ13" s="15">
        <v>0</v>
      </c>
      <c r="BA13" s="18">
        <v>39152.300000000003</v>
      </c>
      <c r="BB13" s="15">
        <v>39152.300000000003</v>
      </c>
      <c r="BC13" s="14">
        <v>267034.7</v>
      </c>
      <c r="BD13" s="15">
        <v>162373</v>
      </c>
      <c r="BE13" s="14">
        <v>64983.199999999997</v>
      </c>
      <c r="BF13" s="15">
        <v>49978.1</v>
      </c>
      <c r="BG13" s="14">
        <v>0</v>
      </c>
      <c r="BH13" s="14">
        <v>0</v>
      </c>
      <c r="BI13" s="14"/>
      <c r="BJ13" s="15">
        <v>-649.5</v>
      </c>
      <c r="BK13" s="17">
        <v>-86000</v>
      </c>
      <c r="BL13" s="15">
        <v>-42107.4</v>
      </c>
      <c r="BM13" s="14">
        <v>0</v>
      </c>
      <c r="BN13" s="14">
        <v>0</v>
      </c>
    </row>
    <row r="14" spans="1:66" s="19" customFormat="1" ht="21" customHeight="1">
      <c r="A14" s="12">
        <v>4</v>
      </c>
      <c r="B14" s="13" t="s">
        <v>55</v>
      </c>
      <c r="C14" s="14">
        <f t="shared" si="0"/>
        <v>1710839.5</v>
      </c>
      <c r="D14" s="14">
        <f t="shared" si="0"/>
        <v>702496.89999999991</v>
      </c>
      <c r="E14" s="14">
        <f t="shared" si="1"/>
        <v>1077000</v>
      </c>
      <c r="F14" s="14">
        <f t="shared" si="1"/>
        <v>521881.19999999995</v>
      </c>
      <c r="G14" s="14">
        <f t="shared" si="2"/>
        <v>633839.5</v>
      </c>
      <c r="H14" s="14">
        <f t="shared" si="2"/>
        <v>180615.69999999998</v>
      </c>
      <c r="I14" s="28">
        <v>465233.6</v>
      </c>
      <c r="J14" s="5">
        <v>211310.6</v>
      </c>
      <c r="K14" s="14"/>
      <c r="L14" s="14"/>
      <c r="M14" s="5">
        <v>194314.3</v>
      </c>
      <c r="N14" s="28">
        <v>95045.5</v>
      </c>
      <c r="O14" s="5">
        <v>30399.9</v>
      </c>
      <c r="P14" s="15">
        <v>18468.400000000001</v>
      </c>
      <c r="Q14" s="5">
        <v>78801.899999999994</v>
      </c>
      <c r="R14" s="15">
        <v>45703.5</v>
      </c>
      <c r="S14" s="5">
        <v>2000</v>
      </c>
      <c r="T14" s="15">
        <v>1121.5</v>
      </c>
      <c r="U14" s="5">
        <v>7004</v>
      </c>
      <c r="V14" s="15">
        <v>3188.3</v>
      </c>
      <c r="W14" s="5">
        <v>24203.9</v>
      </c>
      <c r="X14" s="15">
        <v>7486.9</v>
      </c>
      <c r="Y14" s="5">
        <v>5889.5</v>
      </c>
      <c r="Z14" s="15">
        <v>3428.6</v>
      </c>
      <c r="AA14" s="5">
        <v>10500</v>
      </c>
      <c r="AB14" s="15">
        <v>1810.7</v>
      </c>
      <c r="AC14" s="5">
        <v>30760</v>
      </c>
      <c r="AD14" s="15">
        <v>12747</v>
      </c>
      <c r="AE14" s="14">
        <v>0</v>
      </c>
      <c r="AF14" s="14"/>
      <c r="AG14" s="5">
        <v>333329.90000000002</v>
      </c>
      <c r="AH14" s="15">
        <v>207800.8</v>
      </c>
      <c r="AI14" s="5">
        <v>333329.90000000002</v>
      </c>
      <c r="AJ14" s="15">
        <v>207800.8</v>
      </c>
      <c r="AK14" s="5">
        <v>6822.2</v>
      </c>
      <c r="AL14" s="15">
        <v>3019</v>
      </c>
      <c r="AM14" s="5">
        <v>6822.2</v>
      </c>
      <c r="AN14" s="15">
        <v>3019</v>
      </c>
      <c r="AO14" s="5">
        <v>20000</v>
      </c>
      <c r="AP14" s="15">
        <v>3740</v>
      </c>
      <c r="AQ14" s="14">
        <f t="shared" si="3"/>
        <v>57300</v>
      </c>
      <c r="AR14" s="14">
        <f t="shared" si="3"/>
        <v>965.3</v>
      </c>
      <c r="AS14" s="5">
        <v>57300</v>
      </c>
      <c r="AT14" s="15">
        <v>965.3</v>
      </c>
      <c r="AU14" s="81">
        <v>0</v>
      </c>
      <c r="AV14" s="15">
        <v>0</v>
      </c>
      <c r="AW14" s="5">
        <v>54000</v>
      </c>
      <c r="AX14" s="15">
        <v>0</v>
      </c>
      <c r="AY14" s="14">
        <v>0</v>
      </c>
      <c r="AZ14" s="15">
        <v>0</v>
      </c>
      <c r="BA14" s="18">
        <v>0</v>
      </c>
      <c r="BB14" s="15">
        <v>0</v>
      </c>
      <c r="BC14" s="5">
        <v>917196.80000000005</v>
      </c>
      <c r="BD14" s="15">
        <v>180058</v>
      </c>
      <c r="BE14" s="5">
        <v>63000</v>
      </c>
      <c r="BF14" s="15">
        <v>36534.800000000003</v>
      </c>
      <c r="BG14" s="14">
        <v>0</v>
      </c>
      <c r="BH14" s="14">
        <v>0</v>
      </c>
      <c r="BI14" s="14"/>
      <c r="BJ14" s="15"/>
      <c r="BK14" s="5">
        <v>-346357.3</v>
      </c>
      <c r="BL14" s="15">
        <v>-35977.1</v>
      </c>
      <c r="BM14" s="14">
        <v>0</v>
      </c>
      <c r="BN14" s="14">
        <v>0</v>
      </c>
    </row>
    <row r="15" spans="1:66" s="19" customFormat="1" ht="21" customHeight="1">
      <c r="A15" s="12">
        <v>5</v>
      </c>
      <c r="B15" s="13" t="s">
        <v>2</v>
      </c>
      <c r="C15" s="14">
        <f t="shared" si="0"/>
        <v>21989</v>
      </c>
      <c r="D15" s="14">
        <f t="shared" si="0"/>
        <v>18262.400000000001</v>
      </c>
      <c r="E15" s="14">
        <f t="shared" si="1"/>
        <v>19943</v>
      </c>
      <c r="F15" s="14">
        <f t="shared" si="1"/>
        <v>16411.5</v>
      </c>
      <c r="G15" s="14">
        <f t="shared" si="2"/>
        <v>2046</v>
      </c>
      <c r="H15" s="14">
        <f t="shared" si="2"/>
        <v>1850.9</v>
      </c>
      <c r="I15" s="14">
        <v>8154</v>
      </c>
      <c r="J15" s="15">
        <v>6248.2</v>
      </c>
      <c r="K15" s="14"/>
      <c r="L15" s="14"/>
      <c r="M15" s="14">
        <v>2339</v>
      </c>
      <c r="N15" s="15">
        <v>1284.7</v>
      </c>
      <c r="O15" s="16">
        <v>400</v>
      </c>
      <c r="P15" s="15">
        <v>170.8</v>
      </c>
      <c r="Q15" s="16"/>
      <c r="R15" s="15"/>
      <c r="S15" s="17">
        <v>72</v>
      </c>
      <c r="T15" s="15">
        <v>24</v>
      </c>
      <c r="U15" s="14">
        <v>100</v>
      </c>
      <c r="V15" s="15">
        <v>99.2</v>
      </c>
      <c r="W15" s="14">
        <v>700</v>
      </c>
      <c r="X15" s="15">
        <v>966.8</v>
      </c>
      <c r="Y15" s="14">
        <v>660</v>
      </c>
      <c r="Z15" s="15">
        <v>930.8</v>
      </c>
      <c r="AA15" s="16">
        <v>504.9</v>
      </c>
      <c r="AB15" s="15"/>
      <c r="AC15" s="14">
        <v>562.1</v>
      </c>
      <c r="AD15" s="15">
        <v>23.9</v>
      </c>
      <c r="AE15" s="14">
        <v>0</v>
      </c>
      <c r="AF15" s="14"/>
      <c r="AG15" s="14">
        <v>0</v>
      </c>
      <c r="AH15" s="15"/>
      <c r="AI15" s="14"/>
      <c r="AJ15" s="15"/>
      <c r="AK15" s="14">
        <v>9000</v>
      </c>
      <c r="AL15" s="15">
        <v>8778.6</v>
      </c>
      <c r="AM15" s="14"/>
      <c r="AN15" s="15"/>
      <c r="AO15" s="14">
        <v>450</v>
      </c>
      <c r="AP15" s="15">
        <v>100</v>
      </c>
      <c r="AQ15" s="14">
        <f t="shared" si="3"/>
        <v>0</v>
      </c>
      <c r="AR15" s="14">
        <f t="shared" si="3"/>
        <v>0</v>
      </c>
      <c r="AS15" s="14">
        <v>0</v>
      </c>
      <c r="AT15" s="15"/>
      <c r="AU15" s="14">
        <v>0</v>
      </c>
      <c r="AV15" s="15"/>
      <c r="AW15" s="14"/>
      <c r="AX15" s="15">
        <v>0</v>
      </c>
      <c r="AY15" s="14">
        <v>0</v>
      </c>
      <c r="AZ15" s="15">
        <v>0</v>
      </c>
      <c r="BA15" s="18">
        <v>0</v>
      </c>
      <c r="BB15" s="15">
        <v>0</v>
      </c>
      <c r="BC15" s="14">
        <v>0</v>
      </c>
      <c r="BD15" s="15"/>
      <c r="BE15" s="14">
        <v>2046</v>
      </c>
      <c r="BF15" s="15">
        <v>1850.9</v>
      </c>
      <c r="BG15" s="14">
        <v>0</v>
      </c>
      <c r="BH15" s="14">
        <v>0</v>
      </c>
      <c r="BI15" s="14"/>
      <c r="BJ15" s="15"/>
      <c r="BK15" s="17"/>
      <c r="BL15" s="15"/>
      <c r="BM15" s="14">
        <v>0</v>
      </c>
      <c r="BN15" s="14">
        <v>0</v>
      </c>
    </row>
    <row r="16" spans="1:66" s="19" customFormat="1" ht="21" customHeight="1">
      <c r="A16" s="12">
        <v>6</v>
      </c>
      <c r="B16" s="13" t="s">
        <v>3</v>
      </c>
      <c r="C16" s="14">
        <f t="shared" si="0"/>
        <v>2573785.1000000006</v>
      </c>
      <c r="D16" s="14">
        <f t="shared" si="0"/>
        <v>1227070.4000000001</v>
      </c>
      <c r="E16" s="14">
        <f t="shared" si="1"/>
        <v>2068077.8000000003</v>
      </c>
      <c r="F16" s="14">
        <f t="shared" si="1"/>
        <v>1071123.3</v>
      </c>
      <c r="G16" s="14">
        <f t="shared" si="2"/>
        <v>706596.1</v>
      </c>
      <c r="H16" s="14">
        <f t="shared" si="2"/>
        <v>155947.1</v>
      </c>
      <c r="I16" s="14">
        <v>474435.3</v>
      </c>
      <c r="J16" s="15">
        <v>305759.2</v>
      </c>
      <c r="K16" s="14"/>
      <c r="L16" s="14"/>
      <c r="M16" s="14">
        <v>305860.5</v>
      </c>
      <c r="N16" s="15">
        <v>189005.8</v>
      </c>
      <c r="O16" s="16">
        <v>112160.1</v>
      </c>
      <c r="P16" s="15">
        <v>72404.899999999994</v>
      </c>
      <c r="Q16" s="16">
        <v>6502.9</v>
      </c>
      <c r="R16" s="15">
        <v>4493</v>
      </c>
      <c r="S16" s="17">
        <v>7118.5</v>
      </c>
      <c r="T16" s="15">
        <v>3779.8</v>
      </c>
      <c r="U16" s="14">
        <v>4300</v>
      </c>
      <c r="V16" s="15">
        <v>2621.1999999999998</v>
      </c>
      <c r="W16" s="14">
        <v>27860.9</v>
      </c>
      <c r="X16" s="15">
        <v>12866.2</v>
      </c>
      <c r="Y16" s="14">
        <v>20653.5</v>
      </c>
      <c r="Z16" s="15">
        <v>7815.1</v>
      </c>
      <c r="AA16" s="16">
        <v>32605.899999999998</v>
      </c>
      <c r="AB16" s="15">
        <v>24083.5</v>
      </c>
      <c r="AC16" s="14">
        <v>104652.5</v>
      </c>
      <c r="AD16" s="15">
        <v>63335.4</v>
      </c>
      <c r="AE16" s="14">
        <v>0</v>
      </c>
      <c r="AF16" s="14"/>
      <c r="AG16" s="14">
        <v>847525.3</v>
      </c>
      <c r="AH16" s="15">
        <v>549573.5</v>
      </c>
      <c r="AI16" s="14">
        <v>847525.3</v>
      </c>
      <c r="AJ16" s="15">
        <v>549573.5</v>
      </c>
      <c r="AK16" s="14">
        <v>13266.3</v>
      </c>
      <c r="AL16" s="15">
        <v>7902.1</v>
      </c>
      <c r="AM16" s="14">
        <v>3961.7</v>
      </c>
      <c r="AN16" s="15">
        <v>2515.6999999999998</v>
      </c>
      <c r="AO16" s="14">
        <v>24252.799999999999</v>
      </c>
      <c r="AP16" s="15">
        <v>13240.2</v>
      </c>
      <c r="AQ16" s="14">
        <f t="shared" si="3"/>
        <v>201848.8</v>
      </c>
      <c r="AR16" s="14">
        <f t="shared" si="3"/>
        <v>5642.5</v>
      </c>
      <c r="AS16" s="14">
        <v>402737.6</v>
      </c>
      <c r="AT16" s="15">
        <v>5642.5</v>
      </c>
      <c r="AU16" s="14">
        <v>0</v>
      </c>
      <c r="AV16" s="15">
        <v>0</v>
      </c>
      <c r="AW16" s="14">
        <v>388087.6</v>
      </c>
      <c r="AX16" s="15">
        <v>0</v>
      </c>
      <c r="AY16" s="14">
        <v>0</v>
      </c>
      <c r="AZ16" s="15">
        <v>0</v>
      </c>
      <c r="BA16" s="18">
        <v>200888.8</v>
      </c>
      <c r="BB16" s="15">
        <v>0</v>
      </c>
      <c r="BC16" s="14">
        <v>657817.59999999998</v>
      </c>
      <c r="BD16" s="82">
        <v>220587.5</v>
      </c>
      <c r="BE16" s="14">
        <v>74856</v>
      </c>
      <c r="BF16" s="15">
        <v>22955</v>
      </c>
      <c r="BG16" s="14">
        <v>0</v>
      </c>
      <c r="BH16" s="14">
        <v>0</v>
      </c>
      <c r="BI16" s="14"/>
      <c r="BJ16" s="15">
        <v>-1250</v>
      </c>
      <c r="BK16" s="17">
        <v>-26077.5</v>
      </c>
      <c r="BL16" s="15">
        <v>-86345.4</v>
      </c>
      <c r="BM16" s="14">
        <v>0</v>
      </c>
      <c r="BN16" s="14">
        <v>0</v>
      </c>
    </row>
    <row r="17" spans="1:68" s="19" customFormat="1" ht="21" customHeight="1">
      <c r="A17" s="12">
        <v>7</v>
      </c>
      <c r="B17" s="13" t="s">
        <v>1</v>
      </c>
      <c r="C17" s="14">
        <f t="shared" si="0"/>
        <v>3388655.5999999996</v>
      </c>
      <c r="D17" s="14">
        <f t="shared" si="0"/>
        <v>1608728.2999999998</v>
      </c>
      <c r="E17" s="14">
        <f t="shared" si="1"/>
        <v>2717900.3</v>
      </c>
      <c r="F17" s="14">
        <f t="shared" si="1"/>
        <v>1397796.7</v>
      </c>
      <c r="G17" s="14">
        <f t="shared" si="2"/>
        <v>936213</v>
      </c>
      <c r="H17" s="14">
        <f t="shared" si="2"/>
        <v>210931.59999999998</v>
      </c>
      <c r="I17" s="21">
        <v>820255.6</v>
      </c>
      <c r="J17" s="15">
        <v>555374.30000000005</v>
      </c>
      <c r="K17" s="21"/>
      <c r="L17" s="21"/>
      <c r="M17" s="21">
        <v>492627.20000000001</v>
      </c>
      <c r="N17" s="15">
        <v>306460.09999999998</v>
      </c>
      <c r="O17" s="16">
        <v>286633.59999999998</v>
      </c>
      <c r="P17" s="15">
        <v>246168.1</v>
      </c>
      <c r="Q17" s="16">
        <v>2109</v>
      </c>
      <c r="R17" s="15">
        <v>1608.8</v>
      </c>
      <c r="S17" s="17">
        <v>7540</v>
      </c>
      <c r="T17" s="15">
        <v>5164.6000000000004</v>
      </c>
      <c r="U17" s="21">
        <v>13000</v>
      </c>
      <c r="V17" s="15">
        <v>2464.6999999999998</v>
      </c>
      <c r="W17" s="21">
        <v>20402</v>
      </c>
      <c r="X17" s="15">
        <v>5691.6</v>
      </c>
      <c r="Y17" s="21">
        <v>10665.9</v>
      </c>
      <c r="Z17" s="15">
        <v>3617.7</v>
      </c>
      <c r="AA17" s="16">
        <v>59175</v>
      </c>
      <c r="AB17" s="15">
        <v>6452.9</v>
      </c>
      <c r="AC17" s="21">
        <v>80797.600000000006</v>
      </c>
      <c r="AD17" s="15">
        <v>31835.5</v>
      </c>
      <c r="AE17" s="21">
        <v>0</v>
      </c>
      <c r="AF17" s="21"/>
      <c r="AG17" s="21">
        <v>1011665.1</v>
      </c>
      <c r="AH17" s="15">
        <v>523378.1</v>
      </c>
      <c r="AI17" s="21">
        <v>1011665.1</v>
      </c>
      <c r="AJ17" s="15">
        <v>523378.1</v>
      </c>
      <c r="AK17" s="21">
        <v>8229.2000000000007</v>
      </c>
      <c r="AL17" s="15">
        <v>4476.2</v>
      </c>
      <c r="AM17" s="21">
        <v>8229.2000000000007</v>
      </c>
      <c r="AN17" s="15">
        <v>4476.2</v>
      </c>
      <c r="AO17" s="21">
        <v>63025</v>
      </c>
      <c r="AP17" s="15">
        <v>5510</v>
      </c>
      <c r="AQ17" s="14">
        <f t="shared" si="3"/>
        <v>56640.499999999942</v>
      </c>
      <c r="AR17" s="14">
        <f t="shared" si="3"/>
        <v>2598</v>
      </c>
      <c r="AS17" s="21">
        <v>322098.19999999995</v>
      </c>
      <c r="AT17" s="15">
        <v>2598</v>
      </c>
      <c r="AU17" s="21">
        <v>0</v>
      </c>
      <c r="AV17" s="15">
        <v>0</v>
      </c>
      <c r="AW17" s="21">
        <v>311561.09999999998</v>
      </c>
      <c r="AX17" s="15">
        <v>0</v>
      </c>
      <c r="AY17" s="21">
        <v>0</v>
      </c>
      <c r="AZ17" s="15">
        <v>0</v>
      </c>
      <c r="BA17" s="18">
        <v>265457.7</v>
      </c>
      <c r="BB17" s="15">
        <v>0</v>
      </c>
      <c r="BC17" s="21">
        <v>960249</v>
      </c>
      <c r="BD17" s="15">
        <v>206965.5</v>
      </c>
      <c r="BE17" s="21">
        <v>125964</v>
      </c>
      <c r="BF17" s="15">
        <v>50383.4</v>
      </c>
      <c r="BG17" s="14">
        <v>0</v>
      </c>
      <c r="BH17" s="14">
        <v>0</v>
      </c>
      <c r="BI17" s="14"/>
      <c r="BJ17" s="15"/>
      <c r="BK17" s="17">
        <v>-150000</v>
      </c>
      <c r="BL17" s="15">
        <v>-46417.3</v>
      </c>
      <c r="BM17" s="21">
        <v>0</v>
      </c>
      <c r="BN17" s="21">
        <v>0</v>
      </c>
    </row>
    <row r="18" spans="1:68" s="19" customFormat="1" ht="21" customHeight="1">
      <c r="A18" s="12">
        <v>8</v>
      </c>
      <c r="B18" s="13" t="s">
        <v>56</v>
      </c>
      <c r="C18" s="14">
        <f t="shared" si="0"/>
        <v>1263378.8999999999</v>
      </c>
      <c r="D18" s="14">
        <f t="shared" si="0"/>
        <v>563813.30000000005</v>
      </c>
      <c r="E18" s="14">
        <f t="shared" si="1"/>
        <v>623288.9</v>
      </c>
      <c r="F18" s="14">
        <f t="shared" si="1"/>
        <v>371704.9</v>
      </c>
      <c r="G18" s="14">
        <f t="shared" si="2"/>
        <v>773276</v>
      </c>
      <c r="H18" s="14">
        <f t="shared" si="2"/>
        <v>192108.4</v>
      </c>
      <c r="I18" s="21">
        <v>229822</v>
      </c>
      <c r="J18" s="15">
        <v>190543.9</v>
      </c>
      <c r="K18" s="21"/>
      <c r="L18" s="21"/>
      <c r="M18" s="21">
        <v>107039</v>
      </c>
      <c r="N18" s="15">
        <v>73853.600000000006</v>
      </c>
      <c r="O18" s="16">
        <v>23000</v>
      </c>
      <c r="P18" s="15">
        <v>20174.900000000001</v>
      </c>
      <c r="Q18" s="16">
        <v>6000</v>
      </c>
      <c r="R18" s="15">
        <v>2898.1</v>
      </c>
      <c r="S18" s="17">
        <v>2700</v>
      </c>
      <c r="T18" s="15">
        <v>1925.5</v>
      </c>
      <c r="U18" s="21">
        <v>2400</v>
      </c>
      <c r="V18" s="15">
        <v>1105.0999999999999</v>
      </c>
      <c r="W18" s="21">
        <v>17239</v>
      </c>
      <c r="X18" s="15">
        <v>15856.7</v>
      </c>
      <c r="Y18" s="21">
        <v>4500</v>
      </c>
      <c r="Z18" s="15">
        <v>7574.7</v>
      </c>
      <c r="AA18" s="16">
        <v>9000</v>
      </c>
      <c r="AB18" s="15">
        <v>2920</v>
      </c>
      <c r="AC18" s="21">
        <v>36900</v>
      </c>
      <c r="AD18" s="15">
        <v>25702.7</v>
      </c>
      <c r="AE18" s="21">
        <v>0</v>
      </c>
      <c r="AF18" s="21"/>
      <c r="AG18" s="21">
        <v>118071.4</v>
      </c>
      <c r="AH18" s="15">
        <v>79839.199999999997</v>
      </c>
      <c r="AI18" s="21">
        <v>118071.4</v>
      </c>
      <c r="AJ18" s="15">
        <v>79839.199999999997</v>
      </c>
      <c r="AK18" s="21">
        <v>10670.5</v>
      </c>
      <c r="AL18" s="15">
        <v>8420.5</v>
      </c>
      <c r="AM18" s="21">
        <v>10670.5</v>
      </c>
      <c r="AN18" s="15">
        <v>8420.5</v>
      </c>
      <c r="AO18" s="21">
        <v>23000</v>
      </c>
      <c r="AP18" s="15">
        <v>17887.7</v>
      </c>
      <c r="AQ18" s="14">
        <f t="shared" si="3"/>
        <v>1500</v>
      </c>
      <c r="AR18" s="14">
        <f t="shared" si="3"/>
        <v>1160</v>
      </c>
      <c r="AS18" s="21">
        <v>134686</v>
      </c>
      <c r="AT18" s="15">
        <v>1160</v>
      </c>
      <c r="AU18" s="21">
        <v>0</v>
      </c>
      <c r="AV18" s="15"/>
      <c r="AW18" s="21">
        <v>133186</v>
      </c>
      <c r="AX18" s="15">
        <v>0</v>
      </c>
      <c r="AY18" s="21">
        <v>0</v>
      </c>
      <c r="AZ18" s="15">
        <v>0</v>
      </c>
      <c r="BA18" s="18">
        <v>133186</v>
      </c>
      <c r="BB18" s="15">
        <v>0</v>
      </c>
      <c r="BC18" s="21">
        <v>825341</v>
      </c>
      <c r="BD18" s="15">
        <v>231316.1</v>
      </c>
      <c r="BE18" s="21">
        <v>44305</v>
      </c>
      <c r="BF18" s="15">
        <v>29310.3</v>
      </c>
      <c r="BG18" s="14">
        <v>0</v>
      </c>
      <c r="BH18" s="14">
        <v>0</v>
      </c>
      <c r="BI18" s="21"/>
      <c r="BJ18" s="15"/>
      <c r="BK18" s="17">
        <v>-96370</v>
      </c>
      <c r="BL18" s="15">
        <v>-68518</v>
      </c>
      <c r="BM18" s="21">
        <v>0</v>
      </c>
      <c r="BN18" s="21">
        <v>0</v>
      </c>
    </row>
    <row r="19" spans="1:68" s="23" customFormat="1" ht="21" customHeight="1">
      <c r="A19" s="29" t="s">
        <v>50</v>
      </c>
      <c r="B19" s="29"/>
      <c r="C19" s="22">
        <f t="shared" ref="C19:BN19" si="4">SUM(C11:C18)</f>
        <v>13856126</v>
      </c>
      <c r="D19" s="22">
        <f t="shared" si="4"/>
        <v>7005194.5999999996</v>
      </c>
      <c r="E19" s="22">
        <f t="shared" si="4"/>
        <v>10254012.9</v>
      </c>
      <c r="F19" s="22">
        <f t="shared" si="4"/>
        <v>5609379.6000000006</v>
      </c>
      <c r="G19" s="22">
        <f t="shared" si="4"/>
        <v>4273032.9000000004</v>
      </c>
      <c r="H19" s="22">
        <f t="shared" si="4"/>
        <v>1467202.2999999998</v>
      </c>
      <c r="I19" s="22">
        <f t="shared" si="4"/>
        <v>3316059.8</v>
      </c>
      <c r="J19" s="22">
        <f t="shared" si="4"/>
        <v>2151630</v>
      </c>
      <c r="K19" s="22">
        <f t="shared" si="4"/>
        <v>0</v>
      </c>
      <c r="L19" s="22">
        <f t="shared" si="4"/>
        <v>0</v>
      </c>
      <c r="M19" s="22">
        <f t="shared" si="4"/>
        <v>1988319.5999999999</v>
      </c>
      <c r="N19" s="22">
        <f t="shared" si="4"/>
        <v>1154912.7000000002</v>
      </c>
      <c r="O19" s="22">
        <f t="shared" si="4"/>
        <v>621104.1</v>
      </c>
      <c r="P19" s="22">
        <f t="shared" si="4"/>
        <v>486072.4</v>
      </c>
      <c r="Q19" s="22">
        <f t="shared" si="4"/>
        <v>182606.3</v>
      </c>
      <c r="R19" s="22">
        <f t="shared" si="4"/>
        <v>95584.000000000015</v>
      </c>
      <c r="S19" s="22">
        <f t="shared" si="4"/>
        <v>30356.3</v>
      </c>
      <c r="T19" s="22">
        <f t="shared" si="4"/>
        <v>19178.099999999999</v>
      </c>
      <c r="U19" s="22">
        <f t="shared" si="4"/>
        <v>35661.300000000003</v>
      </c>
      <c r="V19" s="22">
        <f t="shared" si="4"/>
        <v>13137.000000000002</v>
      </c>
      <c r="W19" s="22">
        <f t="shared" si="4"/>
        <v>257367</v>
      </c>
      <c r="X19" s="22">
        <f t="shared" si="4"/>
        <v>121871.09999999999</v>
      </c>
      <c r="Y19" s="22">
        <f t="shared" si="4"/>
        <v>155132.79999999999</v>
      </c>
      <c r="Z19" s="22">
        <f t="shared" si="4"/>
        <v>72249</v>
      </c>
      <c r="AA19" s="22">
        <f t="shared" si="4"/>
        <v>286843.5</v>
      </c>
      <c r="AB19" s="22">
        <f t="shared" si="4"/>
        <v>119991.49999999999</v>
      </c>
      <c r="AC19" s="22">
        <f t="shared" si="4"/>
        <v>494004.19999999995</v>
      </c>
      <c r="AD19" s="22">
        <f t="shared" si="4"/>
        <v>271258.89999999997</v>
      </c>
      <c r="AE19" s="22">
        <f t="shared" si="4"/>
        <v>376</v>
      </c>
      <c r="AF19" s="22">
        <f t="shared" si="4"/>
        <v>76.5</v>
      </c>
      <c r="AG19" s="22">
        <f t="shared" si="4"/>
        <v>3501292.7</v>
      </c>
      <c r="AH19" s="22">
        <f t="shared" si="4"/>
        <v>2057948.8999999997</v>
      </c>
      <c r="AI19" s="22">
        <f t="shared" si="4"/>
        <v>3501292.7</v>
      </c>
      <c r="AJ19" s="22">
        <f t="shared" si="4"/>
        <v>2057948.8999999997</v>
      </c>
      <c r="AK19" s="22">
        <f t="shared" si="4"/>
        <v>117273.7</v>
      </c>
      <c r="AL19" s="22">
        <f t="shared" si="4"/>
        <v>89957.500000000015</v>
      </c>
      <c r="AM19" s="22">
        <f t="shared" si="4"/>
        <v>42164</v>
      </c>
      <c r="AN19" s="22">
        <f t="shared" si="4"/>
        <v>25610.9</v>
      </c>
      <c r="AO19" s="22">
        <f t="shared" si="4"/>
        <v>223242.4</v>
      </c>
      <c r="AP19" s="22">
        <f t="shared" si="4"/>
        <v>68541.5</v>
      </c>
      <c r="AQ19" s="22">
        <f t="shared" si="4"/>
        <v>436528.89999999991</v>
      </c>
      <c r="AR19" s="22">
        <f t="shared" si="4"/>
        <v>14925.199999999997</v>
      </c>
      <c r="AS19" s="22">
        <f t="shared" si="4"/>
        <v>1107448.7</v>
      </c>
      <c r="AT19" s="22">
        <f t="shared" si="4"/>
        <v>86312.5</v>
      </c>
      <c r="AU19" s="22">
        <f t="shared" si="4"/>
        <v>0</v>
      </c>
      <c r="AV19" s="22">
        <f t="shared" si="4"/>
        <v>0</v>
      </c>
      <c r="AW19" s="22">
        <f t="shared" si="4"/>
        <v>1066812</v>
      </c>
      <c r="AX19" s="22">
        <f t="shared" si="4"/>
        <v>71387.3</v>
      </c>
      <c r="AY19" s="22">
        <f t="shared" si="4"/>
        <v>0</v>
      </c>
      <c r="AZ19" s="22">
        <f t="shared" si="4"/>
        <v>0</v>
      </c>
      <c r="BA19" s="22">
        <f t="shared" si="4"/>
        <v>670919.80000000005</v>
      </c>
      <c r="BB19" s="22">
        <f t="shared" si="4"/>
        <v>71387.3</v>
      </c>
      <c r="BC19" s="22">
        <f t="shared" si="4"/>
        <v>4676708.0999999996</v>
      </c>
      <c r="BD19" s="22">
        <f t="shared" si="4"/>
        <v>1726040</v>
      </c>
      <c r="BE19" s="22">
        <f t="shared" si="4"/>
        <v>501129.6</v>
      </c>
      <c r="BF19" s="22">
        <f t="shared" si="4"/>
        <v>264597.8</v>
      </c>
      <c r="BG19" s="22">
        <f t="shared" si="4"/>
        <v>0</v>
      </c>
      <c r="BH19" s="22">
        <f t="shared" si="4"/>
        <v>0</v>
      </c>
      <c r="BI19" s="22">
        <f t="shared" si="4"/>
        <v>-30000</v>
      </c>
      <c r="BJ19" s="22">
        <f t="shared" si="4"/>
        <v>-19340.7</v>
      </c>
      <c r="BK19" s="22">
        <f t="shared" si="4"/>
        <v>-874804.8</v>
      </c>
      <c r="BL19" s="22">
        <f t="shared" si="4"/>
        <v>-504094.8</v>
      </c>
      <c r="BM19" s="22">
        <f t="shared" si="4"/>
        <v>0</v>
      </c>
      <c r="BN19" s="22">
        <f t="shared" si="4"/>
        <v>0</v>
      </c>
      <c r="BO19" s="19"/>
      <c r="BP19" s="19"/>
    </row>
    <row r="20" spans="1:68" ht="21" customHeight="1"/>
    <row r="21" spans="1:68" ht="21" customHeight="1"/>
    <row r="22" spans="1:68" ht="21" customHeight="1"/>
    <row r="23" spans="1:68" ht="21" customHeight="1"/>
    <row r="24" spans="1:68" ht="21" customHeight="1"/>
    <row r="25" spans="1:68" ht="21" customHeight="1"/>
    <row r="26" spans="1:68" ht="21" customHeight="1"/>
    <row r="27" spans="1:68" ht="21" customHeight="1"/>
    <row r="28" spans="1:68" ht="21" customHeight="1"/>
    <row r="29" spans="1:68" ht="21" customHeight="1"/>
    <row r="30" spans="1:68" ht="21" customHeight="1"/>
    <row r="31" spans="1:68" ht="21" customHeight="1"/>
    <row r="32" spans="1:68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8" ht="18" customHeight="1"/>
    <row r="122" spans="1:66" s="25" customFormat="1">
      <c r="A122" s="5"/>
      <c r="B122" s="2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</row>
    <row r="123" spans="1:66" s="25" customFormat="1">
      <c r="A123" s="5"/>
      <c r="B123" s="2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</row>
    <row r="124" spans="1:66" s="25" customFormat="1">
      <c r="A124" s="5"/>
      <c r="B124" s="2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</row>
    <row r="125" spans="1:66" s="25" customFormat="1">
      <c r="A125" s="5"/>
      <c r="B125" s="2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</row>
  </sheetData>
  <protectedRanges>
    <protectedRange sqref="J11:J13 J15:J18" name="Range2_18"/>
    <protectedRange sqref="N11:N13 N15:N18" name="Range2_1_4"/>
    <protectedRange sqref="R11:R18" name="Range2_3_4"/>
    <protectedRange sqref="T11:T18" name="Range2_4_4"/>
    <protectedRange sqref="V11:V18" name="Range2_5_4"/>
    <protectedRange sqref="X11:X18" name="Range2_6_4"/>
    <protectedRange sqref="Z11:Z18" name="Range2_7_4"/>
    <protectedRange sqref="AB11:AB18" name="Range2_8_4"/>
    <protectedRange sqref="AD11:AD18" name="Range2_9_4"/>
    <protectedRange sqref="AH11:AH18" name="Range2_11_4"/>
    <protectedRange sqref="AJ11:AJ18" name="Range2_12_4"/>
    <protectedRange sqref="AL11:AL18" name="Range2_13_4"/>
    <protectedRange sqref="AN11 AN13:AN18" name="Range2_14_4"/>
    <protectedRange sqref="AP11:AP18" name="Range2_15_4"/>
    <protectedRange sqref="AT11:AT18" name="Range3_12"/>
    <protectedRange sqref="AV11:AV18" name="Range3_1_4"/>
    <protectedRange sqref="AX11:AX18" name="Range3_3_4"/>
    <protectedRange sqref="AZ11:AZ18" name="Range3_4_4"/>
    <protectedRange sqref="BB11:BB18" name="Range3_5_4"/>
    <protectedRange sqref="BD11:BD15 BD17:BD18" name="Range3_6_4"/>
    <protectedRange sqref="BF11:BF18" name="Range3_7_4"/>
    <protectedRange sqref="BJ11:BJ18" name="Range3_8_4"/>
    <protectedRange sqref="BL11:BL18" name="Range3_9_4"/>
    <protectedRange sqref="P11:P18" name="Range2_10_4"/>
    <protectedRange sqref="Q17:Q18" name="Range2_1"/>
    <protectedRange sqref="AN12" name="Range2_14_1"/>
    <protectedRange sqref="BD16" name="Range3_5_1"/>
  </protectedRanges>
  <mergeCells count="54">
    <mergeCell ref="A2:N2"/>
    <mergeCell ref="BM8:BN8"/>
    <mergeCell ref="AM7:AN7"/>
    <mergeCell ref="AO7:AP8"/>
    <mergeCell ref="AQ7:AV7"/>
    <mergeCell ref="AW7:BB7"/>
    <mergeCell ref="BC7:BD8"/>
    <mergeCell ref="BE7:BF8"/>
    <mergeCell ref="AW8:AX8"/>
    <mergeCell ref="AY8:AZ8"/>
    <mergeCell ref="BA8:BB8"/>
    <mergeCell ref="BK8:BL8"/>
    <mergeCell ref="BC4:BN4"/>
    <mergeCell ref="I5:BB5"/>
    <mergeCell ref="BC5:BH5"/>
    <mergeCell ref="BI5:BN5"/>
    <mergeCell ref="I7:L7"/>
    <mergeCell ref="M7:N8"/>
    <mergeCell ref="O7:AD7"/>
    <mergeCell ref="AE7:AF8"/>
    <mergeCell ref="AG7:AH8"/>
    <mergeCell ref="AC8:AD8"/>
    <mergeCell ref="O8:P8"/>
    <mergeCell ref="Q8:R8"/>
    <mergeCell ref="S8:T8"/>
    <mergeCell ref="U8:V8"/>
    <mergeCell ref="AA8:AB8"/>
    <mergeCell ref="BC6:BF6"/>
    <mergeCell ref="BG6:BH8"/>
    <mergeCell ref="BI6:BJ8"/>
    <mergeCell ref="BK6:BN7"/>
    <mergeCell ref="AI7:AJ7"/>
    <mergeCell ref="AK7:AL8"/>
    <mergeCell ref="K8:L8"/>
    <mergeCell ref="D3:I3"/>
    <mergeCell ref="W3:X3"/>
    <mergeCell ref="AG3:AH3"/>
    <mergeCell ref="A4:A9"/>
    <mergeCell ref="B4:B9"/>
    <mergeCell ref="C4:H7"/>
    <mergeCell ref="I4:BB4"/>
    <mergeCell ref="AI8:AJ8"/>
    <mergeCell ref="AM8:AN8"/>
    <mergeCell ref="AQ8:AR8"/>
    <mergeCell ref="AS8:AT8"/>
    <mergeCell ref="AU8:AV8"/>
    <mergeCell ref="I6:BB6"/>
    <mergeCell ref="W8:X8"/>
    <mergeCell ref="Y8:Z8"/>
    <mergeCell ref="A19:B19"/>
    <mergeCell ref="C8:D8"/>
    <mergeCell ref="E8:F8"/>
    <mergeCell ref="G8:H8"/>
    <mergeCell ref="I8:J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2022-10-04T08:13:00Z</dcterms:modified>
</cp:coreProperties>
</file>