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8" windowWidth="15120" windowHeight="8016"/>
  </bookViews>
  <sheets>
    <sheet name="Armavir" sheetId="1" r:id="rId1"/>
  </sheets>
  <calcPr calcId="125725"/>
</workbook>
</file>

<file path=xl/calcChain.xml><?xml version="1.0" encoding="utf-8"?>
<calcChain xmlns="http://schemas.openxmlformats.org/spreadsheetml/2006/main">
  <c r="EG18" i="1"/>
  <c r="EF18"/>
  <c r="EE18"/>
  <c r="ED18"/>
  <c r="EC18"/>
  <c r="EB18"/>
  <c r="EA18"/>
  <c r="DZ18"/>
  <c r="DY18"/>
  <c r="DX18"/>
  <c r="DW18"/>
  <c r="DV18"/>
  <c r="DU18"/>
  <c r="DT18"/>
  <c r="DS18"/>
  <c r="DR18"/>
  <c r="DQ18"/>
  <c r="DP18"/>
  <c r="DO18"/>
  <c r="DK18"/>
  <c r="DJ18"/>
  <c r="DI18"/>
  <c r="DH18"/>
  <c r="DG18"/>
  <c r="DF18"/>
  <c r="DE18"/>
  <c r="DD18"/>
  <c r="DC18"/>
  <c r="DB18"/>
  <c r="DA18"/>
  <c r="CZ18"/>
  <c r="CY18"/>
  <c r="CX18"/>
  <c r="CW18"/>
  <c r="CV18"/>
  <c r="CU18"/>
  <c r="CT18"/>
  <c r="CS18"/>
  <c r="CR18"/>
  <c r="CQ18"/>
  <c r="CP18"/>
  <c r="CO18"/>
  <c r="CN18"/>
  <c r="CM18"/>
  <c r="CL18"/>
  <c r="CK18"/>
  <c r="CJ18"/>
  <c r="CI18"/>
  <c r="CH18"/>
  <c r="CG18"/>
  <c r="CF18"/>
  <c r="CE18"/>
  <c r="CD18"/>
  <c r="CC18"/>
  <c r="CB18"/>
  <c r="CA18"/>
  <c r="BZ18"/>
  <c r="BY18"/>
  <c r="BX18"/>
  <c r="BR18"/>
  <c r="BQ18"/>
  <c r="BP18"/>
  <c r="BO18"/>
  <c r="BN18"/>
  <c r="BM18"/>
  <c r="BL18"/>
  <c r="BK18"/>
  <c r="BJ18"/>
  <c r="BI18"/>
  <c r="BH18"/>
  <c r="BG18"/>
  <c r="BF18"/>
  <c r="BE18"/>
  <c r="BD18"/>
  <c r="BC18"/>
  <c r="BB18"/>
  <c r="BA18"/>
  <c r="AZ18"/>
  <c r="AY18"/>
  <c r="AX18"/>
  <c r="AU18"/>
  <c r="AV18" s="1"/>
  <c r="AT18"/>
  <c r="AS18"/>
  <c r="AW18" s="1"/>
  <c r="AP18"/>
  <c r="AQ18" s="1"/>
  <c r="AO18"/>
  <c r="AN18"/>
  <c r="AK18"/>
  <c r="AL18" s="1"/>
  <c r="AJ18"/>
  <c r="AI18"/>
  <c r="AG18"/>
  <c r="AF18"/>
  <c r="AE18"/>
  <c r="AD18"/>
  <c r="AH18" s="1"/>
  <c r="AA18"/>
  <c r="AB18" s="1"/>
  <c r="Z18"/>
  <c r="Y18"/>
  <c r="AC18" s="1"/>
  <c r="V18"/>
  <c r="W18" s="1"/>
  <c r="U18"/>
  <c r="T18"/>
  <c r="D18"/>
  <c r="C18"/>
  <c r="EJ17"/>
  <c r="G17" s="1"/>
  <c r="EI17"/>
  <c r="EH17"/>
  <c r="DN17"/>
  <c r="DM17"/>
  <c r="DL17"/>
  <c r="BU17"/>
  <c r="BV17" s="1"/>
  <c r="BT17"/>
  <c r="BS17"/>
  <c r="AW17"/>
  <c r="AV17"/>
  <c r="AR17"/>
  <c r="AQ17"/>
  <c r="AM17"/>
  <c r="AL17"/>
  <c r="AH17"/>
  <c r="AG17"/>
  <c r="AC17"/>
  <c r="AB17"/>
  <c r="X17"/>
  <c r="W17"/>
  <c r="Q17"/>
  <c r="R17" s="1"/>
  <c r="P17"/>
  <c r="O17"/>
  <c r="M17"/>
  <c r="L17"/>
  <c r="K17"/>
  <c r="J17"/>
  <c r="N17" s="1"/>
  <c r="F17"/>
  <c r="E17"/>
  <c r="EJ16"/>
  <c r="EI16"/>
  <c r="EH16"/>
  <c r="E16" s="1"/>
  <c r="DN16"/>
  <c r="DM16"/>
  <c r="DL16"/>
  <c r="BV16"/>
  <c r="BU16"/>
  <c r="BT16"/>
  <c r="BS16"/>
  <c r="BW16" s="1"/>
  <c r="AW16"/>
  <c r="AV16"/>
  <c r="AR16"/>
  <c r="AQ16"/>
  <c r="AM16"/>
  <c r="AL16"/>
  <c r="AH16"/>
  <c r="AG16"/>
  <c r="AC16"/>
  <c r="AB16"/>
  <c r="X16"/>
  <c r="W16"/>
  <c r="Q16"/>
  <c r="P16"/>
  <c r="R16" s="1"/>
  <c r="O16"/>
  <c r="S16" s="1"/>
  <c r="L16"/>
  <c r="M16" s="1"/>
  <c r="K16"/>
  <c r="J16"/>
  <c r="G16"/>
  <c r="H16" s="1"/>
  <c r="F16"/>
  <c r="EJ15"/>
  <c r="G15" s="1"/>
  <c r="EI15"/>
  <c r="EH15"/>
  <c r="DN15"/>
  <c r="DM15"/>
  <c r="DL15"/>
  <c r="BU15"/>
  <c r="BV15" s="1"/>
  <c r="BT15"/>
  <c r="BS15"/>
  <c r="AW15"/>
  <c r="AV15"/>
  <c r="AR15"/>
  <c r="AQ15"/>
  <c r="AM15"/>
  <c r="AL15"/>
  <c r="AH15"/>
  <c r="AG15"/>
  <c r="AC15"/>
  <c r="AB15"/>
  <c r="X15"/>
  <c r="W15"/>
  <c r="Q15"/>
  <c r="R15" s="1"/>
  <c r="P15"/>
  <c r="O15"/>
  <c r="M15"/>
  <c r="L15"/>
  <c r="K15"/>
  <c r="J15"/>
  <c r="N15" s="1"/>
  <c r="F15"/>
  <c r="E15"/>
  <c r="EJ14"/>
  <c r="EI14"/>
  <c r="EH14"/>
  <c r="DN14"/>
  <c r="G14" s="1"/>
  <c r="DM14"/>
  <c r="F14" s="1"/>
  <c r="DL14"/>
  <c r="BV14"/>
  <c r="BU14"/>
  <c r="BT14"/>
  <c r="BS14"/>
  <c r="BW14" s="1"/>
  <c r="AW14"/>
  <c r="AV14"/>
  <c r="AR14"/>
  <c r="AQ14"/>
  <c r="AM14"/>
  <c r="AL14"/>
  <c r="AH14"/>
  <c r="AG14"/>
  <c r="AC14"/>
  <c r="AB14"/>
  <c r="X14"/>
  <c r="W14"/>
  <c r="Q14"/>
  <c r="P14"/>
  <c r="R14" s="1"/>
  <c r="O14"/>
  <c r="S14" s="1"/>
  <c r="L14"/>
  <c r="M14" s="1"/>
  <c r="K14"/>
  <c r="J14"/>
  <c r="EJ13"/>
  <c r="G13" s="1"/>
  <c r="EI13"/>
  <c r="EH13"/>
  <c r="DN13"/>
  <c r="DM13"/>
  <c r="DL13"/>
  <c r="E13" s="1"/>
  <c r="BU13"/>
  <c r="BV13" s="1"/>
  <c r="BT13"/>
  <c r="BS13"/>
  <c r="AW13"/>
  <c r="AV13"/>
  <c r="AR13"/>
  <c r="AQ13"/>
  <c r="AM13"/>
  <c r="AL13"/>
  <c r="AH13"/>
  <c r="AG13"/>
  <c r="AC13"/>
  <c r="AB13"/>
  <c r="X13"/>
  <c r="W13"/>
  <c r="R13"/>
  <c r="Q13"/>
  <c r="S13" s="1"/>
  <c r="P13"/>
  <c r="O13"/>
  <c r="M13"/>
  <c r="L13"/>
  <c r="K13"/>
  <c r="J13"/>
  <c r="N13" s="1"/>
  <c r="F13"/>
  <c r="EJ12"/>
  <c r="EI12"/>
  <c r="EH12"/>
  <c r="E12" s="1"/>
  <c r="DN12"/>
  <c r="G12" s="1"/>
  <c r="DM12"/>
  <c r="DL12"/>
  <c r="BV12"/>
  <c r="BU12"/>
  <c r="BT12"/>
  <c r="BS12"/>
  <c r="BW12" s="1"/>
  <c r="AW12"/>
  <c r="AV12"/>
  <c r="AR12"/>
  <c r="AQ12"/>
  <c r="AM12"/>
  <c r="AL12"/>
  <c r="AH12"/>
  <c r="AG12"/>
  <c r="AC12"/>
  <c r="AB12"/>
  <c r="X12"/>
  <c r="W12"/>
  <c r="Q12"/>
  <c r="P12"/>
  <c r="R12" s="1"/>
  <c r="O12"/>
  <c r="S12" s="1"/>
  <c r="L12"/>
  <c r="M12" s="1"/>
  <c r="K12"/>
  <c r="J12"/>
  <c r="F12"/>
  <c r="EJ11"/>
  <c r="G11" s="1"/>
  <c r="EI11"/>
  <c r="EH11"/>
  <c r="DN11"/>
  <c r="DM11"/>
  <c r="F11" s="1"/>
  <c r="DL11"/>
  <c r="E11" s="1"/>
  <c r="BU11"/>
  <c r="BV11" s="1"/>
  <c r="BT11"/>
  <c r="BS11"/>
  <c r="AW11"/>
  <c r="AV11"/>
  <c r="AR11"/>
  <c r="AQ11"/>
  <c r="AM11"/>
  <c r="AL11"/>
  <c r="AH11"/>
  <c r="AG11"/>
  <c r="AC11"/>
  <c r="AB11"/>
  <c r="X11"/>
  <c r="W11"/>
  <c r="R11"/>
  <c r="Q11"/>
  <c r="S11" s="1"/>
  <c r="P11"/>
  <c r="O11"/>
  <c r="M11"/>
  <c r="L11"/>
  <c r="K11"/>
  <c r="J11"/>
  <c r="N11" s="1"/>
  <c r="EJ10"/>
  <c r="EJ18" s="1"/>
  <c r="EI10"/>
  <c r="EI18" s="1"/>
  <c r="EH10"/>
  <c r="EH18" s="1"/>
  <c r="DN10"/>
  <c r="G10" s="1"/>
  <c r="DM10"/>
  <c r="DL10"/>
  <c r="BV10"/>
  <c r="BU10"/>
  <c r="BU18" s="1"/>
  <c r="BT10"/>
  <c r="BT18" s="1"/>
  <c r="BS10"/>
  <c r="BW10" s="1"/>
  <c r="AW10"/>
  <c r="AV10"/>
  <c r="AR10"/>
  <c r="AQ10"/>
  <c r="AM10"/>
  <c r="AL10"/>
  <c r="AH10"/>
  <c r="AG10"/>
  <c r="AC10"/>
  <c r="AB10"/>
  <c r="X10"/>
  <c r="W10"/>
  <c r="Q10"/>
  <c r="Q18" s="1"/>
  <c r="P10"/>
  <c r="R10" s="1"/>
  <c r="O10"/>
  <c r="O18" s="1"/>
  <c r="L10"/>
  <c r="M10" s="1"/>
  <c r="K10"/>
  <c r="J10"/>
  <c r="F10"/>
  <c r="K18" l="1"/>
  <c r="DM18"/>
  <c r="J18"/>
  <c r="F18"/>
  <c r="H14"/>
  <c r="E14"/>
  <c r="I14" s="1"/>
  <c r="DL18"/>
  <c r="S18"/>
  <c r="BV18"/>
  <c r="BW18"/>
  <c r="G18"/>
  <c r="H10"/>
  <c r="I11"/>
  <c r="H11"/>
  <c r="H13"/>
  <c r="I13"/>
  <c r="I15"/>
  <c r="H15"/>
  <c r="I17"/>
  <c r="H17"/>
  <c r="H12"/>
  <c r="I12"/>
  <c r="S10"/>
  <c r="N10"/>
  <c r="BW11"/>
  <c r="N12"/>
  <c r="BW13"/>
  <c r="N14"/>
  <c r="BW15"/>
  <c r="N16"/>
  <c r="BW17"/>
  <c r="L18"/>
  <c r="P18"/>
  <c r="R18" s="1"/>
  <c r="X18"/>
  <c r="AR18"/>
  <c r="E10"/>
  <c r="S15"/>
  <c r="I16"/>
  <c r="S17"/>
  <c r="AM18"/>
  <c r="BS18"/>
  <c r="DN18"/>
  <c r="E18" l="1"/>
  <c r="I18" s="1"/>
  <c r="H18"/>
  <c r="I10"/>
  <c r="M18"/>
  <c r="N18"/>
</calcChain>
</file>

<file path=xl/sharedStrings.xml><?xml version="1.0" encoding="utf-8"?>
<sst xmlns="http://schemas.openxmlformats.org/spreadsheetml/2006/main" count="236" uniqueCount="69">
  <si>
    <t>ՀԱՇՎԵՏՎՈՒԹՅՈՒՆ</t>
  </si>
  <si>
    <t>հազար դրամ</t>
  </si>
  <si>
    <t>Հ/հ</t>
  </si>
  <si>
    <t>Համայնքի անվանումը</t>
  </si>
  <si>
    <t>Ֆոնդային բյուջեի տարեսկզբի մնացորդ</t>
  </si>
  <si>
    <t>Վարչական բյուջեի տարեսկզբի մնացորդ</t>
  </si>
  <si>
    <t>տող 1000ԸՆԴԱՄԵՆԸ  ԵԿԱՄՈՒՏՆԵՐ     (տող 1100 + տող 1200+տող 1300)</t>
  </si>
  <si>
    <r>
      <t>որից` Սեփական եկամուտներ</t>
    </r>
    <r>
      <rPr>
        <sz val="12"/>
        <rFont val="GHEA Grapalat"/>
        <family val="3"/>
      </rPr>
      <t xml:space="preserve">             (Ընդամենը եկամուտներ առանց պաշտոնական դրամաշնորհների)                                                                                                              </t>
    </r>
  </si>
  <si>
    <t>ԴԱՀԿ    Վ/Բ</t>
  </si>
  <si>
    <t xml:space="preserve"> տող 1000  Ընդամենը վարչական մաս</t>
  </si>
  <si>
    <t xml:space="preserve">Ֆ Ո Ն Դ Ա Յ Ի Ն     </t>
  </si>
  <si>
    <t>տող 1000   Ընդամենը ֆոնդային մաս</t>
  </si>
  <si>
    <t>1. ՀԱՐԿԵՐ ԵՎ ՏՈՒՐՔԵՐ</t>
  </si>
  <si>
    <t>2. ՊԱՇՏՈՆԱԿԱՆ ԴՐԱՄԱՇՆՈՐՀՆԵՐ</t>
  </si>
  <si>
    <t xml:space="preserve">տող 1320 Շահաբաժիններ </t>
  </si>
  <si>
    <t>3.3 գույքի վարձակալությունից եկամուտներ(տող 1331 + տող 1332 + տող 1333 + 1334)</t>
  </si>
  <si>
    <t xml:space="preserve">3.4 Համայնքի բյուջեի եկամուտներ ապրանքների մատակարարումից և ծառայությունների մատուցումից </t>
  </si>
  <si>
    <t>3.5 Վարչական գանձումներ (տող 1351 + տող 1352)</t>
  </si>
  <si>
    <t xml:space="preserve"> տող 1360Մուտքեր տույժերից, տուգանքներից</t>
  </si>
  <si>
    <t xml:space="preserve"> տող 1370  3.7 Ընթացիկ ոչ պաշտոնական դրամաշնորհներ</t>
  </si>
  <si>
    <t xml:space="preserve"> տող 1390   3.9 Այլ եկամուտներ</t>
  </si>
  <si>
    <t xml:space="preserve"> տող 1310  3.1 Տոկոսներ</t>
  </si>
  <si>
    <t xml:space="preserve">տող 1111Գույքահարկ համայնքների վարչական տարածքներում գտնվող շենքերի և շինությունների համար                                                                     </t>
  </si>
  <si>
    <t>տող 1112Հողի հարկ համայնքների վարչական տարածքներում գտնվող հողի համար</t>
  </si>
  <si>
    <t xml:space="preserve">տող 1131Տեղական տուրքեր
</t>
  </si>
  <si>
    <t>տող 1150Համայնքի բյուջե վճարվող պետական տուրքեր
(տող 1151 )</t>
  </si>
  <si>
    <t>տող1160  1.5 Այլ հարկային եկամուտներ</t>
  </si>
  <si>
    <t>տող1210+1230  2.1  Ընթացիկ արտաքին պաշտոնական դրամաշնորհներ` ստացված այլ պետություններից 2.3 Ընթացիկ արտաքին պաշտոնական դրամաշնորհներ` ստացված միջազգային կազմակերպություններից</t>
  </si>
  <si>
    <r>
      <t xml:space="preserve">տող1251+1254  ա) Պետական բյուջեից ֆինանսական համահարթեցման սկզբունքով տրամադրվող դոտացիաներ բ) Պետական բյուջեից համայնքի վարչական բյուջեին տրամադրվող այլ դոտացիաներ </t>
    </r>
    <r>
      <rPr>
        <sz val="9"/>
        <rFont val="Arial Armenian"/>
        <family val="2"/>
      </rPr>
      <t/>
    </r>
  </si>
  <si>
    <t>տող1256
գ) Պետական բյուջեից համայնքի վարչական բյուջեին տրամադրվող այլ դոտացիաներ</t>
  </si>
  <si>
    <t>տող1257   գ) Պետական բյուջեից համայնքի վարչական բյուջեին տրամադրվող նպատակային հատկացումներ (սուբվենցիաներ)</t>
  </si>
  <si>
    <t>տող1258  դ) Այլ համայնքների բյուջեներից ընթացիկ ծախսերի ֆինանսավորման նպատակով ստացվող պաշտոնական դրամաշնորհներ</t>
  </si>
  <si>
    <t>տող 1330  3.3  ընդամենը գույքի վարձակալությունից եկամուտներ(տող 1331 + տող 1332 + տող 1333 + 1334)</t>
  </si>
  <si>
    <t xml:space="preserve">տող 1331Համայնքի սեփականություն համարվող հողերի վարձավճարներ </t>
  </si>
  <si>
    <t xml:space="preserve">տող1332Համայնքի վարչական տարածքում գտնվող պետական սեփականություն համարվող հողերի վարձավճարներ </t>
  </si>
  <si>
    <t xml:space="preserve">տող 1333Համայնքի վարչական տարածքում գտնվող պետության և համայնքի սեփականությանը պատկանող հողամասերի կառուցապատման իրավունքի դիմաց գանձվող վարձավճարներ </t>
  </si>
  <si>
    <t>տող 1334Այլ գույքի վարձակալությունից մուտքեր</t>
  </si>
  <si>
    <r>
      <rPr>
        <b/>
        <sz val="12"/>
        <rFont val="GHEA Grapalat"/>
        <family val="3"/>
      </rPr>
      <t>տող 1341</t>
    </r>
    <r>
      <rPr>
        <sz val="12"/>
        <rFont val="GHEA Grapalat"/>
        <family val="3"/>
      </rPr>
      <t xml:space="preserve">Համայնքի սեփականություն հանդիսացող, այդ թվում` տիրազուրկ, համայնքին որպես սեփականություն անցած ապրանքների վաճառքից մուտքեր
</t>
    </r>
  </si>
  <si>
    <r>
      <rPr>
        <b/>
        <sz val="12"/>
        <rFont val="GHEA Grapalat"/>
        <family val="3"/>
      </rPr>
      <t xml:space="preserve"> տող 1342</t>
    </r>
    <r>
      <rPr>
        <sz val="12"/>
        <rFont val="GHEA Grapalat"/>
        <family val="3"/>
      </rPr>
      <t>Պետության կողմից տեղական ինքնակառավարման մարմիններին պատվիրակված լիազորությունների իրականացման ծախսերի ֆինանսավորման համար պետական բյուջեից ստացվող միջոցներ</t>
    </r>
  </si>
  <si>
    <t>տող 1343.Օրենքով սահմանված դեպքերում համայնքային հիմնարկների կողմից առանց տեղական տուրքի գանձման մատուցվող ծառայությունների կամ կատարվող գործողությունների դիմաց ստացվող (գանձվող) այլ վճարներ</t>
  </si>
  <si>
    <t xml:space="preserve"> տող 1351    տեղական վճարներ</t>
  </si>
  <si>
    <t>այդ թվում    Աղբահանության վճար</t>
  </si>
  <si>
    <r>
      <rPr>
        <b/>
        <sz val="12"/>
        <rFont val="GHEA Grapalat"/>
        <family val="3"/>
      </rPr>
      <t xml:space="preserve"> տող 1352</t>
    </r>
    <r>
      <rPr>
        <sz val="12"/>
        <rFont val="GHEA Grapalat"/>
        <family val="3"/>
      </rPr>
      <t xml:space="preserve">Համայնքի վարչական տարածքում ինքնակամ կառուցված շենքերի, շինությունների օրինականացման համար վճարներ </t>
    </r>
  </si>
  <si>
    <r>
      <t xml:space="preserve"> </t>
    </r>
    <r>
      <rPr>
        <b/>
        <sz val="12"/>
        <rFont val="GHEA Grapalat"/>
        <family val="3"/>
      </rPr>
      <t xml:space="preserve">տող 1220+1240     </t>
    </r>
    <r>
      <rPr>
        <sz val="12"/>
        <rFont val="GHEA Grapalat"/>
        <family val="3"/>
      </rPr>
      <t>2.2 Կապիտալ արտաքին պաշտոնական դրամաշնորհներ` ստացված այլ պետություններից2.4 Կապիտալ արտաքին պաշտոնական դրամաշնորհներ`  ստացված միջազգային կազմակերպություններից</t>
    </r>
  </si>
  <si>
    <r>
      <rPr>
        <b/>
        <sz val="12"/>
        <rFont val="GHEA Grapalat"/>
        <family val="3"/>
      </rPr>
      <t xml:space="preserve"> տող 1260   </t>
    </r>
    <r>
      <rPr>
        <sz val="12"/>
        <rFont val="GHEA Grapalat"/>
        <family val="3"/>
      </rPr>
      <t>2.6 Կապիտալ ներքին պաշտոնական դրամաշնորհներ` ստացված կառավարման այլ մակարդակներից</t>
    </r>
  </si>
  <si>
    <r>
      <rPr>
        <b/>
        <sz val="12"/>
        <rFont val="GHEA Grapalat"/>
        <family val="3"/>
      </rPr>
      <t xml:space="preserve"> տող 1381+տող 1382</t>
    </r>
    <r>
      <rPr>
        <sz val="12"/>
        <rFont val="GHEA Grapalat"/>
        <family val="3"/>
      </rPr>
      <t xml:space="preserve"> տող 1381.Նվիրատվության, ժառանգության իրավունքով  ֆիզիկական անձանցից և կազ-ներից համայնքին, վերջինիս ենթ. բյուջետ. հիմ. տնօրինմանն անցած գույքի (հիմնական միջոց կամ ոչ նյութական ակտիվ չհանդիսացող) իրացումից…
տող 1382.  Նվիրատվություն, ժառանգության իրավունքով ֆիզ. անձ. և կազմակերպություններից համայնքին ..տնօրինման անցած գույքի իրացումից և դրամական միջ-ից ...</t>
    </r>
  </si>
  <si>
    <r>
      <rPr>
        <b/>
        <sz val="12"/>
        <rFont val="GHEA Grapalat"/>
        <family val="3"/>
      </rPr>
      <t xml:space="preserve">տող 1391+1393   </t>
    </r>
    <r>
      <rPr>
        <sz val="12"/>
        <rFont val="GHEA Grapalat"/>
        <family val="3"/>
      </rPr>
      <t>1391.Համայնքի գույքին պատճառած վնասների փոխհատուցումից մուտքեր 1393.Օրենքով և իրավական այլ ակտերով սահմանված` համայնքի բյուջե մուտքագրման ենթակա այլ եկամուտներ</t>
    </r>
  </si>
  <si>
    <r>
      <rPr>
        <b/>
        <sz val="12"/>
        <rFont val="GHEA Grapalat"/>
        <family val="3"/>
      </rPr>
      <t>տող 1392</t>
    </r>
    <r>
      <rPr>
        <sz val="12"/>
        <rFont val="GHEA Grapalat"/>
        <family val="3"/>
      </rPr>
      <t>Վարչական բյուջեի պահուստային ֆոնդից ֆոնդային բյուջե կատարվող հատկացումներից մուտքեր</t>
    </r>
  </si>
  <si>
    <t xml:space="preserve">ծրագիր    տարեկան </t>
  </si>
  <si>
    <t xml:space="preserve">փաստ.                                                                            </t>
  </si>
  <si>
    <t>կատ. %-ը տարեկան ծրագրի նկատմամբ</t>
  </si>
  <si>
    <t>Մեծամոր</t>
  </si>
  <si>
    <t>Ֆերիկ</t>
  </si>
  <si>
    <t>Արմավիր</t>
  </si>
  <si>
    <t>Ընդամենը</t>
  </si>
  <si>
    <t>տող 1113 Համայնքի բյուջե մուտքագրվող անշարժ գույքի հարկ</t>
  </si>
  <si>
    <r>
      <t>տող 1120    1.2 Գույքային հարկեր այլ գույքից այդ թվում`Գույքահարկ փոխադրամիջոցների համար</t>
    </r>
    <r>
      <rPr>
        <sz val="10"/>
        <rFont val="Arial Armenian"/>
        <family val="2"/>
      </rPr>
      <t/>
    </r>
  </si>
  <si>
    <t>Վաղարշապատ</t>
  </si>
  <si>
    <t>Արաքս</t>
  </si>
  <si>
    <t>Խոյ</t>
  </si>
  <si>
    <t>Փարաքար</t>
  </si>
  <si>
    <t>Բաղրամյան</t>
  </si>
  <si>
    <t>Գույքային հարկեր անշարժ գույքից</t>
  </si>
  <si>
    <t>ԴԱՀԿ                     Ֆ/Բ</t>
  </si>
  <si>
    <t>Հաշվետու ժամանակաշրջան</t>
  </si>
  <si>
    <r>
      <t xml:space="preserve">ծրագիր </t>
    </r>
    <r>
      <rPr>
        <sz val="10"/>
        <rFont val="Calibri"/>
        <family val="2"/>
        <charset val="204"/>
      </rPr>
      <t>(1-ին եռամսյակ, 1-ին կիսամյակ, 9 ամիս)</t>
    </r>
  </si>
  <si>
    <t>կատ. %-ը 1-ին եռամսյակի, 1-ին կիսամյակի, 9 ամսվա նկատմամբ</t>
  </si>
  <si>
    <r>
      <t xml:space="preserve"> ՀՀ ԱՐՄԱՎԻՐԻ  ՄԱՐԶԻ  ՀԱՄԱՅՆՔՆԵՐԻ   ԲՅՈՒՋԵՏԱՅԻՆ   ԵԿԱՄՈՒՏՆԵՐԻ   ՎԵՐԱԲԵՐՅԱԼ  (աճողական)  2023թ.ապրիլի «30» -ի դրությամբ </t>
    </r>
    <r>
      <rPr>
        <b/>
        <sz val="12"/>
        <rFont val="GHEA Grapalat"/>
        <family val="3"/>
      </rPr>
      <t xml:space="preserve">                                           </t>
    </r>
  </si>
  <si>
    <t xml:space="preserve">փաստ                   ( 4 ամիս)                                                                           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</si>
</sst>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13">
    <font>
      <sz val="11"/>
      <color theme="1"/>
      <name val="Calibri"/>
      <family val="2"/>
      <charset val="204"/>
      <scheme val="minor"/>
    </font>
    <font>
      <sz val="12"/>
      <name val="GHEA Grapalat"/>
      <family val="3"/>
    </font>
    <font>
      <b/>
      <sz val="12"/>
      <name val="GHEA Grapalat"/>
      <family val="3"/>
    </font>
    <font>
      <sz val="10"/>
      <name val="Arial Armenian"/>
      <family val="2"/>
    </font>
    <font>
      <sz val="9"/>
      <name val="Arial Armenian"/>
      <family val="2"/>
    </font>
    <font>
      <sz val="10"/>
      <name val="GHEA Grapalat"/>
      <family val="3"/>
    </font>
    <font>
      <b/>
      <sz val="10"/>
      <name val="GHEA Grapalat"/>
      <family val="3"/>
    </font>
    <font>
      <sz val="12"/>
      <color indexed="8"/>
      <name val="GHEA Grapalat"/>
      <family val="3"/>
    </font>
    <font>
      <b/>
      <sz val="12"/>
      <color indexed="8"/>
      <name val="GHEA Grapalat"/>
      <family val="3"/>
    </font>
    <font>
      <sz val="8"/>
      <name val="Calibri"/>
      <family val="2"/>
      <charset val="204"/>
    </font>
    <font>
      <sz val="10"/>
      <name val="Calibri"/>
      <family val="2"/>
      <charset val="204"/>
    </font>
    <font>
      <sz val="9"/>
      <name val="GHEA Grapalat"/>
      <family val="3"/>
    </font>
    <font>
      <sz val="12"/>
      <color theme="1"/>
      <name val="GHEA Grapalat"/>
      <family val="3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77">
    <xf numFmtId="0" fontId="0" fillId="0" borderId="0" xfId="0"/>
    <xf numFmtId="0" fontId="1" fillId="2" borderId="0" xfId="0" applyFont="1" applyFill="1" applyProtection="1">
      <protection locked="0"/>
    </xf>
    <xf numFmtId="0" fontId="2" fillId="2" borderId="0" xfId="0" applyFont="1" applyFill="1" applyAlignment="1" applyProtection="1">
      <alignment vertical="center"/>
      <protection locked="0"/>
    </xf>
    <xf numFmtId="0" fontId="2" fillId="2" borderId="0" xfId="0" applyFont="1" applyFill="1" applyAlignment="1" applyProtection="1">
      <protection locked="0"/>
    </xf>
    <xf numFmtId="0" fontId="1" fillId="0" borderId="0" xfId="0" applyFont="1" applyFill="1" applyProtection="1">
      <protection locked="0"/>
    </xf>
    <xf numFmtId="14" fontId="1" fillId="2" borderId="0" xfId="0" applyNumberFormat="1" applyFont="1" applyFill="1" applyProtection="1">
      <protection locked="0"/>
    </xf>
    <xf numFmtId="0" fontId="1" fillId="2" borderId="0" xfId="0" applyFont="1" applyFill="1" applyBorder="1" applyAlignment="1" applyProtection="1">
      <alignment horizontal="center"/>
      <protection locked="0"/>
    </xf>
    <xf numFmtId="0" fontId="1" fillId="2" borderId="0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Protection="1"/>
    <xf numFmtId="0" fontId="1" fillId="0" borderId="0" xfId="0" applyFont="1" applyBorder="1" applyProtection="1"/>
    <xf numFmtId="0" fontId="1" fillId="0" borderId="0" xfId="0" applyFont="1" applyFill="1" applyProtection="1"/>
    <xf numFmtId="0" fontId="1" fillId="2" borderId="0" xfId="0" applyFont="1" applyFill="1" applyProtection="1"/>
    <xf numFmtId="0" fontId="5" fillId="2" borderId="1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Fill="1" applyProtection="1"/>
    <xf numFmtId="0" fontId="5" fillId="2" borderId="0" xfId="0" applyFont="1" applyFill="1" applyProtection="1"/>
    <xf numFmtId="0" fontId="6" fillId="2" borderId="2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/>
    </xf>
    <xf numFmtId="0" fontId="6" fillId="0" borderId="0" xfId="0" applyFont="1" applyFill="1" applyAlignment="1" applyProtection="1">
      <alignment horizontal="center" vertical="center"/>
    </xf>
    <xf numFmtId="0" fontId="6" fillId="2" borderId="0" xfId="0" applyFont="1" applyFill="1" applyAlignment="1" applyProtection="1">
      <alignment horizontal="center" vertical="center"/>
    </xf>
    <xf numFmtId="1" fontId="1" fillId="2" borderId="2" xfId="0" applyNumberFormat="1" applyFont="1" applyFill="1" applyBorder="1" applyAlignment="1" applyProtection="1">
      <alignment horizontal="center" vertical="center" wrapText="1"/>
      <protection locked="0"/>
    </xf>
    <xf numFmtId="165" fontId="1" fillId="2" borderId="2" xfId="0" applyNumberFormat="1" applyFont="1" applyFill="1" applyBorder="1" applyAlignment="1" applyProtection="1">
      <alignment horizontal="center" vertical="center" wrapText="1"/>
      <protection locked="0"/>
    </xf>
    <xf numFmtId="164" fontId="1" fillId="2" borderId="2" xfId="0" applyNumberFormat="1" applyFont="1" applyFill="1" applyBorder="1" applyAlignment="1">
      <alignment horizontal="center" vertical="center" wrapText="1"/>
    </xf>
    <xf numFmtId="165" fontId="1" fillId="3" borderId="2" xfId="0" applyNumberFormat="1" applyFont="1" applyFill="1" applyBorder="1" applyAlignment="1" applyProtection="1">
      <alignment horizontal="center" vertical="center" wrapText="1"/>
    </xf>
    <xf numFmtId="165" fontId="1" fillId="2" borderId="2" xfId="0" applyNumberFormat="1" applyFont="1" applyFill="1" applyBorder="1" applyAlignment="1" applyProtection="1">
      <alignment horizontal="center" vertical="center" wrapText="1"/>
    </xf>
    <xf numFmtId="164" fontId="7" fillId="2" borderId="2" xfId="0" applyNumberFormat="1" applyFont="1" applyFill="1" applyBorder="1" applyAlignment="1">
      <alignment horizontal="center" vertical="center"/>
    </xf>
    <xf numFmtId="164" fontId="7" fillId="2" borderId="2" xfId="0" applyNumberFormat="1" applyFont="1" applyFill="1" applyBorder="1" applyAlignment="1">
      <alignment horizontal="center"/>
    </xf>
    <xf numFmtId="165" fontId="7" fillId="2" borderId="2" xfId="0" applyNumberFormat="1" applyFont="1" applyFill="1" applyBorder="1" applyAlignment="1">
      <alignment horizontal="center" vertical="center" wrapText="1"/>
    </xf>
    <xf numFmtId="165" fontId="1" fillId="2" borderId="3" xfId="0" applyNumberFormat="1" applyFont="1" applyFill="1" applyBorder="1" applyAlignment="1" applyProtection="1">
      <alignment horizontal="center" vertical="center" wrapText="1"/>
      <protection locked="0"/>
    </xf>
    <xf numFmtId="164" fontId="7" fillId="2" borderId="3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Alignment="1" applyProtection="1">
      <alignment horizontal="center" vertical="center" wrapText="1"/>
      <protection locked="0"/>
    </xf>
    <xf numFmtId="164" fontId="2" fillId="2" borderId="0" xfId="0" applyNumberFormat="1" applyFont="1" applyFill="1" applyAlignment="1" applyProtection="1">
      <alignment horizontal="center" vertical="center" wrapText="1"/>
      <protection locked="0"/>
    </xf>
    <xf numFmtId="164" fontId="1" fillId="2" borderId="2" xfId="0" applyNumberFormat="1" applyFont="1" applyFill="1" applyBorder="1" applyAlignment="1">
      <alignment horizontal="center" vertical="center"/>
    </xf>
    <xf numFmtId="164" fontId="1" fillId="2" borderId="2" xfId="0" applyNumberFormat="1" applyFont="1" applyFill="1" applyBorder="1" applyAlignment="1">
      <alignment horizontal="center"/>
    </xf>
    <xf numFmtId="165" fontId="2" fillId="2" borderId="2" xfId="0" applyNumberFormat="1" applyFont="1" applyFill="1" applyBorder="1" applyAlignment="1" applyProtection="1">
      <alignment horizontal="center" vertical="center" wrapText="1"/>
    </xf>
    <xf numFmtId="165" fontId="2" fillId="0" borderId="0" xfId="0" applyNumberFormat="1" applyFont="1" applyFill="1" applyBorder="1" applyAlignment="1" applyProtection="1">
      <alignment horizontal="center" vertical="center" wrapText="1"/>
    </xf>
    <xf numFmtId="164" fontId="1" fillId="0" borderId="0" xfId="0" applyNumberFormat="1" applyFont="1" applyFill="1" applyAlignment="1" applyProtection="1">
      <alignment horizontal="center" vertical="center" wrapText="1"/>
    </xf>
    <xf numFmtId="164" fontId="1" fillId="2" borderId="0" xfId="0" applyNumberFormat="1" applyFont="1" applyFill="1" applyAlignment="1" applyProtection="1">
      <alignment horizontal="center" vertical="center" wrapText="1"/>
    </xf>
    <xf numFmtId="165" fontId="2" fillId="2" borderId="0" xfId="0" applyNumberFormat="1" applyFont="1" applyFill="1" applyBorder="1" applyAlignment="1" applyProtection="1">
      <alignment horizontal="center" vertical="center" wrapText="1"/>
    </xf>
    <xf numFmtId="165" fontId="1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center"/>
      <protection locked="0"/>
    </xf>
    <xf numFmtId="0" fontId="1" fillId="7" borderId="0" xfId="0" applyFont="1" applyFill="1" applyProtection="1">
      <protection locked="0"/>
    </xf>
    <xf numFmtId="0" fontId="2" fillId="7" borderId="2" xfId="0" applyFont="1" applyFill="1" applyBorder="1" applyAlignment="1" applyProtection="1">
      <alignment horizontal="center" vertical="center"/>
    </xf>
    <xf numFmtId="164" fontId="1" fillId="7" borderId="14" xfId="0" applyNumberFormat="1" applyFont="1" applyFill="1" applyBorder="1" applyAlignment="1">
      <alignment horizontal="left" vertical="center" wrapText="1"/>
    </xf>
    <xf numFmtId="0" fontId="8" fillId="7" borderId="2" xfId="0" applyFont="1" applyFill="1" applyBorder="1" applyAlignment="1">
      <alignment horizontal="center" vertical="center"/>
    </xf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4" fontId="5" fillId="0" borderId="2" xfId="0" applyNumberFormat="1" applyFont="1" applyFill="1" applyBorder="1" applyAlignment="1" applyProtection="1">
      <alignment horizontal="center" vertical="center" wrapText="1"/>
    </xf>
    <xf numFmtId="0" fontId="11" fillId="2" borderId="1" xfId="0" applyNumberFormat="1" applyFont="1" applyFill="1" applyBorder="1" applyAlignment="1" applyProtection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1" fillId="2" borderId="0" xfId="0" applyFont="1" applyFill="1" applyAlignment="1" applyProtection="1">
      <alignment horizontal="center"/>
      <protection locked="0"/>
    </xf>
    <xf numFmtId="165" fontId="1" fillId="2" borderId="0" xfId="0" applyNumberFormat="1" applyFont="1" applyFill="1" applyProtection="1">
      <protection locked="0"/>
    </xf>
    <xf numFmtId="165" fontId="1" fillId="7" borderId="0" xfId="0" applyNumberFormat="1" applyFont="1" applyFill="1" applyProtection="1">
      <protection locked="0"/>
    </xf>
    <xf numFmtId="165" fontId="1" fillId="0" borderId="0" xfId="0" applyNumberFormat="1" applyFont="1" applyFill="1" applyProtection="1">
      <protection locked="0"/>
    </xf>
    <xf numFmtId="0" fontId="1" fillId="2" borderId="0" xfId="0" applyFont="1" applyFill="1" applyBorder="1" applyProtection="1">
      <protection locked="0"/>
    </xf>
    <xf numFmtId="164" fontId="1" fillId="2" borderId="0" xfId="0" applyNumberFormat="1" applyFont="1" applyFill="1" applyBorder="1" applyAlignment="1">
      <alignment horizontal="center" vertical="center"/>
    </xf>
    <xf numFmtId="164" fontId="1" fillId="2" borderId="0" xfId="0" applyNumberFormat="1" applyFont="1" applyFill="1" applyBorder="1" applyAlignment="1">
      <alignment horizontal="center"/>
    </xf>
    <xf numFmtId="165" fontId="1" fillId="2" borderId="0" xfId="0" applyNumberFormat="1" applyFont="1" applyFill="1" applyBorder="1" applyAlignment="1" applyProtection="1">
      <alignment horizontal="left" wrapText="1"/>
      <protection locked="0"/>
    </xf>
    <xf numFmtId="0" fontId="2" fillId="2" borderId="0" xfId="0" applyFont="1" applyFill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15" xfId="0" applyFont="1" applyFill="1" applyBorder="1" applyAlignment="1" applyProtection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 wrapText="1"/>
    </xf>
    <xf numFmtId="0" fontId="1" fillId="7" borderId="1" xfId="0" applyFont="1" applyFill="1" applyBorder="1" applyAlignment="1" applyProtection="1">
      <alignment horizontal="center" vertical="center" wrapText="1"/>
    </xf>
    <xf numFmtId="0" fontId="1" fillId="7" borderId="15" xfId="0" applyFont="1" applyFill="1" applyBorder="1" applyAlignment="1" applyProtection="1">
      <alignment horizontal="center" vertical="center" wrapText="1"/>
    </xf>
    <xf numFmtId="0" fontId="1" fillId="7" borderId="9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textRotation="90" wrapText="1"/>
    </xf>
    <xf numFmtId="0" fontId="0" fillId="0" borderId="15" xfId="0" applyBorder="1"/>
    <xf numFmtId="0" fontId="0" fillId="0" borderId="9" xfId="0" applyBorder="1"/>
    <xf numFmtId="0" fontId="1" fillId="2" borderId="15" xfId="0" applyFont="1" applyFill="1" applyBorder="1" applyAlignment="1" applyProtection="1">
      <alignment horizontal="center" vertical="center" textRotation="90" wrapText="1"/>
    </xf>
    <xf numFmtId="0" fontId="1" fillId="2" borderId="9" xfId="0" applyFont="1" applyFill="1" applyBorder="1" applyAlignment="1" applyProtection="1">
      <alignment horizontal="center" vertical="center" textRotation="90" wrapText="1"/>
    </xf>
    <xf numFmtId="4" fontId="1" fillId="3" borderId="1" xfId="0" applyNumberFormat="1" applyFont="1" applyFill="1" applyBorder="1" applyAlignment="1" applyProtection="1">
      <alignment horizontal="center" vertical="center" wrapText="1"/>
    </xf>
    <xf numFmtId="4" fontId="1" fillId="3" borderId="9" xfId="0" applyNumberFormat="1" applyFont="1" applyFill="1" applyBorder="1" applyAlignment="1" applyProtection="1">
      <alignment horizontal="center" vertical="center" wrapText="1"/>
    </xf>
    <xf numFmtId="4" fontId="1" fillId="0" borderId="5" xfId="0" applyNumberFormat="1" applyFont="1" applyFill="1" applyBorder="1" applyAlignment="1" applyProtection="1">
      <alignment horizontal="center" vertical="center" wrapText="1"/>
    </xf>
    <xf numFmtId="4" fontId="1" fillId="0" borderId="6" xfId="0" applyNumberFormat="1" applyFont="1" applyFill="1" applyBorder="1" applyAlignment="1" applyProtection="1">
      <alignment horizontal="center" vertical="center" wrapText="1"/>
    </xf>
    <xf numFmtId="0" fontId="2" fillId="2" borderId="0" xfId="0" applyFont="1" applyFill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 applyProtection="1">
      <alignment horizontal="center"/>
      <protection locked="0"/>
    </xf>
    <xf numFmtId="4" fontId="2" fillId="5" borderId="5" xfId="0" applyNumberFormat="1" applyFont="1" applyFill="1" applyBorder="1" applyAlignment="1" applyProtection="1">
      <alignment horizontal="center" vertical="center" wrapText="1"/>
    </xf>
    <xf numFmtId="4" fontId="2" fillId="5" borderId="13" xfId="0" applyNumberFormat="1" applyFont="1" applyFill="1" applyBorder="1" applyAlignment="1" applyProtection="1">
      <alignment horizontal="center" vertical="center" wrapText="1"/>
    </xf>
    <xf numFmtId="4" fontId="2" fillId="5" borderId="6" xfId="0" applyNumberFormat="1" applyFont="1" applyFill="1" applyBorder="1" applyAlignment="1" applyProtection="1">
      <alignment horizontal="center" vertical="center" wrapText="1"/>
    </xf>
    <xf numFmtId="4" fontId="2" fillId="5" borderId="10" xfId="0" applyNumberFormat="1" applyFont="1" applyFill="1" applyBorder="1" applyAlignment="1" applyProtection="1">
      <alignment horizontal="center" vertical="center" wrapText="1"/>
    </xf>
    <xf numFmtId="4" fontId="2" fillId="5" borderId="0" xfId="0" applyNumberFormat="1" applyFont="1" applyFill="1" applyBorder="1" applyAlignment="1" applyProtection="1">
      <alignment horizontal="center" vertical="center" wrapText="1"/>
    </xf>
    <xf numFmtId="4" fontId="2" fillId="5" borderId="11" xfId="0" applyNumberFormat="1" applyFont="1" applyFill="1" applyBorder="1" applyAlignment="1" applyProtection="1">
      <alignment horizontal="center" vertical="center" wrapText="1"/>
    </xf>
    <xf numFmtId="4" fontId="2" fillId="5" borderId="7" xfId="0" applyNumberFormat="1" applyFont="1" applyFill="1" applyBorder="1" applyAlignment="1" applyProtection="1">
      <alignment horizontal="center" vertical="center" wrapText="1"/>
    </xf>
    <xf numFmtId="4" fontId="2" fillId="5" borderId="4" xfId="0" applyNumberFormat="1" applyFont="1" applyFill="1" applyBorder="1" applyAlignment="1" applyProtection="1">
      <alignment horizontal="center" vertical="center" wrapText="1"/>
    </xf>
    <xf numFmtId="4" fontId="2" fillId="5" borderId="12" xfId="0" applyNumberFormat="1" applyFont="1" applyFill="1" applyBorder="1" applyAlignment="1" applyProtection="1">
      <alignment horizontal="center" vertical="center" wrapText="1"/>
    </xf>
    <xf numFmtId="0" fontId="2" fillId="5" borderId="5" xfId="0" applyNumberFormat="1" applyFont="1" applyFill="1" applyBorder="1" applyAlignment="1" applyProtection="1">
      <alignment horizontal="center" vertical="center" wrapText="1"/>
    </xf>
    <xf numFmtId="0" fontId="2" fillId="5" borderId="13" xfId="0" applyNumberFormat="1" applyFont="1" applyFill="1" applyBorder="1" applyAlignment="1" applyProtection="1">
      <alignment horizontal="center" vertical="center" wrapText="1"/>
    </xf>
    <xf numFmtId="0" fontId="2" fillId="5" borderId="6" xfId="0" applyNumberFormat="1" applyFont="1" applyFill="1" applyBorder="1" applyAlignment="1" applyProtection="1">
      <alignment horizontal="center" vertical="center" wrapText="1"/>
    </xf>
    <xf numFmtId="0" fontId="2" fillId="5" borderId="10" xfId="0" applyNumberFormat="1" applyFont="1" applyFill="1" applyBorder="1" applyAlignment="1" applyProtection="1">
      <alignment horizontal="center" vertical="center" wrapText="1"/>
    </xf>
    <xf numFmtId="0" fontId="2" fillId="5" borderId="0" xfId="0" applyNumberFormat="1" applyFont="1" applyFill="1" applyBorder="1" applyAlignment="1" applyProtection="1">
      <alignment horizontal="center" vertical="center" wrapText="1"/>
    </xf>
    <xf numFmtId="0" fontId="2" fillId="5" borderId="11" xfId="0" applyNumberFormat="1" applyFont="1" applyFill="1" applyBorder="1" applyAlignment="1" applyProtection="1">
      <alignment horizontal="center" vertical="center" wrapText="1"/>
    </xf>
    <xf numFmtId="0" fontId="2" fillId="5" borderId="7" xfId="0" applyNumberFormat="1" applyFont="1" applyFill="1" applyBorder="1" applyAlignment="1" applyProtection="1">
      <alignment horizontal="center" vertical="center" wrapText="1"/>
    </xf>
    <xf numFmtId="0" fontId="2" fillId="5" borderId="4" xfId="0" applyNumberFormat="1" applyFont="1" applyFill="1" applyBorder="1" applyAlignment="1" applyProtection="1">
      <alignment horizontal="center" vertical="center" wrapText="1"/>
    </xf>
    <xf numFmtId="0" fontId="2" fillId="5" borderId="12" xfId="0" applyNumberFormat="1" applyFont="1" applyFill="1" applyBorder="1" applyAlignment="1" applyProtection="1">
      <alignment horizontal="center" vertical="center" wrapText="1"/>
    </xf>
    <xf numFmtId="4" fontId="1" fillId="4" borderId="5" xfId="0" applyNumberFormat="1" applyFont="1" applyFill="1" applyBorder="1" applyAlignment="1" applyProtection="1">
      <alignment horizontal="center" vertical="center" wrapText="1"/>
    </xf>
    <xf numFmtId="4" fontId="1" fillId="4" borderId="13" xfId="0" applyNumberFormat="1" applyFont="1" applyFill="1" applyBorder="1" applyAlignment="1" applyProtection="1">
      <alignment horizontal="center" vertical="center" wrapText="1"/>
    </xf>
    <xf numFmtId="4" fontId="1" fillId="4" borderId="6" xfId="0" applyNumberFormat="1" applyFont="1" applyFill="1" applyBorder="1" applyAlignment="1" applyProtection="1">
      <alignment horizontal="center" vertical="center" wrapText="1"/>
    </xf>
    <xf numFmtId="4" fontId="1" fillId="0" borderId="13" xfId="0" applyNumberFormat="1" applyFont="1" applyFill="1" applyBorder="1" applyAlignment="1" applyProtection="1">
      <alignment horizontal="center" vertical="center" wrapText="1"/>
    </xf>
    <xf numFmtId="4" fontId="1" fillId="2" borderId="2" xfId="0" applyNumberFormat="1" applyFont="1" applyFill="1" applyBorder="1" applyAlignment="1" applyProtection="1">
      <alignment horizontal="center" vertical="center" wrapText="1"/>
    </xf>
    <xf numFmtId="4" fontId="1" fillId="5" borderId="5" xfId="0" applyNumberFormat="1" applyFont="1" applyFill="1" applyBorder="1" applyAlignment="1" applyProtection="1">
      <alignment horizontal="center" vertical="center" wrapText="1"/>
    </xf>
    <xf numFmtId="4" fontId="1" fillId="5" borderId="13" xfId="0" applyNumberFormat="1" applyFont="1" applyFill="1" applyBorder="1" applyAlignment="1" applyProtection="1">
      <alignment horizontal="center" vertical="center" wrapText="1"/>
    </xf>
    <xf numFmtId="4" fontId="1" fillId="5" borderId="6" xfId="0" applyNumberFormat="1" applyFont="1" applyFill="1" applyBorder="1" applyAlignment="1" applyProtection="1">
      <alignment horizontal="center" vertical="center" wrapText="1"/>
    </xf>
    <xf numFmtId="4" fontId="1" fillId="5" borderId="10" xfId="0" applyNumberFormat="1" applyFont="1" applyFill="1" applyBorder="1" applyAlignment="1" applyProtection="1">
      <alignment horizontal="center" vertical="center" wrapText="1"/>
    </xf>
    <xf numFmtId="4" fontId="1" fillId="5" borderId="0" xfId="0" applyNumberFormat="1" applyFont="1" applyFill="1" applyBorder="1" applyAlignment="1" applyProtection="1">
      <alignment horizontal="center" vertical="center" wrapText="1"/>
    </xf>
    <xf numFmtId="4" fontId="1" fillId="5" borderId="11" xfId="0" applyNumberFormat="1" applyFont="1" applyFill="1" applyBorder="1" applyAlignment="1" applyProtection="1">
      <alignment horizontal="center" vertical="center" wrapText="1"/>
    </xf>
    <xf numFmtId="4" fontId="1" fillId="5" borderId="7" xfId="0" applyNumberFormat="1" applyFont="1" applyFill="1" applyBorder="1" applyAlignment="1" applyProtection="1">
      <alignment horizontal="center" vertical="center" wrapText="1"/>
    </xf>
    <xf numFmtId="4" fontId="1" fillId="5" borderId="4" xfId="0" applyNumberFormat="1" applyFont="1" applyFill="1" applyBorder="1" applyAlignment="1" applyProtection="1">
      <alignment horizontal="center" vertical="center" wrapText="1"/>
    </xf>
    <xf numFmtId="4" fontId="1" fillId="5" borderId="12" xfId="0" applyNumberFormat="1" applyFont="1" applyFill="1" applyBorder="1" applyAlignment="1" applyProtection="1">
      <alignment horizontal="center" vertical="center" wrapText="1"/>
    </xf>
    <xf numFmtId="0" fontId="1" fillId="2" borderId="14" xfId="0" applyNumberFormat="1" applyFont="1" applyFill="1" applyBorder="1" applyAlignment="1" applyProtection="1">
      <alignment horizontal="center" vertical="center" wrapText="1"/>
    </xf>
    <xf numFmtId="0" fontId="1" fillId="2" borderId="8" xfId="0" applyNumberFormat="1" applyFont="1" applyFill="1" applyBorder="1" applyAlignment="1" applyProtection="1">
      <alignment horizontal="center" vertical="center" wrapText="1"/>
    </xf>
    <xf numFmtId="0" fontId="1" fillId="2" borderId="3" xfId="0" applyNumberFormat="1" applyFont="1" applyFill="1" applyBorder="1" applyAlignment="1" applyProtection="1">
      <alignment horizontal="center" vertical="center" wrapText="1"/>
    </xf>
    <xf numFmtId="4" fontId="1" fillId="0" borderId="14" xfId="0" applyNumberFormat="1" applyFont="1" applyBorder="1" applyAlignment="1" applyProtection="1">
      <alignment horizontal="center" vertical="center" wrapText="1"/>
    </xf>
    <xf numFmtId="4" fontId="1" fillId="0" borderId="8" xfId="0" applyNumberFormat="1" applyFont="1" applyBorder="1" applyAlignment="1" applyProtection="1">
      <alignment horizontal="center" vertical="center" wrapText="1"/>
    </xf>
    <xf numFmtId="4" fontId="1" fillId="0" borderId="3" xfId="0" applyNumberFormat="1" applyFont="1" applyBorder="1" applyAlignment="1" applyProtection="1">
      <alignment horizontal="center" vertical="center" wrapText="1"/>
    </xf>
    <xf numFmtId="4" fontId="1" fillId="0" borderId="7" xfId="0" applyNumberFormat="1" applyFont="1" applyBorder="1" applyAlignment="1" applyProtection="1">
      <alignment horizontal="center" vertical="center" wrapText="1"/>
    </xf>
    <xf numFmtId="4" fontId="1" fillId="0" borderId="4" xfId="0" applyNumberFormat="1" applyFont="1" applyBorder="1" applyAlignment="1" applyProtection="1">
      <alignment horizontal="center" vertical="center" wrapText="1"/>
    </xf>
    <xf numFmtId="0" fontId="1" fillId="6" borderId="14" xfId="0" applyFont="1" applyFill="1" applyBorder="1" applyAlignment="1" applyProtection="1">
      <alignment horizontal="center" vertical="center" wrapText="1"/>
    </xf>
    <xf numFmtId="0" fontId="1" fillId="6" borderId="8" xfId="0" applyFont="1" applyFill="1" applyBorder="1" applyAlignment="1" applyProtection="1">
      <alignment horizontal="center" vertical="center" wrapText="1"/>
    </xf>
    <xf numFmtId="0" fontId="1" fillId="6" borderId="3" xfId="0" applyFont="1" applyFill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14" xfId="0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4" fontId="1" fillId="4" borderId="8" xfId="0" applyNumberFormat="1" applyFont="1" applyFill="1" applyBorder="1" applyAlignment="1" applyProtection="1">
      <alignment horizontal="center" vertical="center" wrapText="1"/>
    </xf>
    <xf numFmtId="0" fontId="1" fillId="5" borderId="5" xfId="0" applyFont="1" applyFill="1" applyBorder="1" applyAlignment="1" applyProtection="1">
      <alignment horizontal="center" vertical="center" wrapText="1"/>
    </xf>
    <xf numFmtId="0" fontId="1" fillId="5" borderId="13" xfId="0" applyFont="1" applyFill="1" applyBorder="1" applyAlignment="1" applyProtection="1">
      <alignment horizontal="center" vertical="center" wrapText="1"/>
    </xf>
    <xf numFmtId="0" fontId="1" fillId="5" borderId="6" xfId="0" applyFont="1" applyFill="1" applyBorder="1" applyAlignment="1" applyProtection="1">
      <alignment horizontal="center" vertical="center" wrapText="1"/>
    </xf>
    <xf numFmtId="0" fontId="1" fillId="5" borderId="10" xfId="0" applyFont="1" applyFill="1" applyBorder="1" applyAlignment="1" applyProtection="1">
      <alignment horizontal="center" vertical="center" wrapText="1"/>
    </xf>
    <xf numFmtId="0" fontId="1" fillId="5" borderId="0" xfId="0" applyFont="1" applyFill="1" applyBorder="1" applyAlignment="1" applyProtection="1">
      <alignment horizontal="center" vertical="center" wrapText="1"/>
    </xf>
    <xf numFmtId="0" fontId="1" fillId="5" borderId="11" xfId="0" applyFont="1" applyFill="1" applyBorder="1" applyAlignment="1" applyProtection="1">
      <alignment horizontal="center" vertical="center" wrapText="1"/>
    </xf>
    <xf numFmtId="0" fontId="1" fillId="5" borderId="7" xfId="0" applyFont="1" applyFill="1" applyBorder="1" applyAlignment="1" applyProtection="1">
      <alignment horizontal="center" vertical="center" wrapText="1"/>
    </xf>
    <xf numFmtId="0" fontId="1" fillId="5" borderId="4" xfId="0" applyFont="1" applyFill="1" applyBorder="1" applyAlignment="1" applyProtection="1">
      <alignment horizontal="center" vertical="center" wrapText="1"/>
    </xf>
    <xf numFmtId="0" fontId="1" fillId="5" borderId="12" xfId="0" applyFont="1" applyFill="1" applyBorder="1" applyAlignment="1" applyProtection="1">
      <alignment horizontal="center" vertical="center" wrapText="1"/>
    </xf>
    <xf numFmtId="4" fontId="2" fillId="0" borderId="10" xfId="0" applyNumberFormat="1" applyFont="1" applyBorder="1" applyAlignment="1" applyProtection="1">
      <alignment horizontal="center" vertical="center" wrapText="1"/>
    </xf>
    <xf numFmtId="4" fontId="2" fillId="0" borderId="0" xfId="0" applyNumberFormat="1" applyFont="1" applyBorder="1" applyAlignment="1" applyProtection="1">
      <alignment horizontal="center" vertical="center" wrapText="1"/>
    </xf>
    <xf numFmtId="4" fontId="2" fillId="0" borderId="11" xfId="0" applyNumberFormat="1" applyFont="1" applyBorder="1" applyAlignment="1" applyProtection="1">
      <alignment horizontal="center" vertical="center" wrapText="1"/>
    </xf>
    <xf numFmtId="4" fontId="1" fillId="0" borderId="2" xfId="0" applyNumberFormat="1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13" xfId="0" applyFont="1" applyBorder="1" applyAlignment="1" applyProtection="1">
      <alignment horizontal="center" vertical="center" wrapText="1"/>
    </xf>
    <xf numFmtId="0" fontId="1" fillId="0" borderId="7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4" fontId="1" fillId="0" borderId="5" xfId="0" applyNumberFormat="1" applyFont="1" applyBorder="1" applyAlignment="1" applyProtection="1">
      <alignment horizontal="center" vertical="center" wrapText="1"/>
    </xf>
    <xf numFmtId="4" fontId="1" fillId="0" borderId="13" xfId="0" applyNumberFormat="1" applyFont="1" applyBorder="1" applyAlignment="1" applyProtection="1">
      <alignment horizontal="center" vertical="center" wrapText="1"/>
    </xf>
    <xf numFmtId="4" fontId="1" fillId="0" borderId="6" xfId="0" applyNumberFormat="1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 vertical="center" wrapText="1"/>
    </xf>
    <xf numFmtId="4" fontId="2" fillId="0" borderId="3" xfId="0" applyNumberFormat="1" applyFont="1" applyBorder="1" applyAlignment="1" applyProtection="1">
      <alignment horizontal="center" vertical="center" wrapText="1"/>
    </xf>
    <xf numFmtId="4" fontId="2" fillId="0" borderId="2" xfId="0" applyNumberFormat="1" applyFont="1" applyBorder="1" applyAlignment="1" applyProtection="1">
      <alignment horizontal="center" vertical="center" wrapText="1"/>
    </xf>
    <xf numFmtId="4" fontId="2" fillId="0" borderId="14" xfId="0" applyNumberFormat="1" applyFont="1" applyBorder="1" applyAlignment="1" applyProtection="1">
      <alignment horizontal="center" vertical="center" wrapText="1"/>
    </xf>
    <xf numFmtId="4" fontId="2" fillId="0" borderId="8" xfId="0" applyNumberFormat="1" applyFont="1" applyBorder="1" applyAlignment="1" applyProtection="1">
      <alignment horizontal="center" vertical="center" wrapText="1"/>
    </xf>
    <xf numFmtId="0" fontId="2" fillId="5" borderId="14" xfId="0" applyNumberFormat="1" applyFont="1" applyFill="1" applyBorder="1" applyAlignment="1" applyProtection="1">
      <alignment horizontal="center" vertical="center" wrapText="1"/>
    </xf>
    <xf numFmtId="0" fontId="2" fillId="5" borderId="8" xfId="0" applyNumberFormat="1" applyFont="1" applyFill="1" applyBorder="1" applyAlignment="1" applyProtection="1">
      <alignment horizontal="center" vertical="center" wrapText="1"/>
    </xf>
    <xf numFmtId="0" fontId="2" fillId="5" borderId="3" xfId="0" applyNumberFormat="1" applyFont="1" applyFill="1" applyBorder="1" applyAlignment="1" applyProtection="1">
      <alignment horizontal="center" vertical="center" wrapText="1"/>
    </xf>
    <xf numFmtId="0" fontId="2" fillId="2" borderId="14" xfId="0" applyNumberFormat="1" applyFont="1" applyFill="1" applyBorder="1" applyAlignment="1" applyProtection="1">
      <alignment horizontal="center" vertical="center" wrapText="1"/>
    </xf>
    <xf numFmtId="0" fontId="2" fillId="2" borderId="8" xfId="0" applyNumberFormat="1" applyFont="1" applyFill="1" applyBorder="1" applyAlignment="1" applyProtection="1">
      <alignment horizontal="center" vertical="center" wrapText="1"/>
    </xf>
    <xf numFmtId="0" fontId="2" fillId="2" borderId="3" xfId="0" applyNumberFormat="1" applyFont="1" applyFill="1" applyBorder="1" applyAlignment="1" applyProtection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center" vertical="center" wrapText="1"/>
    </xf>
    <xf numFmtId="4" fontId="1" fillId="2" borderId="7" xfId="0" applyNumberFormat="1" applyFont="1" applyFill="1" applyBorder="1" applyAlignment="1" applyProtection="1">
      <alignment horizontal="center" vertical="center" wrapText="1"/>
    </xf>
    <xf numFmtId="4" fontId="1" fillId="2" borderId="4" xfId="0" applyNumberFormat="1" applyFont="1" applyFill="1" applyBorder="1" applyAlignment="1" applyProtection="1">
      <alignment horizontal="center" vertical="center" wrapText="1"/>
    </xf>
    <xf numFmtId="4" fontId="1" fillId="0" borderId="14" xfId="0" applyNumberFormat="1" applyFont="1" applyFill="1" applyBorder="1" applyAlignment="1" applyProtection="1">
      <alignment horizontal="center" vertical="center" wrapText="1"/>
    </xf>
    <xf numFmtId="4" fontId="1" fillId="0" borderId="8" xfId="0" applyNumberFormat="1" applyFont="1" applyFill="1" applyBorder="1" applyAlignment="1" applyProtection="1">
      <alignment horizontal="center" vertical="center" wrapText="1"/>
    </xf>
    <xf numFmtId="4" fontId="1" fillId="0" borderId="3" xfId="0" applyNumberFormat="1" applyFont="1" applyFill="1" applyBorder="1" applyAlignment="1" applyProtection="1">
      <alignment horizontal="center" vertical="center" wrapText="1"/>
    </xf>
    <xf numFmtId="4" fontId="1" fillId="0" borderId="2" xfId="0" applyNumberFormat="1" applyFont="1" applyFill="1" applyBorder="1" applyAlignment="1" applyProtection="1">
      <alignment horizontal="center" vertical="center" wrapText="1"/>
    </xf>
    <xf numFmtId="165" fontId="1" fillId="2" borderId="0" xfId="0" applyNumberFormat="1" applyFont="1" applyFill="1" applyBorder="1" applyAlignment="1" applyProtection="1">
      <alignment horizontal="left" wrapText="1"/>
      <protection locked="0"/>
    </xf>
    <xf numFmtId="0" fontId="1" fillId="2" borderId="2" xfId="0" applyNumberFormat="1" applyFont="1" applyFill="1" applyBorder="1" applyAlignment="1" applyProtection="1">
      <alignment horizontal="center" vertical="center" wrapText="1"/>
    </xf>
    <xf numFmtId="164" fontId="7" fillId="2" borderId="3" xfId="0" applyNumberFormat="1" applyFont="1" applyFill="1" applyBorder="1" applyAlignment="1"/>
    <xf numFmtId="164" fontId="1" fillId="2" borderId="3" xfId="0" applyNumberFormat="1" applyFont="1" applyFill="1" applyBorder="1" applyAlignment="1"/>
    <xf numFmtId="164" fontId="12" fillId="7" borderId="2" xfId="0" applyNumberFormat="1" applyFont="1" applyFill="1" applyBorder="1" applyAlignment="1">
      <alignment horizontal="center" vertical="center"/>
    </xf>
    <xf numFmtId="165" fontId="12" fillId="7" borderId="2" xfId="0" applyNumberFormat="1" applyFont="1" applyFill="1" applyBorder="1" applyAlignment="1" applyProtection="1">
      <alignment horizontal="center" vertical="center" wrapText="1"/>
      <protection locked="0"/>
    </xf>
    <xf numFmtId="165" fontId="1" fillId="7" borderId="2" xfId="0" applyNumberFormat="1" applyFont="1" applyFill="1" applyBorder="1" applyAlignment="1" applyProtection="1">
      <alignment horizontal="center" vertical="center" wrapText="1"/>
      <protection locked="0"/>
    </xf>
    <xf numFmtId="165" fontId="12" fillId="7" borderId="2" xfId="0" applyNumberFormat="1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V26"/>
  <sheetViews>
    <sheetView tabSelected="1" zoomScaleNormal="10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DK10" sqref="DK10"/>
    </sheetView>
  </sheetViews>
  <sheetFormatPr defaultColWidth="17.33203125" defaultRowHeight="17.399999999999999"/>
  <cols>
    <col min="1" max="1" width="5.33203125" style="1" customWidth="1"/>
    <col min="2" max="2" width="19.88671875" style="43" customWidth="1"/>
    <col min="3" max="3" width="13.77734375" style="1" customWidth="1"/>
    <col min="4" max="4" width="11.109375" style="1" customWidth="1"/>
    <col min="5" max="5" width="14.88671875" style="1" customWidth="1"/>
    <col min="6" max="6" width="14.88671875" style="4" customWidth="1"/>
    <col min="7" max="140" width="14.88671875" style="1" customWidth="1"/>
    <col min="141" max="230" width="17.33203125" style="4"/>
    <col min="231" max="16384" width="17.33203125" style="1"/>
  </cols>
  <sheetData>
    <row r="1" spans="1:256" ht="18">
      <c r="C1" s="77" t="s">
        <v>0</v>
      </c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2"/>
      <c r="P1" s="2"/>
      <c r="Q1" s="2"/>
      <c r="R1" s="2"/>
      <c r="S1" s="2"/>
      <c r="T1" s="2"/>
      <c r="U1" s="2"/>
      <c r="V1" s="2"/>
      <c r="W1" s="2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60"/>
      <c r="AM1" s="60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</row>
    <row r="2" spans="1:256" ht="36" customHeight="1">
      <c r="C2" s="78" t="s">
        <v>67</v>
      </c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Q2" s="5"/>
      <c r="R2" s="5"/>
      <c r="T2" s="79"/>
      <c r="U2" s="79"/>
      <c r="V2" s="79"/>
      <c r="W2" s="6"/>
      <c r="X2" s="6"/>
      <c r="AA2" s="61"/>
      <c r="AB2" s="6"/>
      <c r="AC2" s="6"/>
      <c r="AD2" s="6"/>
      <c r="AE2" s="6"/>
      <c r="AF2" s="6"/>
      <c r="AG2" s="6"/>
      <c r="AH2" s="6"/>
      <c r="AI2" s="6"/>
      <c r="AJ2" s="6"/>
      <c r="AK2" s="61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</row>
    <row r="3" spans="1:256">
      <c r="C3" s="7"/>
      <c r="D3" s="7"/>
      <c r="E3" s="7"/>
      <c r="F3" s="47"/>
      <c r="G3" s="7"/>
      <c r="H3" s="7"/>
      <c r="I3" s="7"/>
      <c r="J3" s="7"/>
      <c r="K3" s="7"/>
      <c r="L3" s="78" t="s">
        <v>1</v>
      </c>
      <c r="M3" s="78"/>
      <c r="N3" s="78"/>
      <c r="O3" s="78"/>
      <c r="P3" s="7"/>
      <c r="Q3" s="5"/>
      <c r="R3" s="5"/>
      <c r="T3" s="6"/>
      <c r="U3" s="6"/>
      <c r="V3" s="6"/>
      <c r="W3" s="6"/>
      <c r="X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</row>
    <row r="4" spans="1:256" ht="17.399999999999999" customHeight="1">
      <c r="A4" s="62" t="s">
        <v>2</v>
      </c>
      <c r="B4" s="65" t="s">
        <v>3</v>
      </c>
      <c r="C4" s="68" t="s">
        <v>4</v>
      </c>
      <c r="D4" s="68" t="s">
        <v>5</v>
      </c>
      <c r="E4" s="80" t="s">
        <v>6</v>
      </c>
      <c r="F4" s="81"/>
      <c r="G4" s="81"/>
      <c r="H4" s="81"/>
      <c r="I4" s="82"/>
      <c r="J4" s="89" t="s">
        <v>7</v>
      </c>
      <c r="K4" s="90"/>
      <c r="L4" s="90"/>
      <c r="M4" s="90"/>
      <c r="N4" s="91"/>
      <c r="O4" s="98"/>
      <c r="P4" s="99"/>
      <c r="Q4" s="99"/>
      <c r="R4" s="99"/>
      <c r="S4" s="99"/>
      <c r="T4" s="99"/>
      <c r="U4" s="99"/>
      <c r="V4" s="99"/>
      <c r="W4" s="99"/>
      <c r="X4" s="99"/>
      <c r="Y4" s="99"/>
      <c r="Z4" s="99"/>
      <c r="AA4" s="99"/>
      <c r="AB4" s="99"/>
      <c r="AC4" s="99"/>
      <c r="AD4" s="99"/>
      <c r="AE4" s="99"/>
      <c r="AF4" s="99"/>
      <c r="AG4" s="99"/>
      <c r="AH4" s="99"/>
      <c r="AI4" s="99"/>
      <c r="AJ4" s="99"/>
      <c r="AK4" s="99"/>
      <c r="AL4" s="99"/>
      <c r="AM4" s="99"/>
      <c r="AN4" s="99"/>
      <c r="AO4" s="99"/>
      <c r="AP4" s="99"/>
      <c r="AQ4" s="99"/>
      <c r="AR4" s="99"/>
      <c r="AS4" s="99"/>
      <c r="AT4" s="99"/>
      <c r="AU4" s="99"/>
      <c r="AV4" s="99"/>
      <c r="AW4" s="99"/>
      <c r="AX4" s="99"/>
      <c r="AY4" s="99"/>
      <c r="AZ4" s="99"/>
      <c r="BA4" s="99"/>
      <c r="BB4" s="99"/>
      <c r="BC4" s="99"/>
      <c r="BD4" s="99"/>
      <c r="BE4" s="99"/>
      <c r="BF4" s="99"/>
      <c r="BG4" s="99"/>
      <c r="BH4" s="99"/>
      <c r="BI4" s="99"/>
      <c r="BJ4" s="99"/>
      <c r="BK4" s="99"/>
      <c r="BL4" s="99"/>
      <c r="BM4" s="99"/>
      <c r="BN4" s="99"/>
      <c r="BO4" s="99"/>
      <c r="BP4" s="99"/>
      <c r="BQ4" s="99"/>
      <c r="BR4" s="99"/>
      <c r="BS4" s="99"/>
      <c r="BT4" s="99"/>
      <c r="BU4" s="99"/>
      <c r="BV4" s="99"/>
      <c r="BW4" s="99"/>
      <c r="BX4" s="99"/>
      <c r="BY4" s="99"/>
      <c r="BZ4" s="99"/>
      <c r="CA4" s="99"/>
      <c r="CB4" s="99"/>
      <c r="CC4" s="99"/>
      <c r="CD4" s="99"/>
      <c r="CE4" s="99"/>
      <c r="CF4" s="99"/>
      <c r="CG4" s="99"/>
      <c r="CH4" s="99"/>
      <c r="CI4" s="99"/>
      <c r="CJ4" s="99"/>
      <c r="CK4" s="99"/>
      <c r="CL4" s="99"/>
      <c r="CM4" s="99"/>
      <c r="CN4" s="99"/>
      <c r="CO4" s="99"/>
      <c r="CP4" s="99"/>
      <c r="CQ4" s="99"/>
      <c r="CR4" s="99"/>
      <c r="CS4" s="99"/>
      <c r="CT4" s="99"/>
      <c r="CU4" s="99"/>
      <c r="CV4" s="99"/>
      <c r="CW4" s="99"/>
      <c r="CX4" s="99"/>
      <c r="CY4" s="99"/>
      <c r="CZ4" s="99"/>
      <c r="DA4" s="99"/>
      <c r="DB4" s="99"/>
      <c r="DC4" s="99"/>
      <c r="DD4" s="99"/>
      <c r="DE4" s="99"/>
      <c r="DF4" s="99"/>
      <c r="DG4" s="99"/>
      <c r="DH4" s="99"/>
      <c r="DI4" s="99"/>
      <c r="DJ4" s="100"/>
      <c r="DK4" s="102" t="s">
        <v>8</v>
      </c>
      <c r="DL4" s="103" t="s">
        <v>9</v>
      </c>
      <c r="DM4" s="104"/>
      <c r="DN4" s="105"/>
      <c r="DO4" s="128" t="s">
        <v>10</v>
      </c>
      <c r="DP4" s="128"/>
      <c r="DQ4" s="128"/>
      <c r="DR4" s="128"/>
      <c r="DS4" s="128"/>
      <c r="DT4" s="128"/>
      <c r="DU4" s="128"/>
      <c r="DV4" s="128"/>
      <c r="DW4" s="128"/>
      <c r="DX4" s="128"/>
      <c r="DY4" s="128"/>
      <c r="DZ4" s="128"/>
      <c r="EA4" s="128"/>
      <c r="EB4" s="128"/>
      <c r="EC4" s="128"/>
      <c r="ED4" s="128"/>
      <c r="EE4" s="128"/>
      <c r="EF4" s="128"/>
      <c r="EG4" s="102" t="s">
        <v>63</v>
      </c>
      <c r="EH4" s="129" t="s">
        <v>11</v>
      </c>
      <c r="EI4" s="130"/>
      <c r="EJ4" s="131"/>
      <c r="EK4" s="8"/>
      <c r="EL4" s="8"/>
      <c r="EM4" s="8"/>
      <c r="EN4" s="8"/>
      <c r="EO4" s="8"/>
      <c r="EP4" s="8"/>
      <c r="EQ4" s="8"/>
      <c r="ER4" s="8"/>
      <c r="ES4" s="8"/>
      <c r="ET4" s="8"/>
      <c r="EU4" s="8"/>
      <c r="EV4" s="8"/>
      <c r="EW4" s="8"/>
      <c r="EX4" s="8"/>
      <c r="EY4" s="8"/>
      <c r="EZ4" s="8"/>
      <c r="FA4" s="8"/>
      <c r="FB4" s="8"/>
      <c r="FC4" s="8"/>
      <c r="FD4" s="8"/>
      <c r="FE4" s="8"/>
      <c r="FF4" s="8"/>
      <c r="FG4" s="8"/>
      <c r="FH4" s="8"/>
      <c r="FI4" s="8"/>
      <c r="FJ4" s="8"/>
      <c r="FK4" s="8"/>
      <c r="FL4" s="8"/>
      <c r="FM4" s="8"/>
      <c r="FN4" s="8"/>
      <c r="FO4" s="8"/>
      <c r="FP4" s="8"/>
      <c r="FQ4" s="8"/>
      <c r="FR4" s="8"/>
      <c r="FS4" s="8"/>
      <c r="FT4" s="8"/>
      <c r="FU4" s="8"/>
      <c r="FV4" s="8"/>
      <c r="FW4" s="8"/>
      <c r="FX4" s="8"/>
      <c r="FY4" s="8"/>
      <c r="FZ4" s="8"/>
      <c r="GA4" s="8"/>
      <c r="GB4" s="8"/>
      <c r="GC4" s="8"/>
      <c r="GD4" s="8"/>
      <c r="GE4" s="8"/>
      <c r="GF4" s="8"/>
      <c r="GG4" s="8"/>
      <c r="GH4" s="8"/>
      <c r="GI4" s="8"/>
      <c r="GJ4" s="8"/>
      <c r="GK4" s="8"/>
      <c r="GL4" s="8"/>
      <c r="GM4" s="8"/>
      <c r="GN4" s="8"/>
      <c r="GO4" s="8"/>
      <c r="GP4" s="8"/>
      <c r="GQ4" s="8"/>
      <c r="GR4" s="8"/>
      <c r="GS4" s="8"/>
      <c r="GT4" s="8"/>
      <c r="GU4" s="8"/>
      <c r="GV4" s="8"/>
      <c r="GW4" s="8"/>
      <c r="GX4" s="8"/>
      <c r="GY4" s="8"/>
      <c r="GZ4" s="8"/>
      <c r="HA4" s="8"/>
      <c r="HB4" s="8"/>
      <c r="HC4" s="8"/>
      <c r="HD4" s="8"/>
      <c r="HE4" s="8"/>
      <c r="HF4" s="8"/>
      <c r="HG4" s="8"/>
      <c r="HH4" s="8"/>
      <c r="HI4" s="8"/>
      <c r="HJ4" s="8"/>
      <c r="HK4" s="8"/>
      <c r="HL4" s="8"/>
      <c r="HM4" s="8"/>
      <c r="HN4" s="8"/>
      <c r="HO4" s="8"/>
      <c r="HP4" s="8"/>
      <c r="HQ4" s="8"/>
      <c r="HR4" s="8"/>
      <c r="HS4" s="8"/>
      <c r="HT4" s="8"/>
      <c r="HU4" s="8"/>
      <c r="HV4" s="8"/>
      <c r="HW4" s="9"/>
      <c r="HX4" s="9"/>
      <c r="HY4" s="9"/>
      <c r="HZ4" s="9"/>
      <c r="IA4" s="9"/>
      <c r="IB4" s="9"/>
      <c r="IC4" s="9"/>
      <c r="ID4" s="9"/>
      <c r="IE4" s="9"/>
      <c r="IF4" s="9"/>
      <c r="IG4" s="9"/>
      <c r="IH4" s="9"/>
      <c r="II4" s="9"/>
      <c r="IJ4" s="9"/>
      <c r="IK4" s="9"/>
      <c r="IL4" s="9"/>
      <c r="IM4" s="9"/>
      <c r="IN4" s="9"/>
      <c r="IO4" s="9"/>
      <c r="IP4" s="9"/>
      <c r="IQ4" s="9"/>
      <c r="IR4" s="9"/>
      <c r="IS4" s="9"/>
      <c r="IT4" s="9"/>
      <c r="IU4" s="9"/>
      <c r="IV4" s="9"/>
    </row>
    <row r="5" spans="1:256" ht="18" customHeight="1">
      <c r="A5" s="63"/>
      <c r="B5" s="66"/>
      <c r="C5" s="69"/>
      <c r="D5" s="71"/>
      <c r="E5" s="83"/>
      <c r="F5" s="84"/>
      <c r="G5" s="84"/>
      <c r="H5" s="84"/>
      <c r="I5" s="85"/>
      <c r="J5" s="92"/>
      <c r="K5" s="93"/>
      <c r="L5" s="93"/>
      <c r="M5" s="93"/>
      <c r="N5" s="94"/>
      <c r="O5" s="138" t="s">
        <v>12</v>
      </c>
      <c r="P5" s="139"/>
      <c r="Q5" s="139"/>
      <c r="R5" s="139"/>
      <c r="S5" s="139"/>
      <c r="T5" s="139"/>
      <c r="U5" s="139"/>
      <c r="V5" s="139"/>
      <c r="W5" s="139"/>
      <c r="X5" s="139"/>
      <c r="Y5" s="139"/>
      <c r="Z5" s="139"/>
      <c r="AA5" s="139"/>
      <c r="AB5" s="139"/>
      <c r="AC5" s="139"/>
      <c r="AD5" s="139"/>
      <c r="AE5" s="139"/>
      <c r="AF5" s="139"/>
      <c r="AG5" s="139"/>
      <c r="AH5" s="139"/>
      <c r="AI5" s="139"/>
      <c r="AJ5" s="139"/>
      <c r="AK5" s="139"/>
      <c r="AL5" s="139"/>
      <c r="AM5" s="139"/>
      <c r="AN5" s="139"/>
      <c r="AO5" s="139"/>
      <c r="AP5" s="139"/>
      <c r="AQ5" s="139"/>
      <c r="AR5" s="139"/>
      <c r="AS5" s="139"/>
      <c r="AT5" s="139"/>
      <c r="AU5" s="139"/>
      <c r="AV5" s="139"/>
      <c r="AW5" s="139"/>
      <c r="AX5" s="139"/>
      <c r="AY5" s="139"/>
      <c r="AZ5" s="140"/>
      <c r="BA5" s="141" t="s">
        <v>13</v>
      </c>
      <c r="BB5" s="141"/>
      <c r="BC5" s="141"/>
      <c r="BD5" s="141"/>
      <c r="BE5" s="141"/>
      <c r="BF5" s="141"/>
      <c r="BG5" s="141"/>
      <c r="BH5" s="141"/>
      <c r="BI5" s="141"/>
      <c r="BJ5" s="141"/>
      <c r="BK5" s="141"/>
      <c r="BL5" s="141"/>
      <c r="BM5" s="141"/>
      <c r="BN5" s="141"/>
      <c r="BO5" s="141"/>
      <c r="BP5" s="142" t="s">
        <v>14</v>
      </c>
      <c r="BQ5" s="143"/>
      <c r="BR5" s="143"/>
      <c r="BS5" s="146" t="s">
        <v>15</v>
      </c>
      <c r="BT5" s="147"/>
      <c r="BU5" s="147"/>
      <c r="BV5" s="147"/>
      <c r="BW5" s="147"/>
      <c r="BX5" s="147"/>
      <c r="BY5" s="147"/>
      <c r="BZ5" s="147"/>
      <c r="CA5" s="147"/>
      <c r="CB5" s="147"/>
      <c r="CC5" s="147"/>
      <c r="CD5" s="147"/>
      <c r="CE5" s="147"/>
      <c r="CF5" s="147"/>
      <c r="CG5" s="147"/>
      <c r="CH5" s="147"/>
      <c r="CI5" s="148"/>
      <c r="CJ5" s="124" t="s">
        <v>16</v>
      </c>
      <c r="CK5" s="125"/>
      <c r="CL5" s="125"/>
      <c r="CM5" s="125"/>
      <c r="CN5" s="125"/>
      <c r="CO5" s="125"/>
      <c r="CP5" s="125"/>
      <c r="CQ5" s="125"/>
      <c r="CR5" s="149"/>
      <c r="CS5" s="146" t="s">
        <v>17</v>
      </c>
      <c r="CT5" s="147"/>
      <c r="CU5" s="147"/>
      <c r="CV5" s="147"/>
      <c r="CW5" s="147"/>
      <c r="CX5" s="147"/>
      <c r="CY5" s="147"/>
      <c r="CZ5" s="147"/>
      <c r="DA5" s="147"/>
      <c r="DB5" s="141" t="s">
        <v>18</v>
      </c>
      <c r="DC5" s="141"/>
      <c r="DD5" s="141"/>
      <c r="DE5" s="142" t="s">
        <v>19</v>
      </c>
      <c r="DF5" s="143"/>
      <c r="DG5" s="150"/>
      <c r="DH5" s="142" t="s">
        <v>20</v>
      </c>
      <c r="DI5" s="143"/>
      <c r="DJ5" s="150"/>
      <c r="DK5" s="102"/>
      <c r="DL5" s="106"/>
      <c r="DM5" s="107"/>
      <c r="DN5" s="108"/>
      <c r="DO5" s="152"/>
      <c r="DP5" s="152"/>
      <c r="DQ5" s="153"/>
      <c r="DR5" s="153"/>
      <c r="DS5" s="153"/>
      <c r="DT5" s="153"/>
      <c r="DU5" s="142" t="s">
        <v>21</v>
      </c>
      <c r="DV5" s="143"/>
      <c r="DW5" s="150"/>
      <c r="DX5" s="154"/>
      <c r="DY5" s="155"/>
      <c r="DZ5" s="155"/>
      <c r="EA5" s="155"/>
      <c r="EB5" s="155"/>
      <c r="EC5" s="155"/>
      <c r="ED5" s="155"/>
      <c r="EE5" s="155"/>
      <c r="EF5" s="155"/>
      <c r="EG5" s="102"/>
      <c r="EH5" s="132"/>
      <c r="EI5" s="133"/>
      <c r="EJ5" s="134"/>
      <c r="EK5" s="8"/>
      <c r="EL5" s="8"/>
      <c r="EM5" s="8"/>
      <c r="EN5" s="8"/>
      <c r="EO5" s="8"/>
      <c r="EP5" s="8"/>
      <c r="EQ5" s="8"/>
      <c r="ER5" s="8"/>
      <c r="ES5" s="8"/>
      <c r="ET5" s="8"/>
      <c r="EU5" s="8"/>
      <c r="EV5" s="8"/>
      <c r="EW5" s="8"/>
      <c r="EX5" s="8"/>
      <c r="EY5" s="8"/>
      <c r="EZ5" s="8"/>
      <c r="FA5" s="8"/>
      <c r="FB5" s="8"/>
      <c r="FC5" s="8"/>
      <c r="FD5" s="8"/>
      <c r="FE5" s="8"/>
      <c r="FF5" s="8"/>
      <c r="FG5" s="8"/>
      <c r="FH5" s="8"/>
      <c r="FI5" s="8"/>
      <c r="FJ5" s="8"/>
      <c r="FK5" s="8"/>
      <c r="FL5" s="8"/>
      <c r="FM5" s="8"/>
      <c r="FN5" s="8"/>
      <c r="FO5" s="8"/>
      <c r="FP5" s="8"/>
      <c r="FQ5" s="8"/>
      <c r="FR5" s="8"/>
      <c r="FS5" s="8"/>
      <c r="FT5" s="8"/>
      <c r="FU5" s="8"/>
      <c r="FV5" s="8"/>
      <c r="FW5" s="8"/>
      <c r="FX5" s="8"/>
      <c r="FY5" s="8"/>
      <c r="FZ5" s="8"/>
      <c r="GA5" s="8"/>
      <c r="GB5" s="8"/>
      <c r="GC5" s="8"/>
      <c r="GD5" s="8"/>
      <c r="GE5" s="8"/>
      <c r="GF5" s="8"/>
      <c r="GG5" s="8"/>
      <c r="GH5" s="8"/>
      <c r="GI5" s="8"/>
      <c r="GJ5" s="8"/>
      <c r="GK5" s="8"/>
      <c r="GL5" s="8"/>
      <c r="GM5" s="8"/>
      <c r="GN5" s="8"/>
      <c r="GO5" s="8"/>
      <c r="GP5" s="8"/>
      <c r="GQ5" s="8"/>
      <c r="GR5" s="8"/>
      <c r="GS5" s="8"/>
      <c r="GT5" s="8"/>
      <c r="GU5" s="8"/>
      <c r="GV5" s="8"/>
      <c r="GW5" s="8"/>
      <c r="GX5" s="8"/>
      <c r="GY5" s="8"/>
      <c r="GZ5" s="8"/>
      <c r="HA5" s="8"/>
      <c r="HB5" s="8"/>
      <c r="HC5" s="8"/>
      <c r="HD5" s="8"/>
      <c r="HE5" s="8"/>
      <c r="HF5" s="8"/>
      <c r="HG5" s="8"/>
      <c r="HH5" s="8"/>
      <c r="HI5" s="8"/>
      <c r="HJ5" s="8"/>
      <c r="HK5" s="8"/>
      <c r="HL5" s="8"/>
      <c r="HM5" s="8"/>
      <c r="HN5" s="8"/>
      <c r="HO5" s="8"/>
      <c r="HP5" s="8"/>
      <c r="HQ5" s="8"/>
      <c r="HR5" s="8"/>
      <c r="HS5" s="8"/>
      <c r="HT5" s="8"/>
      <c r="HU5" s="8"/>
      <c r="HV5" s="8"/>
      <c r="HW5" s="9"/>
      <c r="HX5" s="9"/>
      <c r="HY5" s="9"/>
      <c r="HZ5" s="9"/>
      <c r="IA5" s="9"/>
      <c r="IB5" s="9"/>
      <c r="IC5" s="9"/>
      <c r="ID5" s="9"/>
      <c r="IE5" s="9"/>
      <c r="IF5" s="9"/>
      <c r="IG5" s="9"/>
      <c r="IH5" s="9"/>
      <c r="II5" s="9"/>
      <c r="IJ5" s="9"/>
      <c r="IK5" s="9"/>
      <c r="IL5" s="9"/>
      <c r="IM5" s="9"/>
      <c r="IN5" s="9"/>
      <c r="IO5" s="9"/>
      <c r="IP5" s="9"/>
      <c r="IQ5" s="9"/>
      <c r="IR5" s="9"/>
      <c r="IS5" s="9"/>
      <c r="IT5" s="9"/>
      <c r="IU5" s="9"/>
      <c r="IV5" s="9"/>
    </row>
    <row r="6" spans="1:256" ht="84" customHeight="1">
      <c r="A6" s="63"/>
      <c r="B6" s="66"/>
      <c r="C6" s="69"/>
      <c r="D6" s="71"/>
      <c r="E6" s="86"/>
      <c r="F6" s="87"/>
      <c r="G6" s="87"/>
      <c r="H6" s="87"/>
      <c r="I6" s="88"/>
      <c r="J6" s="95"/>
      <c r="K6" s="96"/>
      <c r="L6" s="96"/>
      <c r="M6" s="96"/>
      <c r="N6" s="97"/>
      <c r="O6" s="156" t="s">
        <v>62</v>
      </c>
      <c r="P6" s="157"/>
      <c r="Q6" s="157"/>
      <c r="R6" s="157"/>
      <c r="S6" s="158"/>
      <c r="T6" s="159" t="s">
        <v>22</v>
      </c>
      <c r="U6" s="160"/>
      <c r="V6" s="160"/>
      <c r="W6" s="160"/>
      <c r="X6" s="161"/>
      <c r="Y6" s="159" t="s">
        <v>23</v>
      </c>
      <c r="Z6" s="160"/>
      <c r="AA6" s="160"/>
      <c r="AB6" s="160"/>
      <c r="AC6" s="161"/>
      <c r="AD6" s="159" t="s">
        <v>55</v>
      </c>
      <c r="AE6" s="160"/>
      <c r="AF6" s="160"/>
      <c r="AG6" s="160"/>
      <c r="AH6" s="161"/>
      <c r="AI6" s="159" t="s">
        <v>56</v>
      </c>
      <c r="AJ6" s="160"/>
      <c r="AK6" s="160"/>
      <c r="AL6" s="160"/>
      <c r="AM6" s="161"/>
      <c r="AN6" s="159" t="s">
        <v>24</v>
      </c>
      <c r="AO6" s="160"/>
      <c r="AP6" s="160"/>
      <c r="AQ6" s="160"/>
      <c r="AR6" s="161"/>
      <c r="AS6" s="159" t="s">
        <v>25</v>
      </c>
      <c r="AT6" s="160"/>
      <c r="AU6" s="160"/>
      <c r="AV6" s="160"/>
      <c r="AW6" s="161"/>
      <c r="AX6" s="162" t="s">
        <v>26</v>
      </c>
      <c r="AY6" s="162"/>
      <c r="AZ6" s="162"/>
      <c r="BA6" s="112" t="s">
        <v>27</v>
      </c>
      <c r="BB6" s="113"/>
      <c r="BC6" s="113"/>
      <c r="BD6" s="112" t="s">
        <v>28</v>
      </c>
      <c r="BE6" s="113"/>
      <c r="BF6" s="114"/>
      <c r="BG6" s="115" t="s">
        <v>29</v>
      </c>
      <c r="BH6" s="116"/>
      <c r="BI6" s="117"/>
      <c r="BJ6" s="115" t="s">
        <v>30</v>
      </c>
      <c r="BK6" s="116"/>
      <c r="BL6" s="116"/>
      <c r="BM6" s="118" t="s">
        <v>31</v>
      </c>
      <c r="BN6" s="119"/>
      <c r="BO6" s="119"/>
      <c r="BP6" s="144"/>
      <c r="BQ6" s="145"/>
      <c r="BR6" s="145"/>
      <c r="BS6" s="120" t="s">
        <v>32</v>
      </c>
      <c r="BT6" s="121"/>
      <c r="BU6" s="121"/>
      <c r="BV6" s="121"/>
      <c r="BW6" s="122"/>
      <c r="BX6" s="123" t="s">
        <v>33</v>
      </c>
      <c r="BY6" s="123"/>
      <c r="BZ6" s="123"/>
      <c r="CA6" s="123" t="s">
        <v>34</v>
      </c>
      <c r="CB6" s="123"/>
      <c r="CC6" s="123"/>
      <c r="CD6" s="123" t="s">
        <v>35</v>
      </c>
      <c r="CE6" s="123"/>
      <c r="CF6" s="123"/>
      <c r="CG6" s="123" t="s">
        <v>36</v>
      </c>
      <c r="CH6" s="123"/>
      <c r="CI6" s="123"/>
      <c r="CJ6" s="123" t="s">
        <v>37</v>
      </c>
      <c r="CK6" s="123"/>
      <c r="CL6" s="123"/>
      <c r="CM6" s="124" t="s">
        <v>38</v>
      </c>
      <c r="CN6" s="125"/>
      <c r="CO6" s="125"/>
      <c r="CP6" s="123" t="s">
        <v>39</v>
      </c>
      <c r="CQ6" s="123"/>
      <c r="CR6" s="123"/>
      <c r="CS6" s="126" t="s">
        <v>40</v>
      </c>
      <c r="CT6" s="127"/>
      <c r="CU6" s="125"/>
      <c r="CV6" s="123" t="s">
        <v>41</v>
      </c>
      <c r="CW6" s="123"/>
      <c r="CX6" s="123"/>
      <c r="CY6" s="124" t="s">
        <v>42</v>
      </c>
      <c r="CZ6" s="125"/>
      <c r="DA6" s="125"/>
      <c r="DB6" s="141"/>
      <c r="DC6" s="141"/>
      <c r="DD6" s="141"/>
      <c r="DE6" s="144"/>
      <c r="DF6" s="145"/>
      <c r="DG6" s="151"/>
      <c r="DH6" s="144"/>
      <c r="DI6" s="145"/>
      <c r="DJ6" s="151"/>
      <c r="DK6" s="102"/>
      <c r="DL6" s="109"/>
      <c r="DM6" s="110"/>
      <c r="DN6" s="111"/>
      <c r="DO6" s="142" t="s">
        <v>43</v>
      </c>
      <c r="DP6" s="143"/>
      <c r="DQ6" s="150"/>
      <c r="DR6" s="142" t="s">
        <v>44</v>
      </c>
      <c r="DS6" s="143"/>
      <c r="DT6" s="150"/>
      <c r="DU6" s="144"/>
      <c r="DV6" s="145"/>
      <c r="DW6" s="151"/>
      <c r="DX6" s="142" t="s">
        <v>45</v>
      </c>
      <c r="DY6" s="143"/>
      <c r="DZ6" s="150"/>
      <c r="EA6" s="142" t="s">
        <v>46</v>
      </c>
      <c r="EB6" s="143"/>
      <c r="EC6" s="150"/>
      <c r="ED6" s="163" t="s">
        <v>47</v>
      </c>
      <c r="EE6" s="164"/>
      <c r="EF6" s="164"/>
      <c r="EG6" s="102"/>
      <c r="EH6" s="135"/>
      <c r="EI6" s="136"/>
      <c r="EJ6" s="137"/>
      <c r="EK6" s="8"/>
      <c r="EL6" s="8"/>
      <c r="EM6" s="8"/>
      <c r="EN6" s="8"/>
      <c r="EO6" s="8"/>
      <c r="EP6" s="8"/>
      <c r="EQ6" s="8"/>
      <c r="ER6" s="8"/>
      <c r="ES6" s="8"/>
      <c r="ET6" s="8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8"/>
      <c r="FI6" s="8"/>
      <c r="FJ6" s="8"/>
      <c r="FK6" s="8"/>
      <c r="FL6" s="8"/>
      <c r="FM6" s="8"/>
      <c r="FN6" s="8"/>
      <c r="FO6" s="8"/>
      <c r="FP6" s="8"/>
      <c r="FQ6" s="8"/>
      <c r="FR6" s="8"/>
      <c r="FS6" s="8"/>
      <c r="FT6" s="8"/>
      <c r="FU6" s="8"/>
      <c r="FV6" s="8"/>
      <c r="FW6" s="8"/>
      <c r="FX6" s="8"/>
      <c r="FY6" s="8"/>
      <c r="FZ6" s="8"/>
      <c r="GA6" s="8"/>
      <c r="GB6" s="8"/>
      <c r="GC6" s="8"/>
      <c r="GD6" s="8"/>
      <c r="GE6" s="8"/>
      <c r="GF6" s="8"/>
      <c r="GG6" s="8"/>
      <c r="GH6" s="8"/>
      <c r="GI6" s="8"/>
      <c r="GJ6" s="8"/>
      <c r="GK6" s="8"/>
      <c r="GL6" s="8"/>
      <c r="GM6" s="8"/>
      <c r="GN6" s="8"/>
      <c r="GO6" s="8"/>
      <c r="GP6" s="8"/>
      <c r="GQ6" s="8"/>
      <c r="GR6" s="8"/>
      <c r="GS6" s="8"/>
      <c r="GT6" s="8"/>
      <c r="GU6" s="8"/>
      <c r="GV6" s="8"/>
      <c r="GW6" s="8"/>
      <c r="GX6" s="8"/>
      <c r="GY6" s="8"/>
      <c r="GZ6" s="8"/>
      <c r="HA6" s="8"/>
      <c r="HB6" s="8"/>
      <c r="HC6" s="8"/>
      <c r="HD6" s="8"/>
      <c r="HE6" s="8"/>
      <c r="HF6" s="8"/>
      <c r="HG6" s="8"/>
      <c r="HH6" s="8"/>
      <c r="HI6" s="8"/>
      <c r="HJ6" s="8"/>
      <c r="HK6" s="8"/>
      <c r="HL6" s="8"/>
      <c r="HM6" s="8"/>
      <c r="HN6" s="8"/>
      <c r="HO6" s="8"/>
      <c r="HP6" s="8"/>
      <c r="HQ6" s="8"/>
      <c r="HR6" s="8"/>
      <c r="HS6" s="8"/>
      <c r="HT6" s="8"/>
      <c r="HU6" s="8"/>
      <c r="HV6" s="8"/>
      <c r="HW6" s="9"/>
      <c r="HX6" s="9"/>
      <c r="HY6" s="9"/>
      <c r="HZ6" s="9"/>
      <c r="IA6" s="9"/>
      <c r="IB6" s="9"/>
      <c r="IC6" s="9"/>
      <c r="ID6" s="9"/>
      <c r="IE6" s="9"/>
      <c r="IF6" s="9"/>
      <c r="IG6" s="9"/>
      <c r="IH6" s="9"/>
      <c r="II6" s="9"/>
      <c r="IJ6" s="9"/>
      <c r="IK6" s="9"/>
      <c r="IL6" s="9"/>
      <c r="IM6" s="9"/>
      <c r="IN6" s="9"/>
      <c r="IO6" s="9"/>
      <c r="IP6" s="9"/>
      <c r="IQ6" s="9"/>
      <c r="IR6" s="9"/>
      <c r="IS6" s="9"/>
      <c r="IT6" s="9"/>
      <c r="IU6" s="9"/>
      <c r="IV6" s="9"/>
    </row>
    <row r="7" spans="1:256" ht="17.399999999999999" customHeight="1">
      <c r="A7" s="63"/>
      <c r="B7" s="66"/>
      <c r="C7" s="69"/>
      <c r="D7" s="71"/>
      <c r="E7" s="73" t="s">
        <v>48</v>
      </c>
      <c r="F7" s="165" t="s">
        <v>64</v>
      </c>
      <c r="G7" s="166"/>
      <c r="H7" s="166"/>
      <c r="I7" s="167"/>
      <c r="J7" s="73" t="s">
        <v>48</v>
      </c>
      <c r="K7" s="165" t="s">
        <v>64</v>
      </c>
      <c r="L7" s="166"/>
      <c r="M7" s="166"/>
      <c r="N7" s="167"/>
      <c r="O7" s="73" t="s">
        <v>48</v>
      </c>
      <c r="P7" s="165" t="s">
        <v>64</v>
      </c>
      <c r="Q7" s="166"/>
      <c r="R7" s="166"/>
      <c r="S7" s="167"/>
      <c r="T7" s="73" t="s">
        <v>48</v>
      </c>
      <c r="U7" s="165" t="s">
        <v>64</v>
      </c>
      <c r="V7" s="166"/>
      <c r="W7" s="166"/>
      <c r="X7" s="167"/>
      <c r="Y7" s="73" t="s">
        <v>48</v>
      </c>
      <c r="Z7" s="165" t="s">
        <v>64</v>
      </c>
      <c r="AA7" s="166"/>
      <c r="AB7" s="166"/>
      <c r="AC7" s="167"/>
      <c r="AD7" s="73" t="s">
        <v>48</v>
      </c>
      <c r="AE7" s="168" t="s">
        <v>64</v>
      </c>
      <c r="AF7" s="168"/>
      <c r="AG7" s="168"/>
      <c r="AH7" s="168"/>
      <c r="AI7" s="73" t="s">
        <v>48</v>
      </c>
      <c r="AJ7" s="165" t="s">
        <v>64</v>
      </c>
      <c r="AK7" s="166"/>
      <c r="AL7" s="166"/>
      <c r="AM7" s="167"/>
      <c r="AN7" s="73" t="s">
        <v>48</v>
      </c>
      <c r="AO7" s="165" t="s">
        <v>64</v>
      </c>
      <c r="AP7" s="166"/>
      <c r="AQ7" s="166"/>
      <c r="AR7" s="167"/>
      <c r="AS7" s="73" t="s">
        <v>48</v>
      </c>
      <c r="AT7" s="165" t="s">
        <v>64</v>
      </c>
      <c r="AU7" s="166"/>
      <c r="AV7" s="166"/>
      <c r="AW7" s="167"/>
      <c r="AX7" s="73" t="s">
        <v>48</v>
      </c>
      <c r="AY7" s="75" t="s">
        <v>64</v>
      </c>
      <c r="AZ7" s="76"/>
      <c r="BA7" s="73" t="s">
        <v>48</v>
      </c>
      <c r="BB7" s="75" t="s">
        <v>64</v>
      </c>
      <c r="BC7" s="76"/>
      <c r="BD7" s="73" t="s">
        <v>48</v>
      </c>
      <c r="BE7" s="75" t="s">
        <v>64</v>
      </c>
      <c r="BF7" s="76"/>
      <c r="BG7" s="73" t="s">
        <v>48</v>
      </c>
      <c r="BH7" s="75" t="s">
        <v>64</v>
      </c>
      <c r="BI7" s="76"/>
      <c r="BJ7" s="73" t="s">
        <v>48</v>
      </c>
      <c r="BK7" s="75" t="s">
        <v>64</v>
      </c>
      <c r="BL7" s="76"/>
      <c r="BM7" s="73" t="s">
        <v>48</v>
      </c>
      <c r="BN7" s="75" t="s">
        <v>64</v>
      </c>
      <c r="BO7" s="76"/>
      <c r="BP7" s="73" t="s">
        <v>48</v>
      </c>
      <c r="BQ7" s="75" t="s">
        <v>64</v>
      </c>
      <c r="BR7" s="76"/>
      <c r="BS7" s="73" t="s">
        <v>48</v>
      </c>
      <c r="BT7" s="75" t="s">
        <v>64</v>
      </c>
      <c r="BU7" s="101"/>
      <c r="BV7" s="101"/>
      <c r="BW7" s="76"/>
      <c r="BX7" s="73" t="s">
        <v>48</v>
      </c>
      <c r="BY7" s="75" t="s">
        <v>64</v>
      </c>
      <c r="BZ7" s="76"/>
      <c r="CA7" s="73" t="s">
        <v>48</v>
      </c>
      <c r="CB7" s="75" t="s">
        <v>64</v>
      </c>
      <c r="CC7" s="76"/>
      <c r="CD7" s="73" t="s">
        <v>48</v>
      </c>
      <c r="CE7" s="75" t="s">
        <v>64</v>
      </c>
      <c r="CF7" s="76"/>
      <c r="CG7" s="73" t="s">
        <v>48</v>
      </c>
      <c r="CH7" s="75" t="s">
        <v>64</v>
      </c>
      <c r="CI7" s="76"/>
      <c r="CJ7" s="73" t="s">
        <v>48</v>
      </c>
      <c r="CK7" s="75" t="s">
        <v>64</v>
      </c>
      <c r="CL7" s="76"/>
      <c r="CM7" s="73" t="s">
        <v>48</v>
      </c>
      <c r="CN7" s="75" t="s">
        <v>64</v>
      </c>
      <c r="CO7" s="76"/>
      <c r="CP7" s="73" t="s">
        <v>48</v>
      </c>
      <c r="CQ7" s="75" t="s">
        <v>64</v>
      </c>
      <c r="CR7" s="76"/>
      <c r="CS7" s="73" t="s">
        <v>48</v>
      </c>
      <c r="CT7" s="75" t="s">
        <v>64</v>
      </c>
      <c r="CU7" s="76"/>
      <c r="CV7" s="73" t="s">
        <v>48</v>
      </c>
      <c r="CW7" s="75" t="s">
        <v>64</v>
      </c>
      <c r="CX7" s="76"/>
      <c r="CY7" s="73" t="s">
        <v>48</v>
      </c>
      <c r="CZ7" s="75" t="s">
        <v>64</v>
      </c>
      <c r="DA7" s="76"/>
      <c r="DB7" s="73" t="s">
        <v>48</v>
      </c>
      <c r="DC7" s="75" t="s">
        <v>64</v>
      </c>
      <c r="DD7" s="76"/>
      <c r="DE7" s="73" t="s">
        <v>48</v>
      </c>
      <c r="DF7" s="75" t="s">
        <v>64</v>
      </c>
      <c r="DG7" s="76"/>
      <c r="DH7" s="73" t="s">
        <v>48</v>
      </c>
      <c r="DI7" s="75" t="s">
        <v>64</v>
      </c>
      <c r="DJ7" s="76"/>
      <c r="DK7" s="170" t="s">
        <v>49</v>
      </c>
      <c r="DL7" s="73" t="s">
        <v>48</v>
      </c>
      <c r="DM7" s="75" t="s">
        <v>64</v>
      </c>
      <c r="DN7" s="76"/>
      <c r="DO7" s="73" t="s">
        <v>48</v>
      </c>
      <c r="DP7" s="75" t="s">
        <v>64</v>
      </c>
      <c r="DQ7" s="76"/>
      <c r="DR7" s="73" t="s">
        <v>48</v>
      </c>
      <c r="DS7" s="75" t="s">
        <v>64</v>
      </c>
      <c r="DT7" s="76"/>
      <c r="DU7" s="73" t="s">
        <v>48</v>
      </c>
      <c r="DV7" s="75" t="s">
        <v>64</v>
      </c>
      <c r="DW7" s="76"/>
      <c r="DX7" s="73" t="s">
        <v>48</v>
      </c>
      <c r="DY7" s="75" t="s">
        <v>64</v>
      </c>
      <c r="DZ7" s="76"/>
      <c r="EA7" s="73" t="s">
        <v>48</v>
      </c>
      <c r="EB7" s="75" t="s">
        <v>64</v>
      </c>
      <c r="EC7" s="76"/>
      <c r="ED7" s="73" t="s">
        <v>48</v>
      </c>
      <c r="EE7" s="75" t="s">
        <v>64</v>
      </c>
      <c r="EF7" s="76"/>
      <c r="EG7" s="102" t="s">
        <v>49</v>
      </c>
      <c r="EH7" s="73" t="s">
        <v>48</v>
      </c>
      <c r="EI7" s="75" t="s">
        <v>64</v>
      </c>
      <c r="EJ7" s="76"/>
      <c r="EK7" s="10"/>
      <c r="EL7" s="10"/>
      <c r="EM7" s="10"/>
      <c r="EN7" s="10"/>
      <c r="EO7" s="10"/>
      <c r="EP7" s="10"/>
      <c r="EQ7" s="10"/>
      <c r="ER7" s="10"/>
      <c r="ES7" s="10"/>
      <c r="ET7" s="10"/>
      <c r="EU7" s="10"/>
      <c r="EV7" s="10"/>
      <c r="EW7" s="10"/>
      <c r="EX7" s="10"/>
      <c r="EY7" s="10"/>
      <c r="EZ7" s="10"/>
      <c r="FA7" s="10"/>
      <c r="FB7" s="10"/>
      <c r="FC7" s="10"/>
      <c r="FD7" s="10"/>
      <c r="FE7" s="10"/>
      <c r="FF7" s="10"/>
      <c r="FG7" s="10"/>
      <c r="FH7" s="10"/>
      <c r="FI7" s="10"/>
      <c r="FJ7" s="10"/>
      <c r="FK7" s="10"/>
      <c r="FL7" s="10"/>
      <c r="FM7" s="10"/>
      <c r="FN7" s="10"/>
      <c r="FO7" s="10"/>
      <c r="FP7" s="10"/>
      <c r="FQ7" s="10"/>
      <c r="FR7" s="10"/>
      <c r="FS7" s="10"/>
      <c r="FT7" s="10"/>
      <c r="FU7" s="10"/>
      <c r="FV7" s="10"/>
      <c r="FW7" s="10"/>
      <c r="FX7" s="10"/>
      <c r="FY7" s="10"/>
      <c r="FZ7" s="10"/>
      <c r="GA7" s="10"/>
      <c r="GB7" s="10"/>
      <c r="GC7" s="10"/>
      <c r="GD7" s="10"/>
      <c r="GE7" s="10"/>
      <c r="GF7" s="10"/>
      <c r="GG7" s="10"/>
      <c r="GH7" s="10"/>
      <c r="GI7" s="10"/>
      <c r="GJ7" s="10"/>
      <c r="GK7" s="10"/>
      <c r="GL7" s="10"/>
      <c r="GM7" s="10"/>
      <c r="GN7" s="10"/>
      <c r="GO7" s="10"/>
      <c r="GP7" s="10"/>
      <c r="GQ7" s="10"/>
      <c r="GR7" s="10"/>
      <c r="GS7" s="10"/>
      <c r="GT7" s="10"/>
      <c r="GU7" s="10"/>
      <c r="GV7" s="10"/>
      <c r="GW7" s="10"/>
      <c r="GX7" s="10"/>
      <c r="GY7" s="10"/>
      <c r="GZ7" s="10"/>
      <c r="HA7" s="10"/>
      <c r="HB7" s="10"/>
      <c r="HC7" s="10"/>
      <c r="HD7" s="10"/>
      <c r="HE7" s="10"/>
      <c r="HF7" s="10"/>
      <c r="HG7" s="10"/>
      <c r="HH7" s="10"/>
      <c r="HI7" s="10"/>
      <c r="HJ7" s="10"/>
      <c r="HK7" s="10"/>
      <c r="HL7" s="10"/>
      <c r="HM7" s="10"/>
      <c r="HN7" s="10"/>
      <c r="HO7" s="10"/>
      <c r="HP7" s="10"/>
      <c r="HQ7" s="10"/>
      <c r="HR7" s="10"/>
      <c r="HS7" s="10"/>
      <c r="HT7" s="10"/>
      <c r="HU7" s="10"/>
      <c r="HV7" s="10"/>
      <c r="HW7" s="11"/>
      <c r="HX7" s="11"/>
      <c r="HY7" s="11"/>
      <c r="HZ7" s="11"/>
      <c r="IA7" s="11"/>
      <c r="IB7" s="11"/>
      <c r="IC7" s="11"/>
      <c r="ID7" s="11"/>
      <c r="IE7" s="11"/>
      <c r="IF7" s="11"/>
      <c r="IG7" s="11"/>
      <c r="IH7" s="11"/>
      <c r="II7" s="11"/>
      <c r="IJ7" s="11"/>
      <c r="IK7" s="11"/>
      <c r="IL7" s="11"/>
      <c r="IM7" s="11"/>
      <c r="IN7" s="11"/>
      <c r="IO7" s="11"/>
      <c r="IP7" s="11"/>
      <c r="IQ7" s="11"/>
      <c r="IR7" s="11"/>
      <c r="IS7" s="11"/>
      <c r="IT7" s="11"/>
      <c r="IU7" s="11"/>
      <c r="IV7" s="11"/>
    </row>
    <row r="8" spans="1:256" ht="55.2" customHeight="1">
      <c r="A8" s="64"/>
      <c r="B8" s="67"/>
      <c r="C8" s="70"/>
      <c r="D8" s="72"/>
      <c r="E8" s="74"/>
      <c r="F8" s="48" t="s">
        <v>65</v>
      </c>
      <c r="G8" s="12" t="s">
        <v>68</v>
      </c>
      <c r="H8" s="49" t="s">
        <v>66</v>
      </c>
      <c r="I8" s="12" t="s">
        <v>50</v>
      </c>
      <c r="J8" s="74"/>
      <c r="K8" s="48" t="s">
        <v>65</v>
      </c>
      <c r="L8" s="12" t="s">
        <v>68</v>
      </c>
      <c r="M8" s="49" t="s">
        <v>66</v>
      </c>
      <c r="N8" s="12" t="s">
        <v>50</v>
      </c>
      <c r="O8" s="74"/>
      <c r="P8" s="48" t="s">
        <v>65</v>
      </c>
      <c r="Q8" s="12" t="s">
        <v>68</v>
      </c>
      <c r="R8" s="49" t="s">
        <v>66</v>
      </c>
      <c r="S8" s="12" t="s">
        <v>50</v>
      </c>
      <c r="T8" s="74"/>
      <c r="U8" s="48" t="s">
        <v>65</v>
      </c>
      <c r="V8" s="12" t="s">
        <v>68</v>
      </c>
      <c r="W8" s="49" t="s">
        <v>66</v>
      </c>
      <c r="X8" s="12" t="s">
        <v>50</v>
      </c>
      <c r="Y8" s="74"/>
      <c r="Z8" s="48" t="s">
        <v>65</v>
      </c>
      <c r="AA8" s="12" t="s">
        <v>68</v>
      </c>
      <c r="AB8" s="49" t="s">
        <v>66</v>
      </c>
      <c r="AC8" s="12" t="s">
        <v>50</v>
      </c>
      <c r="AD8" s="74"/>
      <c r="AE8" s="48" t="s">
        <v>65</v>
      </c>
      <c r="AF8" s="12" t="s">
        <v>68</v>
      </c>
      <c r="AG8" s="49" t="s">
        <v>66</v>
      </c>
      <c r="AH8" s="12" t="s">
        <v>50</v>
      </c>
      <c r="AI8" s="74"/>
      <c r="AJ8" s="48" t="s">
        <v>65</v>
      </c>
      <c r="AK8" s="12" t="s">
        <v>68</v>
      </c>
      <c r="AL8" s="49" t="s">
        <v>66</v>
      </c>
      <c r="AM8" s="12" t="s">
        <v>50</v>
      </c>
      <c r="AN8" s="74"/>
      <c r="AO8" s="48" t="s">
        <v>65</v>
      </c>
      <c r="AP8" s="12" t="s">
        <v>68</v>
      </c>
      <c r="AQ8" s="12" t="s">
        <v>66</v>
      </c>
      <c r="AR8" s="12" t="s">
        <v>50</v>
      </c>
      <c r="AS8" s="74"/>
      <c r="AT8" s="48" t="s">
        <v>65</v>
      </c>
      <c r="AU8" s="12" t="s">
        <v>68</v>
      </c>
      <c r="AV8" s="49" t="s">
        <v>66</v>
      </c>
      <c r="AW8" s="12" t="s">
        <v>50</v>
      </c>
      <c r="AX8" s="74"/>
      <c r="AY8" s="48" t="s">
        <v>65</v>
      </c>
      <c r="AZ8" s="12" t="s">
        <v>68</v>
      </c>
      <c r="BA8" s="74"/>
      <c r="BB8" s="48" t="s">
        <v>65</v>
      </c>
      <c r="BC8" s="12" t="s">
        <v>68</v>
      </c>
      <c r="BD8" s="74"/>
      <c r="BE8" s="48" t="s">
        <v>65</v>
      </c>
      <c r="BF8" s="12" t="s">
        <v>68</v>
      </c>
      <c r="BG8" s="74"/>
      <c r="BH8" s="48" t="s">
        <v>65</v>
      </c>
      <c r="BI8" s="12" t="s">
        <v>68</v>
      </c>
      <c r="BJ8" s="74"/>
      <c r="BK8" s="48" t="s">
        <v>65</v>
      </c>
      <c r="BL8" s="12" t="s">
        <v>68</v>
      </c>
      <c r="BM8" s="74"/>
      <c r="BN8" s="48" t="s">
        <v>65</v>
      </c>
      <c r="BO8" s="12" t="s">
        <v>68</v>
      </c>
      <c r="BP8" s="74"/>
      <c r="BQ8" s="48" t="s">
        <v>65</v>
      </c>
      <c r="BR8" s="12" t="s">
        <v>68</v>
      </c>
      <c r="BS8" s="74"/>
      <c r="BT8" s="48" t="s">
        <v>65</v>
      </c>
      <c r="BU8" s="12" t="s">
        <v>68</v>
      </c>
      <c r="BV8" s="49" t="s">
        <v>66</v>
      </c>
      <c r="BW8" s="12" t="s">
        <v>50</v>
      </c>
      <c r="BX8" s="74"/>
      <c r="BY8" s="48" t="s">
        <v>65</v>
      </c>
      <c r="BZ8" s="12" t="s">
        <v>68</v>
      </c>
      <c r="CA8" s="74"/>
      <c r="CB8" s="48" t="s">
        <v>65</v>
      </c>
      <c r="CC8" s="12" t="s">
        <v>68</v>
      </c>
      <c r="CD8" s="74"/>
      <c r="CE8" s="48" t="s">
        <v>65</v>
      </c>
      <c r="CF8" s="12" t="s">
        <v>68</v>
      </c>
      <c r="CG8" s="74"/>
      <c r="CH8" s="48" t="s">
        <v>65</v>
      </c>
      <c r="CI8" s="12" t="s">
        <v>68</v>
      </c>
      <c r="CJ8" s="74"/>
      <c r="CK8" s="48" t="s">
        <v>65</v>
      </c>
      <c r="CL8" s="12" t="s">
        <v>68</v>
      </c>
      <c r="CM8" s="74"/>
      <c r="CN8" s="48" t="s">
        <v>65</v>
      </c>
      <c r="CO8" s="12" t="s">
        <v>68</v>
      </c>
      <c r="CP8" s="74"/>
      <c r="CQ8" s="48" t="s">
        <v>65</v>
      </c>
      <c r="CR8" s="12" t="s">
        <v>68</v>
      </c>
      <c r="CS8" s="74"/>
      <c r="CT8" s="48" t="s">
        <v>65</v>
      </c>
      <c r="CU8" s="12" t="s">
        <v>68</v>
      </c>
      <c r="CV8" s="74"/>
      <c r="CW8" s="48" t="s">
        <v>65</v>
      </c>
      <c r="CX8" s="12" t="s">
        <v>68</v>
      </c>
      <c r="CY8" s="74"/>
      <c r="CZ8" s="48" t="s">
        <v>65</v>
      </c>
      <c r="DA8" s="12" t="s">
        <v>68</v>
      </c>
      <c r="DB8" s="74"/>
      <c r="DC8" s="48" t="s">
        <v>65</v>
      </c>
      <c r="DD8" s="12" t="s">
        <v>68</v>
      </c>
      <c r="DE8" s="74"/>
      <c r="DF8" s="48" t="s">
        <v>65</v>
      </c>
      <c r="DG8" s="12" t="s">
        <v>68</v>
      </c>
      <c r="DH8" s="74"/>
      <c r="DI8" s="48" t="s">
        <v>65</v>
      </c>
      <c r="DJ8" s="12" t="s">
        <v>68</v>
      </c>
      <c r="DK8" s="170"/>
      <c r="DL8" s="74"/>
      <c r="DM8" s="48" t="s">
        <v>65</v>
      </c>
      <c r="DN8" s="12" t="s">
        <v>68</v>
      </c>
      <c r="DO8" s="74"/>
      <c r="DP8" s="48" t="s">
        <v>65</v>
      </c>
      <c r="DQ8" s="12" t="s">
        <v>68</v>
      </c>
      <c r="DR8" s="74"/>
      <c r="DS8" s="48" t="s">
        <v>65</v>
      </c>
      <c r="DT8" s="12" t="s">
        <v>68</v>
      </c>
      <c r="DU8" s="74"/>
      <c r="DV8" s="48" t="s">
        <v>65</v>
      </c>
      <c r="DW8" s="12" t="s">
        <v>68</v>
      </c>
      <c r="DX8" s="74"/>
      <c r="DY8" s="48" t="s">
        <v>65</v>
      </c>
      <c r="DZ8" s="12" t="s">
        <v>68</v>
      </c>
      <c r="EA8" s="74"/>
      <c r="EB8" s="48" t="s">
        <v>65</v>
      </c>
      <c r="EC8" s="12" t="s">
        <v>68</v>
      </c>
      <c r="ED8" s="74"/>
      <c r="EE8" s="48" t="s">
        <v>65</v>
      </c>
      <c r="EF8" s="12" t="s">
        <v>68</v>
      </c>
      <c r="EG8" s="102"/>
      <c r="EH8" s="74"/>
      <c r="EI8" s="48" t="s">
        <v>65</v>
      </c>
      <c r="EJ8" s="12" t="s">
        <v>68</v>
      </c>
      <c r="EK8" s="13"/>
      <c r="EL8" s="13"/>
      <c r="EM8" s="13"/>
      <c r="EN8" s="13"/>
      <c r="EO8" s="13"/>
      <c r="EP8" s="13"/>
      <c r="EQ8" s="13"/>
      <c r="ER8" s="13"/>
      <c r="ES8" s="13"/>
      <c r="ET8" s="13"/>
      <c r="EU8" s="13"/>
      <c r="EV8" s="13"/>
      <c r="EW8" s="13"/>
      <c r="EX8" s="13"/>
      <c r="EY8" s="13"/>
      <c r="EZ8" s="13"/>
      <c r="FA8" s="13"/>
      <c r="FB8" s="13"/>
      <c r="FC8" s="13"/>
      <c r="FD8" s="13"/>
      <c r="FE8" s="13"/>
      <c r="FF8" s="13"/>
      <c r="FG8" s="13"/>
      <c r="FH8" s="13"/>
      <c r="FI8" s="13"/>
      <c r="FJ8" s="13"/>
      <c r="FK8" s="13"/>
      <c r="FL8" s="13"/>
      <c r="FM8" s="13"/>
      <c r="FN8" s="13"/>
      <c r="FO8" s="13"/>
      <c r="FP8" s="13"/>
      <c r="FQ8" s="13"/>
      <c r="FR8" s="13"/>
      <c r="FS8" s="13"/>
      <c r="FT8" s="13"/>
      <c r="FU8" s="13"/>
      <c r="FV8" s="13"/>
      <c r="FW8" s="13"/>
      <c r="FX8" s="13"/>
      <c r="FY8" s="13"/>
      <c r="FZ8" s="13"/>
      <c r="GA8" s="13"/>
      <c r="GB8" s="13"/>
      <c r="GC8" s="13"/>
      <c r="GD8" s="13"/>
      <c r="GE8" s="13"/>
      <c r="GF8" s="13"/>
      <c r="GG8" s="13"/>
      <c r="GH8" s="13"/>
      <c r="GI8" s="13"/>
      <c r="GJ8" s="13"/>
      <c r="GK8" s="13"/>
      <c r="GL8" s="13"/>
      <c r="GM8" s="13"/>
      <c r="GN8" s="13"/>
      <c r="GO8" s="13"/>
      <c r="GP8" s="13"/>
      <c r="GQ8" s="13"/>
      <c r="GR8" s="13"/>
      <c r="GS8" s="13"/>
      <c r="GT8" s="13"/>
      <c r="GU8" s="13"/>
      <c r="GV8" s="13"/>
      <c r="GW8" s="13"/>
      <c r="GX8" s="13"/>
      <c r="GY8" s="13"/>
      <c r="GZ8" s="13"/>
      <c r="HA8" s="13"/>
      <c r="HB8" s="13"/>
      <c r="HC8" s="13"/>
      <c r="HD8" s="13"/>
      <c r="HE8" s="13"/>
      <c r="HF8" s="13"/>
      <c r="HG8" s="13"/>
      <c r="HH8" s="13"/>
      <c r="HI8" s="13"/>
      <c r="HJ8" s="13"/>
      <c r="HK8" s="13"/>
      <c r="HL8" s="13"/>
      <c r="HM8" s="13"/>
      <c r="HN8" s="13"/>
      <c r="HO8" s="13"/>
      <c r="HP8" s="13"/>
      <c r="HQ8" s="13"/>
      <c r="HR8" s="13"/>
      <c r="HS8" s="13"/>
      <c r="HT8" s="13"/>
      <c r="HU8" s="13"/>
      <c r="HV8" s="13"/>
      <c r="HW8" s="14"/>
      <c r="HX8" s="14"/>
      <c r="HY8" s="14"/>
      <c r="HZ8" s="14"/>
      <c r="IA8" s="14"/>
      <c r="IB8" s="14"/>
      <c r="IC8" s="14"/>
      <c r="ID8" s="14"/>
      <c r="IE8" s="14"/>
      <c r="IF8" s="14"/>
      <c r="IG8" s="14"/>
      <c r="IH8" s="14"/>
      <c r="II8" s="14"/>
      <c r="IJ8" s="14"/>
      <c r="IK8" s="14"/>
      <c r="IL8" s="14"/>
      <c r="IM8" s="14"/>
      <c r="IN8" s="14"/>
      <c r="IO8" s="14"/>
      <c r="IP8" s="14"/>
      <c r="IQ8" s="14"/>
      <c r="IR8" s="14"/>
      <c r="IS8" s="14"/>
      <c r="IT8" s="14"/>
      <c r="IU8" s="14"/>
      <c r="IV8" s="14"/>
    </row>
    <row r="9" spans="1:256" ht="18">
      <c r="A9" s="15"/>
      <c r="B9" s="44">
        <v>1</v>
      </c>
      <c r="C9" s="16">
        <v>2</v>
      </c>
      <c r="D9" s="15">
        <v>3</v>
      </c>
      <c r="E9" s="16">
        <v>4</v>
      </c>
      <c r="F9" s="15">
        <v>5</v>
      </c>
      <c r="G9" s="16">
        <v>6</v>
      </c>
      <c r="H9" s="15">
        <v>7</v>
      </c>
      <c r="I9" s="16">
        <v>8</v>
      </c>
      <c r="J9" s="15">
        <v>9</v>
      </c>
      <c r="K9" s="16">
        <v>10</v>
      </c>
      <c r="L9" s="15">
        <v>11</v>
      </c>
      <c r="M9" s="16">
        <v>12</v>
      </c>
      <c r="N9" s="15">
        <v>13</v>
      </c>
      <c r="O9" s="16">
        <v>14</v>
      </c>
      <c r="P9" s="15">
        <v>15</v>
      </c>
      <c r="Q9" s="16">
        <v>16</v>
      </c>
      <c r="R9" s="15">
        <v>17</v>
      </c>
      <c r="S9" s="16">
        <v>18</v>
      </c>
      <c r="T9" s="15">
        <v>19</v>
      </c>
      <c r="U9" s="16">
        <v>20</v>
      </c>
      <c r="V9" s="15">
        <v>21</v>
      </c>
      <c r="W9" s="16">
        <v>22</v>
      </c>
      <c r="X9" s="15">
        <v>23</v>
      </c>
      <c r="Y9" s="16">
        <v>24</v>
      </c>
      <c r="Z9" s="15">
        <v>25</v>
      </c>
      <c r="AA9" s="16">
        <v>26</v>
      </c>
      <c r="AB9" s="15">
        <v>27</v>
      </c>
      <c r="AC9" s="16">
        <v>28</v>
      </c>
      <c r="AD9" s="16"/>
      <c r="AE9" s="16"/>
      <c r="AF9" s="16"/>
      <c r="AG9" s="16"/>
      <c r="AH9" s="16"/>
      <c r="AI9" s="15">
        <v>29</v>
      </c>
      <c r="AJ9" s="16">
        <v>30</v>
      </c>
      <c r="AK9" s="15">
        <v>31</v>
      </c>
      <c r="AL9" s="16">
        <v>32</v>
      </c>
      <c r="AM9" s="15">
        <v>33</v>
      </c>
      <c r="AN9" s="16">
        <v>34</v>
      </c>
      <c r="AO9" s="15">
        <v>35</v>
      </c>
      <c r="AP9" s="16">
        <v>36</v>
      </c>
      <c r="AQ9" s="15">
        <v>37</v>
      </c>
      <c r="AR9" s="16">
        <v>38</v>
      </c>
      <c r="AS9" s="15">
        <v>39</v>
      </c>
      <c r="AT9" s="16">
        <v>40</v>
      </c>
      <c r="AU9" s="15">
        <v>41</v>
      </c>
      <c r="AV9" s="16">
        <v>42</v>
      </c>
      <c r="AW9" s="15">
        <v>43</v>
      </c>
      <c r="AX9" s="16">
        <v>44</v>
      </c>
      <c r="AY9" s="15">
        <v>45</v>
      </c>
      <c r="AZ9" s="16">
        <v>46</v>
      </c>
      <c r="BA9" s="15">
        <v>47</v>
      </c>
      <c r="BB9" s="16">
        <v>48</v>
      </c>
      <c r="BC9" s="15">
        <v>49</v>
      </c>
      <c r="BD9" s="16">
        <v>50</v>
      </c>
      <c r="BE9" s="15">
        <v>51</v>
      </c>
      <c r="BF9" s="16">
        <v>52</v>
      </c>
      <c r="BG9" s="15">
        <v>53</v>
      </c>
      <c r="BH9" s="16">
        <v>54</v>
      </c>
      <c r="BI9" s="15">
        <v>55</v>
      </c>
      <c r="BJ9" s="16">
        <v>56</v>
      </c>
      <c r="BK9" s="15">
        <v>57</v>
      </c>
      <c r="BL9" s="16">
        <v>58</v>
      </c>
      <c r="BM9" s="15">
        <v>59</v>
      </c>
      <c r="BN9" s="16">
        <v>60</v>
      </c>
      <c r="BO9" s="15">
        <v>61</v>
      </c>
      <c r="BP9" s="16">
        <v>62</v>
      </c>
      <c r="BQ9" s="15">
        <v>63</v>
      </c>
      <c r="BR9" s="16">
        <v>64</v>
      </c>
      <c r="BS9" s="15">
        <v>65</v>
      </c>
      <c r="BT9" s="16">
        <v>66</v>
      </c>
      <c r="BU9" s="15">
        <v>67</v>
      </c>
      <c r="BV9" s="16">
        <v>68</v>
      </c>
      <c r="BW9" s="15">
        <v>69</v>
      </c>
      <c r="BX9" s="16">
        <v>70</v>
      </c>
      <c r="BY9" s="15">
        <v>71</v>
      </c>
      <c r="BZ9" s="16">
        <v>72</v>
      </c>
      <c r="CA9" s="15">
        <v>73</v>
      </c>
      <c r="CB9" s="16">
        <v>74</v>
      </c>
      <c r="CC9" s="15">
        <v>75</v>
      </c>
      <c r="CD9" s="16">
        <v>76</v>
      </c>
      <c r="CE9" s="15">
        <v>77</v>
      </c>
      <c r="CF9" s="16">
        <v>78</v>
      </c>
      <c r="CG9" s="15">
        <v>79</v>
      </c>
      <c r="CH9" s="16">
        <v>80</v>
      </c>
      <c r="CI9" s="15">
        <v>81</v>
      </c>
      <c r="CJ9" s="16">
        <v>82</v>
      </c>
      <c r="CK9" s="15">
        <v>83</v>
      </c>
      <c r="CL9" s="16">
        <v>84</v>
      </c>
      <c r="CM9" s="15">
        <v>85</v>
      </c>
      <c r="CN9" s="16">
        <v>86</v>
      </c>
      <c r="CO9" s="15">
        <v>87</v>
      </c>
      <c r="CP9" s="16">
        <v>88</v>
      </c>
      <c r="CQ9" s="15">
        <v>89</v>
      </c>
      <c r="CR9" s="16">
        <v>90</v>
      </c>
      <c r="CS9" s="15">
        <v>91</v>
      </c>
      <c r="CT9" s="16">
        <v>92</v>
      </c>
      <c r="CU9" s="17">
        <v>93</v>
      </c>
      <c r="CV9" s="16">
        <v>94</v>
      </c>
      <c r="CW9" s="15">
        <v>95</v>
      </c>
      <c r="CX9" s="16">
        <v>96</v>
      </c>
      <c r="CY9" s="15">
        <v>97</v>
      </c>
      <c r="CZ9" s="16">
        <v>98</v>
      </c>
      <c r="DA9" s="15">
        <v>99</v>
      </c>
      <c r="DB9" s="16">
        <v>100</v>
      </c>
      <c r="DC9" s="15">
        <v>101</v>
      </c>
      <c r="DD9" s="16">
        <v>102</v>
      </c>
      <c r="DE9" s="15">
        <v>103</v>
      </c>
      <c r="DF9" s="16">
        <v>104</v>
      </c>
      <c r="DG9" s="15">
        <v>105</v>
      </c>
      <c r="DH9" s="16">
        <v>106</v>
      </c>
      <c r="DI9" s="15">
        <v>107</v>
      </c>
      <c r="DJ9" s="18">
        <v>108</v>
      </c>
      <c r="DK9" s="19">
        <v>109</v>
      </c>
      <c r="DL9" s="16">
        <v>110</v>
      </c>
      <c r="DM9" s="15">
        <v>111</v>
      </c>
      <c r="DN9" s="16">
        <v>112</v>
      </c>
      <c r="DO9" s="15">
        <v>113</v>
      </c>
      <c r="DP9" s="16">
        <v>114</v>
      </c>
      <c r="DQ9" s="15">
        <v>115</v>
      </c>
      <c r="DR9" s="16">
        <v>116</v>
      </c>
      <c r="DS9" s="15">
        <v>117</v>
      </c>
      <c r="DT9" s="16">
        <v>118</v>
      </c>
      <c r="DU9" s="15">
        <v>119</v>
      </c>
      <c r="DV9" s="16">
        <v>120</v>
      </c>
      <c r="DW9" s="15">
        <v>121</v>
      </c>
      <c r="DX9" s="16">
        <v>122</v>
      </c>
      <c r="DY9" s="15">
        <v>123</v>
      </c>
      <c r="DZ9" s="16">
        <v>124</v>
      </c>
      <c r="EA9" s="15">
        <v>125</v>
      </c>
      <c r="EB9" s="16">
        <v>126</v>
      </c>
      <c r="EC9" s="15">
        <v>127</v>
      </c>
      <c r="ED9" s="16">
        <v>128</v>
      </c>
      <c r="EE9" s="15">
        <v>129</v>
      </c>
      <c r="EF9" s="16">
        <v>130</v>
      </c>
      <c r="EG9" s="15">
        <v>131</v>
      </c>
      <c r="EH9" s="16">
        <v>132</v>
      </c>
      <c r="EI9" s="15">
        <v>133</v>
      </c>
      <c r="EJ9" s="16">
        <v>134</v>
      </c>
      <c r="EK9" s="20"/>
      <c r="EL9" s="20"/>
      <c r="EM9" s="20"/>
      <c r="EN9" s="20"/>
      <c r="EO9" s="20"/>
      <c r="EP9" s="20"/>
      <c r="EQ9" s="20"/>
      <c r="ER9" s="20"/>
      <c r="ES9" s="20"/>
      <c r="ET9" s="20"/>
      <c r="EU9" s="20"/>
      <c r="EV9" s="20"/>
      <c r="EW9" s="20"/>
      <c r="EX9" s="20"/>
      <c r="EY9" s="20"/>
      <c r="EZ9" s="20"/>
      <c r="FA9" s="20"/>
      <c r="FB9" s="20"/>
      <c r="FC9" s="20"/>
      <c r="FD9" s="20"/>
      <c r="FE9" s="20"/>
      <c r="FF9" s="20"/>
      <c r="FG9" s="20"/>
      <c r="FH9" s="20"/>
      <c r="FI9" s="20"/>
      <c r="FJ9" s="20"/>
      <c r="FK9" s="20"/>
      <c r="FL9" s="20"/>
      <c r="FM9" s="20"/>
      <c r="FN9" s="20"/>
      <c r="FO9" s="20"/>
      <c r="FP9" s="20"/>
      <c r="FQ9" s="20"/>
      <c r="FR9" s="20"/>
      <c r="FS9" s="20"/>
      <c r="FT9" s="20"/>
      <c r="FU9" s="20"/>
      <c r="FV9" s="20"/>
      <c r="FW9" s="20"/>
      <c r="FX9" s="20"/>
      <c r="FY9" s="20"/>
      <c r="FZ9" s="20"/>
      <c r="GA9" s="20"/>
      <c r="GB9" s="20"/>
      <c r="GC9" s="20"/>
      <c r="GD9" s="20"/>
      <c r="GE9" s="20"/>
      <c r="GF9" s="20"/>
      <c r="GG9" s="20"/>
      <c r="GH9" s="20"/>
      <c r="GI9" s="20"/>
      <c r="GJ9" s="20"/>
      <c r="GK9" s="20"/>
      <c r="GL9" s="20"/>
      <c r="GM9" s="20"/>
      <c r="GN9" s="20"/>
      <c r="GO9" s="20"/>
      <c r="GP9" s="20"/>
      <c r="GQ9" s="20"/>
      <c r="GR9" s="20"/>
      <c r="GS9" s="20"/>
      <c r="GT9" s="20"/>
      <c r="GU9" s="20"/>
      <c r="GV9" s="20"/>
      <c r="GW9" s="20"/>
      <c r="GX9" s="20"/>
      <c r="GY9" s="20"/>
      <c r="GZ9" s="20"/>
      <c r="HA9" s="20"/>
      <c r="HB9" s="20"/>
      <c r="HC9" s="20"/>
      <c r="HD9" s="20"/>
      <c r="HE9" s="20"/>
      <c r="HF9" s="20"/>
      <c r="HG9" s="20"/>
      <c r="HH9" s="20"/>
      <c r="HI9" s="20"/>
      <c r="HJ9" s="20"/>
      <c r="HK9" s="20"/>
      <c r="HL9" s="20"/>
      <c r="HM9" s="20"/>
      <c r="HN9" s="20"/>
      <c r="HO9" s="20"/>
      <c r="HP9" s="20"/>
      <c r="HQ9" s="20"/>
      <c r="HR9" s="20"/>
      <c r="HS9" s="20"/>
      <c r="HT9" s="20"/>
      <c r="HU9" s="20"/>
      <c r="HV9" s="20"/>
      <c r="HW9" s="21"/>
      <c r="HX9" s="21"/>
      <c r="HY9" s="21"/>
      <c r="HZ9" s="21"/>
      <c r="IA9" s="21"/>
      <c r="IB9" s="21"/>
      <c r="IC9" s="21"/>
      <c r="ID9" s="21"/>
      <c r="IE9" s="21"/>
      <c r="IF9" s="21"/>
      <c r="IG9" s="21"/>
      <c r="IH9" s="21"/>
      <c r="II9" s="21"/>
      <c r="IJ9" s="21"/>
      <c r="IK9" s="21"/>
      <c r="IL9" s="21"/>
      <c r="IM9" s="21"/>
      <c r="IN9" s="21"/>
      <c r="IO9" s="21"/>
      <c r="IP9" s="21"/>
      <c r="IQ9" s="21"/>
      <c r="IR9" s="21"/>
      <c r="IS9" s="21"/>
      <c r="IT9" s="21"/>
      <c r="IU9" s="21"/>
      <c r="IV9" s="21"/>
    </row>
    <row r="10" spans="1:256" ht="18">
      <c r="A10" s="22">
        <v>1</v>
      </c>
      <c r="B10" s="45" t="s">
        <v>57</v>
      </c>
      <c r="C10" s="23">
        <v>269659.7</v>
      </c>
      <c r="D10" s="24">
        <v>17320.2</v>
      </c>
      <c r="E10" s="25">
        <f>DL10+EH10-ED10</f>
        <v>2199266.5</v>
      </c>
      <c r="F10" s="25">
        <f>DM10+EI10-EE10</f>
        <v>1283914.7</v>
      </c>
      <c r="G10" s="26">
        <f t="shared" ref="G10:G17" si="0">DN10+EJ10-EF10</f>
        <v>705811.5</v>
      </c>
      <c r="H10" s="26">
        <f t="shared" ref="H10:H17" si="1">G10/F10*100</f>
        <v>54.973395039405659</v>
      </c>
      <c r="I10" s="26">
        <f t="shared" ref="I10:I17" si="2">G10/E10*100</f>
        <v>32.093041020722133</v>
      </c>
      <c r="J10" s="26">
        <f>T10+Y10+AI10+AN10+AS10+AX10+BP10+BX10+CA10+CD10+CG10+CJ10+CP10+CS10+CY10+DB10+DH10+AD10</f>
        <v>1055261.1000000001</v>
      </c>
      <c r="K10" s="26">
        <f>U10+Z10+AJ10+AO10+AT10+AY10+BQ10+BY10+CB10+CE10+CH10+CK10+CQ10+CT10+CZ10+DC10+DI10+AE10</f>
        <v>554792.30000000005</v>
      </c>
      <c r="L10" s="26">
        <f>V10+AA10+AK10+AP10+AU10+AZ10+BR10+BZ10+CC10+CF10+CI10+CL10+CR10+CU10+DA10+DD10+DJ10+AF10</f>
        <v>369544.1</v>
      </c>
      <c r="M10" s="26">
        <f>L10/K10*100</f>
        <v>66.609450059058133</v>
      </c>
      <c r="N10" s="26">
        <f>L10/J10*100</f>
        <v>35.019209937711146</v>
      </c>
      <c r="O10" s="26">
        <f>T10+Y10+AD10</f>
        <v>150000</v>
      </c>
      <c r="P10" s="26">
        <f>U10+Z10+AE10</f>
        <v>76000</v>
      </c>
      <c r="Q10" s="26">
        <f>V10+AA10+AF10</f>
        <v>37284.199999999997</v>
      </c>
      <c r="R10" s="26">
        <f>Q10/P10*100</f>
        <v>49.058157894736837</v>
      </c>
      <c r="S10" s="23">
        <f>Q10/O10*100</f>
        <v>24.856133333333329</v>
      </c>
      <c r="T10" s="27">
        <v>30000</v>
      </c>
      <c r="U10" s="27">
        <v>13000</v>
      </c>
      <c r="V10" s="26">
        <v>9700.7999999999993</v>
      </c>
      <c r="W10" s="26">
        <f>V10/U10*100</f>
        <v>74.621538461538464</v>
      </c>
      <c r="X10" s="23">
        <f>V10/T10*100</f>
        <v>32.335999999999999</v>
      </c>
      <c r="Y10" s="28">
        <v>20000</v>
      </c>
      <c r="Z10" s="28">
        <v>13000</v>
      </c>
      <c r="AA10" s="26">
        <v>10176.9</v>
      </c>
      <c r="AB10" s="26">
        <f>AA10/Z10*100</f>
        <v>78.283846153846142</v>
      </c>
      <c r="AC10" s="23">
        <f>AA10/Y10*100</f>
        <v>50.884500000000003</v>
      </c>
      <c r="AD10" s="23">
        <v>100000</v>
      </c>
      <c r="AE10" s="23">
        <v>50000</v>
      </c>
      <c r="AF10" s="26">
        <v>17406.5</v>
      </c>
      <c r="AG10" s="26">
        <f>AF10/AE10*100</f>
        <v>34.813000000000002</v>
      </c>
      <c r="AH10" s="23">
        <f>AF10/AD10*100</f>
        <v>17.406500000000001</v>
      </c>
      <c r="AI10" s="27">
        <v>351000</v>
      </c>
      <c r="AJ10" s="27">
        <v>180000</v>
      </c>
      <c r="AK10" s="26">
        <v>129083.9</v>
      </c>
      <c r="AL10" s="26">
        <f>AK10/AJ10*100</f>
        <v>71.713277777777776</v>
      </c>
      <c r="AM10" s="23">
        <f>AK10/AI10*100</f>
        <v>36.776039886039882</v>
      </c>
      <c r="AN10" s="27">
        <v>69160</v>
      </c>
      <c r="AO10" s="27">
        <v>56030</v>
      </c>
      <c r="AP10" s="26">
        <v>42922.5</v>
      </c>
      <c r="AQ10" s="26">
        <f>AP10/AO10*100</f>
        <v>76.606282348741743</v>
      </c>
      <c r="AR10" s="23">
        <f>AP10/AN10*100</f>
        <v>62.062608444187397</v>
      </c>
      <c r="AS10" s="29">
        <v>34000</v>
      </c>
      <c r="AT10" s="29">
        <v>20000</v>
      </c>
      <c r="AU10" s="26">
        <v>13951.9</v>
      </c>
      <c r="AV10" s="26">
        <f>AU10/AT10*100</f>
        <v>69.759500000000003</v>
      </c>
      <c r="AW10" s="23">
        <f>AU10/AS10*100</f>
        <v>41.034999999999997</v>
      </c>
      <c r="AX10" s="28">
        <v>0</v>
      </c>
      <c r="AY10" s="28">
        <v>0</v>
      </c>
      <c r="AZ10" s="23">
        <v>0</v>
      </c>
      <c r="BA10" s="23"/>
      <c r="BB10" s="23"/>
      <c r="BC10" s="23"/>
      <c r="BD10" s="23">
        <v>821975.3</v>
      </c>
      <c r="BE10" s="23">
        <v>410987.7</v>
      </c>
      <c r="BF10" s="23">
        <v>273991.7</v>
      </c>
      <c r="BG10" s="28"/>
      <c r="BH10" s="30"/>
      <c r="BI10" s="30"/>
      <c r="BJ10" s="171">
        <v>3050.4</v>
      </c>
      <c r="BK10" s="31">
        <v>1415.4</v>
      </c>
      <c r="BL10" s="23">
        <v>628.4</v>
      </c>
      <c r="BM10" s="23"/>
      <c r="BN10" s="23"/>
      <c r="BO10" s="23"/>
      <c r="BP10" s="23"/>
      <c r="BQ10" s="23"/>
      <c r="BR10" s="23"/>
      <c r="BS10" s="26">
        <f t="shared" ref="BS10:BU17" si="3">BX10+CA10+CD10+CG10</f>
        <v>37734.6</v>
      </c>
      <c r="BT10" s="26">
        <f t="shared" si="3"/>
        <v>20844.7</v>
      </c>
      <c r="BU10" s="26">
        <f t="shared" si="3"/>
        <v>14490.099999999999</v>
      </c>
      <c r="BV10" s="26">
        <f>BU10/BT10*100</f>
        <v>69.514552859959593</v>
      </c>
      <c r="BW10" s="23">
        <f>BU10/BS10*100</f>
        <v>38.400036041192962</v>
      </c>
      <c r="BX10" s="27">
        <v>29734.6</v>
      </c>
      <c r="BY10" s="27">
        <v>12844.7</v>
      </c>
      <c r="BZ10" s="26">
        <v>8949.2999999999993</v>
      </c>
      <c r="CA10" s="23">
        <v>0</v>
      </c>
      <c r="CB10" s="23">
        <v>0</v>
      </c>
      <c r="CC10" s="26">
        <v>0</v>
      </c>
      <c r="CD10" s="23">
        <v>0</v>
      </c>
      <c r="CE10" s="23">
        <v>0</v>
      </c>
      <c r="CF10" s="23">
        <v>0</v>
      </c>
      <c r="CG10" s="27">
        <v>8000</v>
      </c>
      <c r="CH10" s="27">
        <v>8000</v>
      </c>
      <c r="CI10" s="23">
        <v>5540.8</v>
      </c>
      <c r="CJ10" s="23">
        <v>0</v>
      </c>
      <c r="CK10" s="23">
        <v>0</v>
      </c>
      <c r="CL10" s="23"/>
      <c r="CM10" s="23">
        <v>5997</v>
      </c>
      <c r="CN10" s="23">
        <v>3736.6</v>
      </c>
      <c r="CO10" s="23">
        <v>1199.4000000000001</v>
      </c>
      <c r="CP10" s="27"/>
      <c r="CQ10" s="27"/>
      <c r="CR10" s="23"/>
      <c r="CS10" s="27">
        <v>392126.5</v>
      </c>
      <c r="CT10" s="27">
        <v>187160</v>
      </c>
      <c r="CU10" s="23">
        <v>119467.5</v>
      </c>
      <c r="CV10" s="23">
        <v>204890.9</v>
      </c>
      <c r="CW10" s="23">
        <v>79044.899999999994</v>
      </c>
      <c r="CX10" s="23">
        <v>51270.5</v>
      </c>
      <c r="CY10" s="27">
        <v>15000</v>
      </c>
      <c r="CZ10" s="27">
        <v>11250</v>
      </c>
      <c r="DA10" s="23">
        <v>10626.5</v>
      </c>
      <c r="DB10" s="23">
        <v>2000</v>
      </c>
      <c r="DC10" s="23">
        <v>1327.6</v>
      </c>
      <c r="DD10" s="23">
        <v>933.6</v>
      </c>
      <c r="DE10" s="23"/>
      <c r="DF10" s="23"/>
      <c r="DG10" s="23"/>
      <c r="DH10" s="23">
        <v>4240</v>
      </c>
      <c r="DI10" s="23">
        <v>2180</v>
      </c>
      <c r="DJ10" s="26">
        <v>783.9</v>
      </c>
      <c r="DK10" s="26"/>
      <c r="DL10" s="26">
        <f>T10+Y10+AI10+AN10+AS10+AX10+BA10+BD10+BG10+BJ10+BM10+BP10+BX10+CA10+CD10+CG10+CJ10+CM10+CP10+CS10+CY10+DB10+DE10+DH10+AD10</f>
        <v>1886283.8</v>
      </c>
      <c r="DM10" s="26">
        <f>U10+Z10+AJ10+AO10+AT10+AY10+BB10+BE10+BH10+BK10+BN10+BQ10+BY10+CB10+CE10+CH10+CK10+CN10+CQ10+CT10+CZ10+DC10+DF10+DI10+AE10</f>
        <v>970931.99999999988</v>
      </c>
      <c r="DN10" s="26">
        <f>V10+AA10+AK10+AP10+AU10+AZ10+BC10+BF10+BI10+BL10+BO10+BR10+BZ10+CC10+CF10+CI10+CL10+CO10+CR10+CU10+DA10+DD10+DG10+DJ10+DK10+AF10</f>
        <v>645363.6</v>
      </c>
      <c r="DO10" s="23"/>
      <c r="DP10" s="23"/>
      <c r="DQ10" s="23"/>
      <c r="DR10" s="23">
        <v>312982.7</v>
      </c>
      <c r="DS10" s="23">
        <v>312982.7</v>
      </c>
      <c r="DT10" s="23">
        <v>60447.9</v>
      </c>
      <c r="DU10" s="23"/>
      <c r="DV10" s="23"/>
      <c r="DW10" s="23"/>
      <c r="DX10" s="23"/>
      <c r="DY10" s="23"/>
      <c r="DZ10" s="23"/>
      <c r="EA10" s="23"/>
      <c r="EB10" s="23"/>
      <c r="EC10" s="23"/>
      <c r="ED10" s="23">
        <v>0</v>
      </c>
      <c r="EE10" s="23">
        <v>0</v>
      </c>
      <c r="EF10" s="26">
        <v>0</v>
      </c>
      <c r="EG10" s="26"/>
      <c r="EH10" s="26">
        <f t="shared" ref="EH10:EI17" si="4">DO10+DR10+DU10+DX10+EA10+ED10</f>
        <v>312982.7</v>
      </c>
      <c r="EI10" s="26">
        <f t="shared" si="4"/>
        <v>312982.7</v>
      </c>
      <c r="EJ10" s="26">
        <f t="shared" ref="EJ10:EJ17" si="5">DQ10+DT10+DW10+DZ10+EC10+EF10+EG10</f>
        <v>60447.9</v>
      </c>
      <c r="EK10" s="32"/>
      <c r="EL10" s="32"/>
      <c r="EM10" s="32"/>
      <c r="EN10" s="32"/>
      <c r="EO10" s="32"/>
      <c r="EP10" s="32"/>
      <c r="EQ10" s="32"/>
      <c r="ER10" s="32"/>
      <c r="ES10" s="32"/>
      <c r="ET10" s="32"/>
      <c r="EU10" s="32"/>
      <c r="EV10" s="32"/>
      <c r="EW10" s="32"/>
      <c r="EX10" s="32"/>
      <c r="EY10" s="32"/>
      <c r="EZ10" s="32"/>
      <c r="FA10" s="32"/>
      <c r="FB10" s="32"/>
      <c r="FC10" s="32"/>
      <c r="FD10" s="32"/>
      <c r="FE10" s="32"/>
      <c r="FF10" s="32"/>
      <c r="FG10" s="32"/>
      <c r="FH10" s="32"/>
      <c r="FI10" s="32"/>
      <c r="FJ10" s="32"/>
      <c r="FK10" s="32"/>
      <c r="FL10" s="32"/>
      <c r="FM10" s="32"/>
      <c r="FN10" s="32"/>
      <c r="FO10" s="32"/>
      <c r="FP10" s="32"/>
      <c r="FQ10" s="32"/>
      <c r="FR10" s="32"/>
      <c r="FS10" s="32"/>
      <c r="FT10" s="32"/>
      <c r="FU10" s="32"/>
      <c r="FV10" s="32"/>
      <c r="FW10" s="32"/>
      <c r="FX10" s="32"/>
      <c r="FY10" s="32"/>
      <c r="FZ10" s="32"/>
      <c r="GA10" s="32"/>
      <c r="GB10" s="32"/>
      <c r="GC10" s="32"/>
      <c r="GD10" s="32"/>
      <c r="GE10" s="32"/>
      <c r="GF10" s="32"/>
      <c r="GG10" s="32"/>
      <c r="GH10" s="32"/>
      <c r="GI10" s="32"/>
      <c r="GJ10" s="32"/>
      <c r="GK10" s="32"/>
      <c r="GL10" s="32"/>
      <c r="GM10" s="32"/>
      <c r="GN10" s="32"/>
      <c r="GO10" s="32"/>
      <c r="GP10" s="32"/>
      <c r="GQ10" s="32"/>
      <c r="GR10" s="32"/>
      <c r="GS10" s="32"/>
      <c r="GT10" s="32"/>
      <c r="GU10" s="32"/>
      <c r="GV10" s="32"/>
      <c r="GW10" s="32"/>
      <c r="GX10" s="32"/>
      <c r="GY10" s="32"/>
      <c r="GZ10" s="32"/>
      <c r="HA10" s="32"/>
      <c r="HB10" s="32"/>
      <c r="HC10" s="32"/>
      <c r="HD10" s="32"/>
      <c r="HE10" s="32"/>
      <c r="HF10" s="32"/>
      <c r="HG10" s="32"/>
      <c r="HH10" s="32"/>
      <c r="HI10" s="32"/>
      <c r="HJ10" s="32"/>
      <c r="HK10" s="32"/>
      <c r="HL10" s="32"/>
      <c r="HM10" s="32"/>
      <c r="HN10" s="32"/>
      <c r="HO10" s="32"/>
      <c r="HP10" s="32"/>
      <c r="HQ10" s="32"/>
      <c r="HR10" s="32"/>
      <c r="HS10" s="32"/>
      <c r="HT10" s="32"/>
      <c r="HU10" s="32"/>
      <c r="HV10" s="32"/>
      <c r="HW10" s="33"/>
      <c r="HX10" s="33"/>
      <c r="HY10" s="33"/>
      <c r="HZ10" s="33"/>
      <c r="IA10" s="33"/>
      <c r="IB10" s="33"/>
      <c r="IC10" s="33"/>
      <c r="ID10" s="33"/>
      <c r="IE10" s="33"/>
      <c r="IF10" s="33"/>
      <c r="IG10" s="33"/>
      <c r="IH10" s="33"/>
      <c r="II10" s="33"/>
      <c r="IJ10" s="33"/>
      <c r="IK10" s="33"/>
      <c r="IL10" s="33"/>
      <c r="IM10" s="33"/>
      <c r="IN10" s="33"/>
      <c r="IO10" s="33"/>
      <c r="IP10" s="33"/>
      <c r="IQ10" s="33"/>
      <c r="IR10" s="33"/>
      <c r="IS10" s="33"/>
      <c r="IT10" s="33"/>
      <c r="IU10" s="33"/>
      <c r="IV10" s="33"/>
    </row>
    <row r="11" spans="1:256" ht="18">
      <c r="A11" s="22">
        <v>2</v>
      </c>
      <c r="B11" s="45" t="s">
        <v>58</v>
      </c>
      <c r="C11" s="23">
        <v>420144</v>
      </c>
      <c r="D11" s="34">
        <v>250.3</v>
      </c>
      <c r="E11" s="25">
        <f t="shared" ref="E11:F17" si="6">DL11+EH11-ED11</f>
        <v>1404172.4</v>
      </c>
      <c r="F11" s="25">
        <f t="shared" si="6"/>
        <v>591616.4</v>
      </c>
      <c r="G11" s="26">
        <f t="shared" si="0"/>
        <v>310308.00000000006</v>
      </c>
      <c r="H11" s="26">
        <f t="shared" si="1"/>
        <v>52.450878643661682</v>
      </c>
      <c r="I11" s="26">
        <f t="shared" si="2"/>
        <v>22.098995821310837</v>
      </c>
      <c r="J11" s="26">
        <f t="shared" ref="J11:L17" si="7">T11+Y11+AI11+AN11+AS11+AX11+BP11+BX11+CA11+CD11+CG11+CJ11+CP11+CS11+CY11+DB11+DH11+AD11</f>
        <v>356173.9</v>
      </c>
      <c r="K11" s="26">
        <f t="shared" si="7"/>
        <v>124660.70000000001</v>
      </c>
      <c r="L11" s="26">
        <f t="shared" si="7"/>
        <v>87603.799999999988</v>
      </c>
      <c r="M11" s="26">
        <f t="shared" ref="M11:M17" si="8">L11/K11*100</f>
        <v>70.273791178775653</v>
      </c>
      <c r="N11" s="26">
        <f t="shared" ref="N11:N17" si="9">L11/J11*100</f>
        <v>24.595794357756137</v>
      </c>
      <c r="O11" s="26">
        <f t="shared" ref="O11:Q17" si="10">T11+Y11+AD11</f>
        <v>112496</v>
      </c>
      <c r="P11" s="26">
        <f t="shared" si="10"/>
        <v>39373.599999999999</v>
      </c>
      <c r="Q11" s="26">
        <f t="shared" si="10"/>
        <v>18101.7</v>
      </c>
      <c r="R11" s="26">
        <f t="shared" ref="R11:R17" si="11">Q11/P11*100</f>
        <v>45.974206067009369</v>
      </c>
      <c r="S11" s="23">
        <f t="shared" ref="S11:S17" si="12">Q11/O11*100</f>
        <v>16.09097212345328</v>
      </c>
      <c r="T11" s="27">
        <v>2624.6</v>
      </c>
      <c r="U11" s="27">
        <v>918.6</v>
      </c>
      <c r="V11" s="26">
        <v>518.5</v>
      </c>
      <c r="W11" s="26">
        <f t="shared" ref="W11:W17" si="13">V11/U11*100</f>
        <v>56.444589592858698</v>
      </c>
      <c r="X11" s="23">
        <f t="shared" ref="X11:X17" si="14">V11/T11*100</f>
        <v>19.755391297721559</v>
      </c>
      <c r="Y11" s="28">
        <v>11248.3</v>
      </c>
      <c r="Z11" s="28">
        <v>3936.9</v>
      </c>
      <c r="AA11" s="26">
        <v>6577.5</v>
      </c>
      <c r="AB11" s="26">
        <f t="shared" ref="AB11:AB17" si="15">AA11/Z11*100</f>
        <v>167.0730778023318</v>
      </c>
      <c r="AC11" s="23">
        <f t="shared" ref="AC11:AC17" si="16">AA11/Y11*100</f>
        <v>58.475502964892478</v>
      </c>
      <c r="AD11" s="23">
        <v>98623.1</v>
      </c>
      <c r="AE11" s="23">
        <v>34518.1</v>
      </c>
      <c r="AF11" s="23">
        <v>11005.7</v>
      </c>
      <c r="AG11" s="26">
        <f t="shared" ref="AG11:AG18" si="17">AF11/AE11*100</f>
        <v>31.883852239839396</v>
      </c>
      <c r="AH11" s="23">
        <f t="shared" ref="AH11:AH18" si="18">AF11/AD11*100</f>
        <v>11.159353133292301</v>
      </c>
      <c r="AI11" s="27">
        <v>157781.20000000001</v>
      </c>
      <c r="AJ11" s="27">
        <v>55223.4</v>
      </c>
      <c r="AK11" s="26">
        <v>46501.1</v>
      </c>
      <c r="AL11" s="26">
        <f t="shared" ref="AL11:AL17" si="19">AK11/AJ11*100</f>
        <v>84.205427409395284</v>
      </c>
      <c r="AM11" s="23">
        <f t="shared" ref="AM11:AM17" si="20">AK11/AI11*100</f>
        <v>29.471888919592441</v>
      </c>
      <c r="AN11" s="27">
        <v>7765.8</v>
      </c>
      <c r="AO11" s="27">
        <v>2718</v>
      </c>
      <c r="AP11" s="26">
        <v>4449.2</v>
      </c>
      <c r="AQ11" s="26">
        <f t="shared" ref="AQ11:AQ17" si="21">AP11/AO11*100</f>
        <v>163.69389256806474</v>
      </c>
      <c r="AR11" s="23">
        <f t="shared" ref="AR11:AR17" si="22">AP11/AN11*100</f>
        <v>57.292230034252746</v>
      </c>
      <c r="AS11" s="29">
        <v>0</v>
      </c>
      <c r="AT11" s="29">
        <v>0</v>
      </c>
      <c r="AU11" s="26">
        <v>0</v>
      </c>
      <c r="AV11" s="26" t="e">
        <f t="shared" ref="AV11:AV17" si="23">AU11/AT11*100</f>
        <v>#DIV/0!</v>
      </c>
      <c r="AW11" s="23" t="e">
        <f t="shared" ref="AW11:AW17" si="24">AU11/AS11*100</f>
        <v>#DIV/0!</v>
      </c>
      <c r="AX11" s="28">
        <v>0</v>
      </c>
      <c r="AY11" s="28">
        <v>0</v>
      </c>
      <c r="AZ11" s="23">
        <v>0</v>
      </c>
      <c r="BA11" s="23"/>
      <c r="BB11" s="23"/>
      <c r="BC11" s="23"/>
      <c r="BD11" s="23">
        <v>667708.4</v>
      </c>
      <c r="BE11" s="23">
        <v>333854.2</v>
      </c>
      <c r="BF11" s="23">
        <v>222569.5</v>
      </c>
      <c r="BG11" s="30"/>
      <c r="BH11" s="30"/>
      <c r="BI11" s="30"/>
      <c r="BJ11" s="172"/>
      <c r="BK11" s="31"/>
      <c r="BL11" s="23">
        <v>134.69999999999999</v>
      </c>
      <c r="BM11" s="23"/>
      <c r="BN11" s="23"/>
      <c r="BO11" s="23"/>
      <c r="BP11" s="23"/>
      <c r="BQ11" s="23"/>
      <c r="BR11" s="23"/>
      <c r="BS11" s="26">
        <f t="shared" si="3"/>
        <v>13767.3</v>
      </c>
      <c r="BT11" s="26">
        <f t="shared" si="3"/>
        <v>4818.5</v>
      </c>
      <c r="BU11" s="26">
        <f t="shared" si="3"/>
        <v>3137</v>
      </c>
      <c r="BV11" s="26">
        <f t="shared" ref="BV11:BV17" si="25">BU11/BT11*100</f>
        <v>65.103247898723666</v>
      </c>
      <c r="BW11" s="23">
        <f t="shared" ref="BW11:BW17" si="26">BU11/BS11*100</f>
        <v>22.785876678796861</v>
      </c>
      <c r="BX11" s="27">
        <v>11067.8</v>
      </c>
      <c r="BY11" s="27">
        <v>3873.7</v>
      </c>
      <c r="BZ11" s="26">
        <v>1616.1</v>
      </c>
      <c r="CA11" s="23">
        <v>0</v>
      </c>
      <c r="CB11" s="23">
        <v>0</v>
      </c>
      <c r="CC11" s="26">
        <v>905.9</v>
      </c>
      <c r="CD11" s="23">
        <v>0</v>
      </c>
      <c r="CE11" s="23">
        <v>0</v>
      </c>
      <c r="CF11" s="23">
        <v>0</v>
      </c>
      <c r="CG11" s="27">
        <v>2699.5</v>
      </c>
      <c r="CH11" s="27">
        <v>944.8</v>
      </c>
      <c r="CI11" s="23">
        <v>615</v>
      </c>
      <c r="CJ11" s="23">
        <v>0</v>
      </c>
      <c r="CK11" s="23">
        <v>0</v>
      </c>
      <c r="CL11" s="23"/>
      <c r="CM11" s="23"/>
      <c r="CN11" s="23"/>
      <c r="CO11" s="23"/>
      <c r="CP11" s="27"/>
      <c r="CQ11" s="27"/>
      <c r="CR11" s="23"/>
      <c r="CS11" s="27">
        <v>63863.6</v>
      </c>
      <c r="CT11" s="27">
        <v>22352.2</v>
      </c>
      <c r="CU11" s="23">
        <v>13574.9</v>
      </c>
      <c r="CV11" s="23">
        <v>24163.599999999999</v>
      </c>
      <c r="CW11" s="23">
        <v>8457.2999999999993</v>
      </c>
      <c r="CX11" s="23">
        <v>1506.5</v>
      </c>
      <c r="CY11" s="27"/>
      <c r="CZ11" s="27"/>
      <c r="DA11" s="23"/>
      <c r="DB11" s="23">
        <v>0</v>
      </c>
      <c r="DC11" s="23"/>
      <c r="DD11" s="23"/>
      <c r="DE11" s="23"/>
      <c r="DF11" s="23"/>
      <c r="DG11" s="23"/>
      <c r="DH11" s="23">
        <v>500</v>
      </c>
      <c r="DI11" s="23">
        <v>175</v>
      </c>
      <c r="DJ11" s="26">
        <v>1839.9</v>
      </c>
      <c r="DK11" s="26"/>
      <c r="DL11" s="26">
        <f t="shared" ref="DL11:DM17" si="27">T11+Y11+AI11+AN11+AS11+AX11+BA11+BD11+BG11+BJ11+BM11+BP11+BX11+CA11+CD11+CG11+CJ11+CM11+CP11+CS11+CY11+DB11+DE11+DH11+AD11</f>
        <v>1023882.3</v>
      </c>
      <c r="DM11" s="26">
        <f t="shared" si="27"/>
        <v>458514.9</v>
      </c>
      <c r="DN11" s="26">
        <f t="shared" ref="DN11:DN17" si="28">V11+AA11+AK11+AP11+AU11+AZ11+BC11+BF11+BI11+BL11+BO11+BR11+BZ11+CC11+CF11+CI11+CL11+CO11+CR11+CU11+DA11+DD11+DG11+DJ11+DK11+AF11</f>
        <v>310308.00000000006</v>
      </c>
      <c r="DO11" s="23"/>
      <c r="DP11" s="23"/>
      <c r="DQ11" s="23"/>
      <c r="DR11" s="23">
        <v>380290.1</v>
      </c>
      <c r="DS11" s="23">
        <v>133101.5</v>
      </c>
      <c r="DT11" s="23">
        <v>0</v>
      </c>
      <c r="DU11" s="23"/>
      <c r="DV11" s="23"/>
      <c r="DW11" s="23"/>
      <c r="DX11" s="23"/>
      <c r="DY11" s="23"/>
      <c r="DZ11" s="23"/>
      <c r="EA11" s="23"/>
      <c r="EB11" s="23"/>
      <c r="EC11" s="23"/>
      <c r="ED11" s="23">
        <v>0</v>
      </c>
      <c r="EE11" s="23">
        <v>0</v>
      </c>
      <c r="EF11" s="26">
        <v>0</v>
      </c>
      <c r="EG11" s="26"/>
      <c r="EH11" s="26">
        <f t="shared" si="4"/>
        <v>380290.1</v>
      </c>
      <c r="EI11" s="26">
        <f t="shared" si="4"/>
        <v>133101.5</v>
      </c>
      <c r="EJ11" s="26">
        <f t="shared" si="5"/>
        <v>0</v>
      </c>
      <c r="EK11" s="32"/>
      <c r="EL11" s="32"/>
      <c r="EM11" s="32"/>
      <c r="EN11" s="32"/>
      <c r="EO11" s="32"/>
      <c r="EP11" s="32"/>
      <c r="EQ11" s="32"/>
      <c r="ER11" s="32"/>
      <c r="ES11" s="32"/>
      <c r="ET11" s="32"/>
      <c r="EU11" s="32"/>
      <c r="EV11" s="32"/>
      <c r="EW11" s="32"/>
      <c r="EX11" s="32"/>
      <c r="EY11" s="32"/>
      <c r="EZ11" s="32"/>
      <c r="FA11" s="32"/>
      <c r="FB11" s="32"/>
      <c r="FC11" s="32"/>
      <c r="FD11" s="32"/>
      <c r="FE11" s="32"/>
      <c r="FF11" s="32"/>
      <c r="FG11" s="32"/>
      <c r="FH11" s="32"/>
      <c r="FI11" s="32"/>
      <c r="FJ11" s="32"/>
      <c r="FK11" s="32"/>
      <c r="FL11" s="32"/>
      <c r="FM11" s="32"/>
      <c r="FN11" s="32"/>
      <c r="FO11" s="32"/>
      <c r="FP11" s="32"/>
      <c r="FQ11" s="32"/>
      <c r="FR11" s="32"/>
      <c r="FS11" s="32"/>
      <c r="FT11" s="32"/>
      <c r="FU11" s="32"/>
      <c r="FV11" s="32"/>
      <c r="FW11" s="32"/>
      <c r="FX11" s="32"/>
      <c r="FY11" s="32"/>
      <c r="FZ11" s="32"/>
      <c r="GA11" s="32"/>
      <c r="GB11" s="32"/>
      <c r="GC11" s="32"/>
      <c r="GD11" s="32"/>
      <c r="GE11" s="32"/>
      <c r="GF11" s="32"/>
      <c r="GG11" s="32"/>
      <c r="GH11" s="32"/>
      <c r="GI11" s="32"/>
      <c r="GJ11" s="32"/>
      <c r="GK11" s="32"/>
      <c r="GL11" s="32"/>
      <c r="GM11" s="32"/>
      <c r="GN11" s="32"/>
      <c r="GO11" s="32"/>
      <c r="GP11" s="32"/>
      <c r="GQ11" s="32"/>
      <c r="GR11" s="32"/>
      <c r="GS11" s="32"/>
      <c r="GT11" s="32"/>
      <c r="GU11" s="32"/>
      <c r="GV11" s="32"/>
      <c r="GW11" s="32"/>
      <c r="GX11" s="32"/>
      <c r="GY11" s="32"/>
      <c r="GZ11" s="32"/>
      <c r="HA11" s="32"/>
      <c r="HB11" s="32"/>
      <c r="HC11" s="32"/>
      <c r="HD11" s="32"/>
      <c r="HE11" s="32"/>
      <c r="HF11" s="32"/>
      <c r="HG11" s="32"/>
      <c r="HH11" s="32"/>
      <c r="HI11" s="32"/>
      <c r="HJ11" s="32"/>
      <c r="HK11" s="32"/>
      <c r="HL11" s="32"/>
      <c r="HM11" s="32"/>
      <c r="HN11" s="32"/>
      <c r="HO11" s="32"/>
      <c r="HP11" s="32"/>
      <c r="HQ11" s="32"/>
      <c r="HR11" s="32"/>
      <c r="HS11" s="32"/>
      <c r="HT11" s="32"/>
      <c r="HU11" s="32"/>
      <c r="HV11" s="32"/>
      <c r="HW11" s="33"/>
      <c r="HX11" s="33"/>
      <c r="HY11" s="33"/>
      <c r="HZ11" s="33"/>
      <c r="IA11" s="33"/>
      <c r="IB11" s="33"/>
      <c r="IC11" s="33"/>
      <c r="ID11" s="33"/>
      <c r="IE11" s="33"/>
      <c r="IF11" s="33"/>
      <c r="IG11" s="33"/>
      <c r="IH11" s="33"/>
      <c r="II11" s="33"/>
      <c r="IJ11" s="33"/>
      <c r="IK11" s="33"/>
      <c r="IL11" s="33"/>
      <c r="IM11" s="33"/>
      <c r="IN11" s="33"/>
      <c r="IO11" s="33"/>
      <c r="IP11" s="33"/>
      <c r="IQ11" s="33"/>
      <c r="IR11" s="33"/>
      <c r="IS11" s="33"/>
      <c r="IT11" s="33"/>
      <c r="IU11" s="33"/>
      <c r="IV11" s="33"/>
    </row>
    <row r="12" spans="1:256" ht="18">
      <c r="A12" s="22">
        <v>3</v>
      </c>
      <c r="B12" s="45" t="s">
        <v>59</v>
      </c>
      <c r="C12" s="23">
        <v>69614.400000000009</v>
      </c>
      <c r="D12" s="34">
        <v>0</v>
      </c>
      <c r="E12" s="25">
        <f t="shared" si="6"/>
        <v>1219041.2</v>
      </c>
      <c r="F12" s="25">
        <f t="shared" si="6"/>
        <v>645822.6</v>
      </c>
      <c r="G12" s="26">
        <f t="shared" si="0"/>
        <v>367564.77899999992</v>
      </c>
      <c r="H12" s="26">
        <f t="shared" si="1"/>
        <v>56.914201980543879</v>
      </c>
      <c r="I12" s="26">
        <f t="shared" si="2"/>
        <v>30.151957046242568</v>
      </c>
      <c r="J12" s="26">
        <f t="shared" si="7"/>
        <v>330265</v>
      </c>
      <c r="K12" s="26">
        <f t="shared" si="7"/>
        <v>165132</v>
      </c>
      <c r="L12" s="26">
        <f t="shared" si="7"/>
        <v>95507.679000000004</v>
      </c>
      <c r="M12" s="26">
        <f t="shared" si="8"/>
        <v>57.837172080517405</v>
      </c>
      <c r="N12" s="26">
        <f t="shared" si="9"/>
        <v>28.918498478494541</v>
      </c>
      <c r="O12" s="26">
        <f t="shared" si="10"/>
        <v>133200</v>
      </c>
      <c r="P12" s="26">
        <f t="shared" si="10"/>
        <v>66600</v>
      </c>
      <c r="Q12" s="26">
        <f t="shared" si="10"/>
        <v>24105.129000000001</v>
      </c>
      <c r="R12" s="26">
        <f t="shared" si="11"/>
        <v>36.193887387387392</v>
      </c>
      <c r="S12" s="23">
        <f t="shared" si="12"/>
        <v>18.096943693693696</v>
      </c>
      <c r="T12" s="27">
        <v>1200</v>
      </c>
      <c r="U12" s="27">
        <v>600</v>
      </c>
      <c r="V12" s="26">
        <v>459.584</v>
      </c>
      <c r="W12" s="26">
        <f t="shared" si="13"/>
        <v>76.597333333333324</v>
      </c>
      <c r="X12" s="23">
        <f t="shared" si="14"/>
        <v>38.298666666666662</v>
      </c>
      <c r="Y12" s="35">
        <v>20000</v>
      </c>
      <c r="Z12" s="35">
        <v>10000</v>
      </c>
      <c r="AA12" s="26">
        <v>9934.5450000000001</v>
      </c>
      <c r="AB12" s="26">
        <f t="shared" si="15"/>
        <v>99.34545</v>
      </c>
      <c r="AC12" s="23">
        <f t="shared" si="16"/>
        <v>49.672725</v>
      </c>
      <c r="AD12" s="23">
        <v>112000</v>
      </c>
      <c r="AE12" s="23">
        <v>56000</v>
      </c>
      <c r="AF12" s="23">
        <v>13711</v>
      </c>
      <c r="AG12" s="26">
        <f t="shared" si="17"/>
        <v>24.483928571428571</v>
      </c>
      <c r="AH12" s="23">
        <f t="shared" si="18"/>
        <v>12.241964285714285</v>
      </c>
      <c r="AI12" s="27">
        <v>130000</v>
      </c>
      <c r="AJ12" s="27">
        <v>65000</v>
      </c>
      <c r="AK12" s="26">
        <v>46434.927000000003</v>
      </c>
      <c r="AL12" s="26">
        <f t="shared" si="19"/>
        <v>71.438349230769234</v>
      </c>
      <c r="AM12" s="23">
        <f t="shared" si="20"/>
        <v>35.719174615384617</v>
      </c>
      <c r="AN12" s="27">
        <v>8630</v>
      </c>
      <c r="AO12" s="27">
        <v>4315</v>
      </c>
      <c r="AP12" s="26">
        <v>6190.62</v>
      </c>
      <c r="AQ12" s="26">
        <f t="shared" si="21"/>
        <v>143.46743916570105</v>
      </c>
      <c r="AR12" s="23">
        <f t="shared" si="22"/>
        <v>71.733719582850526</v>
      </c>
      <c r="AS12" s="29">
        <v>0</v>
      </c>
      <c r="AT12" s="29">
        <v>0</v>
      </c>
      <c r="AU12" s="26">
        <v>0</v>
      </c>
      <c r="AV12" s="26" t="e">
        <f t="shared" si="23"/>
        <v>#DIV/0!</v>
      </c>
      <c r="AW12" s="23" t="e">
        <f t="shared" si="24"/>
        <v>#DIV/0!</v>
      </c>
      <c r="AX12" s="28">
        <v>0</v>
      </c>
      <c r="AY12" s="28">
        <v>0</v>
      </c>
      <c r="AZ12" s="23">
        <v>0</v>
      </c>
      <c r="BA12" s="23"/>
      <c r="BB12" s="23"/>
      <c r="BC12" s="23"/>
      <c r="BD12" s="23">
        <v>816171.2</v>
      </c>
      <c r="BE12" s="23">
        <v>408085.6</v>
      </c>
      <c r="BF12" s="23">
        <v>272057.09999999998</v>
      </c>
      <c r="BG12" s="30"/>
      <c r="BH12" s="30"/>
      <c r="BI12" s="30"/>
      <c r="BJ12" s="172"/>
      <c r="BK12" s="31"/>
      <c r="BL12" s="23"/>
      <c r="BM12" s="23"/>
      <c r="BN12" s="23"/>
      <c r="BO12" s="23"/>
      <c r="BP12" s="23"/>
      <c r="BQ12" s="23"/>
      <c r="BR12" s="23"/>
      <c r="BS12" s="26">
        <f t="shared" si="3"/>
        <v>7355</v>
      </c>
      <c r="BT12" s="26">
        <f t="shared" si="3"/>
        <v>3677</v>
      </c>
      <c r="BU12" s="26">
        <f t="shared" si="3"/>
        <v>3063.0039999999999</v>
      </c>
      <c r="BV12" s="26">
        <f t="shared" si="25"/>
        <v>83.301713353277123</v>
      </c>
      <c r="BW12" s="23">
        <f t="shared" si="26"/>
        <v>41.645193745751193</v>
      </c>
      <c r="BX12" s="27">
        <v>5300</v>
      </c>
      <c r="BY12" s="27">
        <v>2650</v>
      </c>
      <c r="BZ12" s="26">
        <v>506.47500000000002</v>
      </c>
      <c r="CA12" s="23">
        <v>0</v>
      </c>
      <c r="CB12" s="23">
        <v>0</v>
      </c>
      <c r="CC12" s="26">
        <v>886.529</v>
      </c>
      <c r="CD12" s="23">
        <v>0</v>
      </c>
      <c r="CE12" s="23">
        <v>0</v>
      </c>
      <c r="CF12" s="23">
        <v>0</v>
      </c>
      <c r="CG12" s="27">
        <v>2055</v>
      </c>
      <c r="CH12" s="27">
        <v>1027</v>
      </c>
      <c r="CI12" s="23">
        <v>1670</v>
      </c>
      <c r="CJ12" s="23">
        <v>0</v>
      </c>
      <c r="CK12" s="23">
        <v>0</v>
      </c>
      <c r="CL12" s="23"/>
      <c r="CM12" s="23"/>
      <c r="CN12" s="23"/>
      <c r="CO12" s="23"/>
      <c r="CP12" s="27"/>
      <c r="CQ12" s="27"/>
      <c r="CR12" s="23"/>
      <c r="CS12" s="27">
        <v>44280</v>
      </c>
      <c r="CT12" s="27">
        <v>22140</v>
      </c>
      <c r="CU12" s="23">
        <v>11108.072</v>
      </c>
      <c r="CV12" s="23">
        <v>18000</v>
      </c>
      <c r="CW12" s="23">
        <v>9000</v>
      </c>
      <c r="CX12" s="23">
        <v>4567.6220000000003</v>
      </c>
      <c r="CY12" s="27">
        <v>5000</v>
      </c>
      <c r="CZ12" s="27">
        <v>2500</v>
      </c>
      <c r="DA12" s="23">
        <v>4400.3130000000001</v>
      </c>
      <c r="DB12" s="23">
        <v>300</v>
      </c>
      <c r="DC12" s="23">
        <v>150</v>
      </c>
      <c r="DD12" s="23">
        <v>0</v>
      </c>
      <c r="DE12" s="23"/>
      <c r="DF12" s="23"/>
      <c r="DG12" s="23"/>
      <c r="DH12" s="23">
        <v>1500</v>
      </c>
      <c r="DI12" s="23">
        <v>750</v>
      </c>
      <c r="DJ12" s="26">
        <v>205.614</v>
      </c>
      <c r="DK12" s="26"/>
      <c r="DL12" s="26">
        <f t="shared" si="27"/>
        <v>1146436.2</v>
      </c>
      <c r="DM12" s="26">
        <f t="shared" si="27"/>
        <v>573217.6</v>
      </c>
      <c r="DN12" s="26">
        <f t="shared" si="28"/>
        <v>367564.77899999992</v>
      </c>
      <c r="DO12" s="23"/>
      <c r="DP12" s="23"/>
      <c r="DQ12" s="23"/>
      <c r="DR12" s="23">
        <v>72605</v>
      </c>
      <c r="DS12" s="23">
        <v>72605</v>
      </c>
      <c r="DT12" s="23">
        <v>0</v>
      </c>
      <c r="DU12" s="23"/>
      <c r="DV12" s="23"/>
      <c r="DW12" s="23"/>
      <c r="DX12" s="23"/>
      <c r="DY12" s="23"/>
      <c r="DZ12" s="23"/>
      <c r="EA12" s="23"/>
      <c r="EB12" s="23"/>
      <c r="EC12" s="23"/>
      <c r="ED12" s="23">
        <v>62603</v>
      </c>
      <c r="EE12" s="23">
        <v>62603</v>
      </c>
      <c r="EF12" s="26">
        <v>62603</v>
      </c>
      <c r="EG12" s="26"/>
      <c r="EH12" s="26">
        <f t="shared" si="4"/>
        <v>135208</v>
      </c>
      <c r="EI12" s="26">
        <f t="shared" si="4"/>
        <v>135208</v>
      </c>
      <c r="EJ12" s="26">
        <f t="shared" si="5"/>
        <v>62603</v>
      </c>
      <c r="EK12" s="32"/>
      <c r="EL12" s="32"/>
      <c r="EM12" s="32"/>
      <c r="EN12" s="32"/>
      <c r="EO12" s="32"/>
      <c r="EP12" s="32"/>
      <c r="EQ12" s="32"/>
      <c r="ER12" s="32"/>
      <c r="ES12" s="32"/>
      <c r="ET12" s="32"/>
      <c r="EU12" s="32"/>
      <c r="EV12" s="32"/>
      <c r="EW12" s="32"/>
      <c r="EX12" s="32"/>
      <c r="EY12" s="32"/>
      <c r="EZ12" s="32"/>
      <c r="FA12" s="32"/>
      <c r="FB12" s="32"/>
      <c r="FC12" s="32"/>
      <c r="FD12" s="32"/>
      <c r="FE12" s="32"/>
      <c r="FF12" s="32"/>
      <c r="FG12" s="32"/>
      <c r="FH12" s="32"/>
      <c r="FI12" s="32"/>
      <c r="FJ12" s="32"/>
      <c r="FK12" s="32"/>
      <c r="FL12" s="32"/>
      <c r="FM12" s="32"/>
      <c r="FN12" s="32"/>
      <c r="FO12" s="32"/>
      <c r="FP12" s="32"/>
      <c r="FQ12" s="32"/>
      <c r="FR12" s="32"/>
      <c r="FS12" s="32"/>
      <c r="FT12" s="32"/>
      <c r="FU12" s="32"/>
      <c r="FV12" s="32"/>
      <c r="FW12" s="32"/>
      <c r="FX12" s="32"/>
      <c r="FY12" s="32"/>
      <c r="FZ12" s="32"/>
      <c r="GA12" s="32"/>
      <c r="GB12" s="32"/>
      <c r="GC12" s="32"/>
      <c r="GD12" s="32"/>
      <c r="GE12" s="32"/>
      <c r="GF12" s="32"/>
      <c r="GG12" s="32"/>
      <c r="GH12" s="32"/>
      <c r="GI12" s="32"/>
      <c r="GJ12" s="32"/>
      <c r="GK12" s="32"/>
      <c r="GL12" s="32"/>
      <c r="GM12" s="32"/>
      <c r="GN12" s="32"/>
      <c r="GO12" s="32"/>
      <c r="GP12" s="32"/>
      <c r="GQ12" s="32"/>
      <c r="GR12" s="32"/>
      <c r="GS12" s="32"/>
      <c r="GT12" s="32"/>
      <c r="GU12" s="32"/>
      <c r="GV12" s="32"/>
      <c r="GW12" s="32"/>
      <c r="GX12" s="32"/>
      <c r="GY12" s="32"/>
      <c r="GZ12" s="32"/>
      <c r="HA12" s="32"/>
      <c r="HB12" s="32"/>
      <c r="HC12" s="32"/>
      <c r="HD12" s="32"/>
      <c r="HE12" s="32"/>
      <c r="HF12" s="32"/>
      <c r="HG12" s="32"/>
      <c r="HH12" s="32"/>
      <c r="HI12" s="32"/>
      <c r="HJ12" s="32"/>
      <c r="HK12" s="32"/>
      <c r="HL12" s="32"/>
      <c r="HM12" s="32"/>
      <c r="HN12" s="32"/>
      <c r="HO12" s="32"/>
      <c r="HP12" s="32"/>
      <c r="HQ12" s="32"/>
      <c r="HR12" s="32"/>
      <c r="HS12" s="32"/>
      <c r="HT12" s="32"/>
      <c r="HU12" s="32"/>
      <c r="HV12" s="32"/>
      <c r="HW12" s="33"/>
      <c r="HX12" s="33"/>
      <c r="HY12" s="33"/>
      <c r="HZ12" s="33"/>
      <c r="IA12" s="33"/>
      <c r="IB12" s="33"/>
      <c r="IC12" s="33"/>
      <c r="ID12" s="33"/>
      <c r="IE12" s="33"/>
      <c r="IF12" s="33"/>
      <c r="IG12" s="33"/>
      <c r="IH12" s="33"/>
      <c r="II12" s="33"/>
      <c r="IJ12" s="33"/>
      <c r="IK12" s="33"/>
      <c r="IL12" s="33"/>
      <c r="IM12" s="33"/>
      <c r="IN12" s="33"/>
      <c r="IO12" s="33"/>
      <c r="IP12" s="33"/>
      <c r="IQ12" s="33"/>
      <c r="IR12" s="33"/>
      <c r="IS12" s="33"/>
      <c r="IT12" s="33"/>
      <c r="IU12" s="33"/>
      <c r="IV12" s="33"/>
    </row>
    <row r="13" spans="1:256" ht="18">
      <c r="A13" s="22">
        <v>4</v>
      </c>
      <c r="B13" s="45" t="s">
        <v>60</v>
      </c>
      <c r="C13" s="23">
        <v>242745.5</v>
      </c>
      <c r="D13" s="34">
        <v>0</v>
      </c>
      <c r="E13" s="25">
        <f t="shared" si="6"/>
        <v>1451386.9</v>
      </c>
      <c r="F13" s="25">
        <f t="shared" si="6"/>
        <v>811391.65899999999</v>
      </c>
      <c r="G13" s="26">
        <f t="shared" si="0"/>
        <v>406025.3</v>
      </c>
      <c r="H13" s="26">
        <f t="shared" si="1"/>
        <v>50.040605605978996</v>
      </c>
      <c r="I13" s="26">
        <f t="shared" si="2"/>
        <v>27.974987234623654</v>
      </c>
      <c r="J13" s="26">
        <f t="shared" si="7"/>
        <v>673186.5</v>
      </c>
      <c r="K13" s="26">
        <f t="shared" si="7"/>
        <v>305098</v>
      </c>
      <c r="L13" s="26">
        <f t="shared" si="7"/>
        <v>168753.69999999998</v>
      </c>
      <c r="M13" s="26">
        <f t="shared" si="8"/>
        <v>55.311309808651643</v>
      </c>
      <c r="N13" s="26">
        <f t="shared" si="9"/>
        <v>25.067897232044906</v>
      </c>
      <c r="O13" s="26">
        <f t="shared" si="10"/>
        <v>175800</v>
      </c>
      <c r="P13" s="26">
        <f t="shared" si="10"/>
        <v>69447</v>
      </c>
      <c r="Q13" s="26">
        <f t="shared" si="10"/>
        <v>37451.4</v>
      </c>
      <c r="R13" s="26">
        <f t="shared" si="11"/>
        <v>53.928031448442702</v>
      </c>
      <c r="S13" s="23">
        <f t="shared" si="12"/>
        <v>21.303412969283279</v>
      </c>
      <c r="T13" s="27">
        <v>20000</v>
      </c>
      <c r="U13" s="27">
        <v>9990</v>
      </c>
      <c r="V13" s="26">
        <v>5671.2</v>
      </c>
      <c r="W13" s="26">
        <f t="shared" si="13"/>
        <v>56.768768768768766</v>
      </c>
      <c r="X13" s="23">
        <f t="shared" si="14"/>
        <v>28.355999999999998</v>
      </c>
      <c r="Y13" s="35">
        <v>22800</v>
      </c>
      <c r="Z13" s="35">
        <v>11383</v>
      </c>
      <c r="AA13" s="26">
        <v>6739.5</v>
      </c>
      <c r="AB13" s="26">
        <f t="shared" si="15"/>
        <v>59.206711763155582</v>
      </c>
      <c r="AC13" s="23">
        <f t="shared" si="16"/>
        <v>29.559210526315788</v>
      </c>
      <c r="AD13" s="23">
        <v>133000</v>
      </c>
      <c r="AE13" s="23">
        <v>48074</v>
      </c>
      <c r="AF13" s="23">
        <v>25040.7</v>
      </c>
      <c r="AG13" s="26">
        <f t="shared" si="17"/>
        <v>52.087822939634734</v>
      </c>
      <c r="AH13" s="23">
        <f t="shared" si="18"/>
        <v>18.827593984962405</v>
      </c>
      <c r="AI13" s="27">
        <v>243000</v>
      </c>
      <c r="AJ13" s="27">
        <v>108604</v>
      </c>
      <c r="AK13" s="26">
        <v>68392.5</v>
      </c>
      <c r="AL13" s="26">
        <f t="shared" si="19"/>
        <v>62.974199845309563</v>
      </c>
      <c r="AM13" s="23">
        <f t="shared" si="20"/>
        <v>28.14506172839506</v>
      </c>
      <c r="AN13" s="27">
        <v>31889.5</v>
      </c>
      <c r="AO13" s="27">
        <v>15877</v>
      </c>
      <c r="AP13" s="26">
        <v>11679.4</v>
      </c>
      <c r="AQ13" s="26">
        <f t="shared" si="21"/>
        <v>73.561755999244184</v>
      </c>
      <c r="AR13" s="23">
        <f t="shared" si="22"/>
        <v>36.624594302199782</v>
      </c>
      <c r="AS13" s="29">
        <v>0</v>
      </c>
      <c r="AT13" s="29">
        <v>0</v>
      </c>
      <c r="AU13" s="26">
        <v>0</v>
      </c>
      <c r="AV13" s="26" t="e">
        <f t="shared" si="23"/>
        <v>#DIV/0!</v>
      </c>
      <c r="AW13" s="23" t="e">
        <f t="shared" si="24"/>
        <v>#DIV/0!</v>
      </c>
      <c r="AX13" s="28">
        <v>0</v>
      </c>
      <c r="AY13" s="28">
        <v>0</v>
      </c>
      <c r="AZ13" s="23">
        <v>0</v>
      </c>
      <c r="BA13" s="23"/>
      <c r="BB13" s="23"/>
      <c r="BC13" s="23"/>
      <c r="BD13" s="23">
        <v>538802.19999999995</v>
      </c>
      <c r="BE13" s="23">
        <v>269401.09999999998</v>
      </c>
      <c r="BF13" s="23">
        <v>179600.8</v>
      </c>
      <c r="BG13" s="30"/>
      <c r="BH13" s="30"/>
      <c r="BI13" s="30"/>
      <c r="BJ13" s="172">
        <v>5011.3</v>
      </c>
      <c r="BK13" s="31">
        <v>2505.6</v>
      </c>
      <c r="BL13" s="23">
        <v>1032.3</v>
      </c>
      <c r="BM13" s="23"/>
      <c r="BN13" s="23"/>
      <c r="BO13" s="23"/>
      <c r="BP13" s="23"/>
      <c r="BQ13" s="23"/>
      <c r="BR13" s="23"/>
      <c r="BS13" s="26">
        <f t="shared" si="3"/>
        <v>13307</v>
      </c>
      <c r="BT13" s="26">
        <f t="shared" si="3"/>
        <v>6667</v>
      </c>
      <c r="BU13" s="26">
        <f t="shared" si="3"/>
        <v>1072.8</v>
      </c>
      <c r="BV13" s="26">
        <f t="shared" si="25"/>
        <v>16.091195440227988</v>
      </c>
      <c r="BW13" s="23">
        <f t="shared" si="26"/>
        <v>8.0619222965356574</v>
      </c>
      <c r="BX13" s="27">
        <v>12637</v>
      </c>
      <c r="BY13" s="27">
        <v>6337</v>
      </c>
      <c r="BZ13" s="26">
        <v>756.9</v>
      </c>
      <c r="CA13" s="23">
        <v>0</v>
      </c>
      <c r="CB13" s="23">
        <v>0</v>
      </c>
      <c r="CC13" s="26">
        <v>95.1</v>
      </c>
      <c r="CD13" s="23">
        <v>0</v>
      </c>
      <c r="CE13" s="23">
        <v>0</v>
      </c>
      <c r="CF13" s="23">
        <v>6.4</v>
      </c>
      <c r="CG13" s="27">
        <v>670</v>
      </c>
      <c r="CH13" s="27">
        <v>330</v>
      </c>
      <c r="CI13" s="23">
        <v>214.4</v>
      </c>
      <c r="CJ13" s="23">
        <v>0</v>
      </c>
      <c r="CK13" s="23">
        <v>0</v>
      </c>
      <c r="CL13" s="23"/>
      <c r="CM13" s="23"/>
      <c r="CN13" s="23">
        <v>0</v>
      </c>
      <c r="CO13" s="23">
        <v>0</v>
      </c>
      <c r="CP13" s="27">
        <v>110</v>
      </c>
      <c r="CQ13" s="27">
        <v>48</v>
      </c>
      <c r="CR13" s="23">
        <v>1</v>
      </c>
      <c r="CS13" s="27">
        <v>126380</v>
      </c>
      <c r="CT13" s="173">
        <v>63126</v>
      </c>
      <c r="CU13" s="174">
        <v>28582.799999999999</v>
      </c>
      <c r="CV13" s="23">
        <v>53000</v>
      </c>
      <c r="CW13" s="23">
        <v>26496</v>
      </c>
      <c r="CX13" s="23">
        <v>7492.5</v>
      </c>
      <c r="CY13" s="27">
        <v>79600</v>
      </c>
      <c r="CZ13" s="27">
        <v>39792</v>
      </c>
      <c r="DA13" s="23">
        <v>17875.3</v>
      </c>
      <c r="DB13" s="23">
        <v>1200</v>
      </c>
      <c r="DC13" s="23">
        <v>600</v>
      </c>
      <c r="DD13" s="23">
        <v>400</v>
      </c>
      <c r="DE13" s="23"/>
      <c r="DF13" s="23"/>
      <c r="DG13" s="23"/>
      <c r="DH13" s="23">
        <v>1900</v>
      </c>
      <c r="DI13" s="175">
        <v>937</v>
      </c>
      <c r="DJ13" s="176">
        <v>3298.5</v>
      </c>
      <c r="DK13" s="26"/>
      <c r="DL13" s="26">
        <f t="shared" si="27"/>
        <v>1217000</v>
      </c>
      <c r="DM13" s="26">
        <f t="shared" si="27"/>
        <v>577004.69999999995</v>
      </c>
      <c r="DN13" s="26">
        <f t="shared" si="28"/>
        <v>349386.8</v>
      </c>
      <c r="DO13" s="23"/>
      <c r="DP13" s="23"/>
      <c r="DQ13" s="23"/>
      <c r="DR13" s="23">
        <v>234386.9</v>
      </c>
      <c r="DS13" s="23">
        <v>234386.959</v>
      </c>
      <c r="DT13" s="23">
        <v>56638.5</v>
      </c>
      <c r="DU13" s="23"/>
      <c r="DV13" s="23"/>
      <c r="DW13" s="23"/>
      <c r="DX13" s="23"/>
      <c r="DY13" s="23"/>
      <c r="DZ13" s="23"/>
      <c r="EA13" s="23"/>
      <c r="EB13" s="23"/>
      <c r="EC13" s="23"/>
      <c r="ED13" s="23">
        <v>0</v>
      </c>
      <c r="EE13" s="23">
        <v>0</v>
      </c>
      <c r="EF13" s="26">
        <v>0</v>
      </c>
      <c r="EG13" s="26"/>
      <c r="EH13" s="26">
        <f t="shared" si="4"/>
        <v>234386.9</v>
      </c>
      <c r="EI13" s="26">
        <f t="shared" si="4"/>
        <v>234386.959</v>
      </c>
      <c r="EJ13" s="26">
        <f t="shared" si="5"/>
        <v>56638.5</v>
      </c>
      <c r="EK13" s="32"/>
      <c r="EL13" s="32"/>
      <c r="EM13" s="32"/>
      <c r="EN13" s="32"/>
      <c r="EO13" s="32"/>
      <c r="EP13" s="32"/>
      <c r="EQ13" s="32"/>
      <c r="ER13" s="32"/>
      <c r="ES13" s="32"/>
      <c r="ET13" s="32"/>
      <c r="EU13" s="32"/>
      <c r="EV13" s="32"/>
      <c r="EW13" s="32"/>
      <c r="EX13" s="32"/>
      <c r="EY13" s="32"/>
      <c r="EZ13" s="32"/>
      <c r="FA13" s="32"/>
      <c r="FB13" s="32"/>
      <c r="FC13" s="32"/>
      <c r="FD13" s="32"/>
      <c r="FE13" s="32"/>
      <c r="FF13" s="32"/>
      <c r="FG13" s="32"/>
      <c r="FH13" s="32"/>
      <c r="FI13" s="32"/>
      <c r="FJ13" s="32"/>
      <c r="FK13" s="32"/>
      <c r="FL13" s="32"/>
      <c r="FM13" s="32"/>
      <c r="FN13" s="32"/>
      <c r="FO13" s="32"/>
      <c r="FP13" s="32"/>
      <c r="FQ13" s="32"/>
      <c r="FR13" s="32"/>
      <c r="FS13" s="32"/>
      <c r="FT13" s="32"/>
      <c r="FU13" s="32"/>
      <c r="FV13" s="32"/>
      <c r="FW13" s="32"/>
      <c r="FX13" s="32"/>
      <c r="FY13" s="32"/>
      <c r="FZ13" s="32"/>
      <c r="GA13" s="32"/>
      <c r="GB13" s="32"/>
      <c r="GC13" s="32"/>
      <c r="GD13" s="32"/>
      <c r="GE13" s="32"/>
      <c r="GF13" s="32"/>
      <c r="GG13" s="32"/>
      <c r="GH13" s="32"/>
      <c r="GI13" s="32"/>
      <c r="GJ13" s="32"/>
      <c r="GK13" s="32"/>
      <c r="GL13" s="32"/>
      <c r="GM13" s="32"/>
      <c r="GN13" s="32"/>
      <c r="GO13" s="32"/>
      <c r="GP13" s="32"/>
      <c r="GQ13" s="32"/>
      <c r="GR13" s="32"/>
      <c r="GS13" s="32"/>
      <c r="GT13" s="32"/>
      <c r="GU13" s="32"/>
      <c r="GV13" s="32"/>
      <c r="GW13" s="32"/>
      <c r="GX13" s="32"/>
      <c r="GY13" s="32"/>
      <c r="GZ13" s="32"/>
      <c r="HA13" s="32"/>
      <c r="HB13" s="32"/>
      <c r="HC13" s="32"/>
      <c r="HD13" s="32"/>
      <c r="HE13" s="32"/>
      <c r="HF13" s="32"/>
      <c r="HG13" s="32"/>
      <c r="HH13" s="32"/>
      <c r="HI13" s="32"/>
      <c r="HJ13" s="32"/>
      <c r="HK13" s="32"/>
      <c r="HL13" s="32"/>
      <c r="HM13" s="32"/>
      <c r="HN13" s="32"/>
      <c r="HO13" s="32"/>
      <c r="HP13" s="32"/>
      <c r="HQ13" s="32"/>
      <c r="HR13" s="32"/>
      <c r="HS13" s="32"/>
      <c r="HT13" s="32"/>
      <c r="HU13" s="32"/>
      <c r="HV13" s="32"/>
      <c r="HW13" s="33"/>
      <c r="HX13" s="33"/>
      <c r="HY13" s="33"/>
      <c r="HZ13" s="33"/>
      <c r="IA13" s="33"/>
      <c r="IB13" s="33"/>
      <c r="IC13" s="33"/>
      <c r="ID13" s="33"/>
      <c r="IE13" s="33"/>
      <c r="IF13" s="33"/>
      <c r="IG13" s="33"/>
      <c r="IH13" s="33"/>
      <c r="II13" s="33"/>
      <c r="IJ13" s="33"/>
      <c r="IK13" s="33"/>
      <c r="IL13" s="33"/>
      <c r="IM13" s="33"/>
      <c r="IN13" s="33"/>
      <c r="IO13" s="33"/>
      <c r="IP13" s="33"/>
      <c r="IQ13" s="33"/>
      <c r="IR13" s="33"/>
      <c r="IS13" s="33"/>
      <c r="IT13" s="33"/>
      <c r="IU13" s="33"/>
      <c r="IV13" s="33"/>
    </row>
    <row r="14" spans="1:256" ht="18">
      <c r="A14" s="22">
        <v>5</v>
      </c>
      <c r="B14" s="45" t="s">
        <v>52</v>
      </c>
      <c r="C14" s="23">
        <v>1882.9</v>
      </c>
      <c r="D14" s="34">
        <v>206.7</v>
      </c>
      <c r="E14" s="25">
        <f t="shared" si="6"/>
        <v>12782.099999999999</v>
      </c>
      <c r="F14" s="25">
        <f t="shared" si="6"/>
        <v>5452.2999999999993</v>
      </c>
      <c r="G14" s="26">
        <f t="shared" si="0"/>
        <v>3182.2</v>
      </c>
      <c r="H14" s="26">
        <f t="shared" si="1"/>
        <v>58.364359994864557</v>
      </c>
      <c r="I14" s="26">
        <f t="shared" si="2"/>
        <v>24.895752654102221</v>
      </c>
      <c r="J14" s="26">
        <f t="shared" si="7"/>
        <v>5631.7000000000007</v>
      </c>
      <c r="K14" s="26">
        <f t="shared" si="7"/>
        <v>1877.1</v>
      </c>
      <c r="L14" s="26">
        <f t="shared" si="7"/>
        <v>798.7</v>
      </c>
      <c r="M14" s="26">
        <f t="shared" si="8"/>
        <v>42.549677694315704</v>
      </c>
      <c r="N14" s="26">
        <f t="shared" si="9"/>
        <v>14.182218513059999</v>
      </c>
      <c r="O14" s="26">
        <f t="shared" si="10"/>
        <v>4865.7000000000007</v>
      </c>
      <c r="P14" s="26">
        <f t="shared" si="10"/>
        <v>1621.8</v>
      </c>
      <c r="Q14" s="26">
        <f t="shared" si="10"/>
        <v>597.20000000000005</v>
      </c>
      <c r="R14" s="26">
        <f t="shared" si="11"/>
        <v>36.823282772228396</v>
      </c>
      <c r="S14" s="23">
        <f t="shared" si="12"/>
        <v>12.273670797624185</v>
      </c>
      <c r="T14" s="27">
        <v>0</v>
      </c>
      <c r="U14" s="27">
        <v>0</v>
      </c>
      <c r="V14" s="26">
        <v>0</v>
      </c>
      <c r="W14" s="26" t="e">
        <f t="shared" si="13"/>
        <v>#DIV/0!</v>
      </c>
      <c r="X14" s="23" t="e">
        <f t="shared" si="14"/>
        <v>#DIV/0!</v>
      </c>
      <c r="Y14" s="35">
        <v>2150.9</v>
      </c>
      <c r="Z14" s="35">
        <v>716.9</v>
      </c>
      <c r="AA14" s="26">
        <v>58.1</v>
      </c>
      <c r="AB14" s="26">
        <f t="shared" si="15"/>
        <v>8.1043381224717539</v>
      </c>
      <c r="AC14" s="23">
        <f t="shared" si="16"/>
        <v>2.7011948486679991</v>
      </c>
      <c r="AD14" s="23">
        <v>2714.8</v>
      </c>
      <c r="AE14" s="23">
        <v>904.9</v>
      </c>
      <c r="AF14" s="23">
        <v>539.1</v>
      </c>
      <c r="AG14" s="26">
        <f t="shared" si="17"/>
        <v>59.575643717537851</v>
      </c>
      <c r="AH14" s="23">
        <f t="shared" si="18"/>
        <v>19.857816413732134</v>
      </c>
      <c r="AI14" s="27">
        <v>166</v>
      </c>
      <c r="AJ14" s="27">
        <v>55.3</v>
      </c>
      <c r="AK14" s="26">
        <v>41.5</v>
      </c>
      <c r="AL14" s="26">
        <f t="shared" si="19"/>
        <v>75.045207956600365</v>
      </c>
      <c r="AM14" s="23">
        <f t="shared" si="20"/>
        <v>25</v>
      </c>
      <c r="AN14" s="27">
        <v>0</v>
      </c>
      <c r="AO14" s="27">
        <v>0</v>
      </c>
      <c r="AP14" s="26">
        <v>0</v>
      </c>
      <c r="AQ14" s="26" t="e">
        <f t="shared" si="21"/>
        <v>#DIV/0!</v>
      </c>
      <c r="AR14" s="23" t="e">
        <f t="shared" si="22"/>
        <v>#DIV/0!</v>
      </c>
      <c r="AS14" s="29">
        <v>0</v>
      </c>
      <c r="AT14" s="29">
        <v>0</v>
      </c>
      <c r="AU14" s="26">
        <v>0</v>
      </c>
      <c r="AV14" s="26" t="e">
        <f t="shared" si="23"/>
        <v>#DIV/0!</v>
      </c>
      <c r="AW14" s="23" t="e">
        <f t="shared" si="24"/>
        <v>#DIV/0!</v>
      </c>
      <c r="AX14" s="28">
        <v>0</v>
      </c>
      <c r="AY14" s="28">
        <v>0</v>
      </c>
      <c r="AZ14" s="23">
        <v>0</v>
      </c>
      <c r="BA14" s="23"/>
      <c r="BB14" s="23"/>
      <c r="BC14" s="23"/>
      <c r="BD14" s="23">
        <v>7150.4</v>
      </c>
      <c r="BE14" s="23">
        <v>3575.2</v>
      </c>
      <c r="BF14" s="23">
        <v>2383.5</v>
      </c>
      <c r="BG14" s="30"/>
      <c r="BH14" s="30"/>
      <c r="BI14" s="30"/>
      <c r="BJ14" s="172"/>
      <c r="BK14" s="31"/>
      <c r="BL14" s="23"/>
      <c r="BM14" s="23"/>
      <c r="BN14" s="23"/>
      <c r="BO14" s="23"/>
      <c r="BP14" s="23"/>
      <c r="BQ14" s="23"/>
      <c r="BR14" s="23"/>
      <c r="BS14" s="26">
        <f t="shared" si="3"/>
        <v>600</v>
      </c>
      <c r="BT14" s="26">
        <f t="shared" si="3"/>
        <v>200</v>
      </c>
      <c r="BU14" s="26">
        <f t="shared" si="3"/>
        <v>160</v>
      </c>
      <c r="BV14" s="26">
        <f t="shared" si="25"/>
        <v>80</v>
      </c>
      <c r="BW14" s="23">
        <f t="shared" si="26"/>
        <v>26.666666666666668</v>
      </c>
      <c r="BX14" s="27">
        <v>600</v>
      </c>
      <c r="BY14" s="27">
        <v>200</v>
      </c>
      <c r="BZ14" s="26">
        <v>160</v>
      </c>
      <c r="CA14" s="23"/>
      <c r="CB14" s="23"/>
      <c r="CC14" s="26">
        <v>0</v>
      </c>
      <c r="CD14" s="23">
        <v>0</v>
      </c>
      <c r="CE14" s="23">
        <v>0</v>
      </c>
      <c r="CF14" s="23">
        <v>0</v>
      </c>
      <c r="CG14" s="27"/>
      <c r="CH14" s="27"/>
      <c r="CI14" s="23"/>
      <c r="CJ14" s="23"/>
      <c r="CK14" s="23"/>
      <c r="CL14" s="23"/>
      <c r="CM14" s="23"/>
      <c r="CN14" s="23"/>
      <c r="CO14" s="23"/>
      <c r="CP14" s="27"/>
      <c r="CQ14" s="27"/>
      <c r="CR14" s="23"/>
      <c r="CS14" s="27">
        <v>0</v>
      </c>
      <c r="CT14" s="27">
        <v>0</v>
      </c>
      <c r="CU14" s="23">
        <v>0</v>
      </c>
      <c r="CV14" s="27">
        <v>0</v>
      </c>
      <c r="CW14" s="27">
        <v>0</v>
      </c>
      <c r="CX14" s="23">
        <v>0</v>
      </c>
      <c r="CY14" s="27">
        <v>0</v>
      </c>
      <c r="CZ14" s="27">
        <v>0</v>
      </c>
      <c r="DA14" s="23">
        <v>0</v>
      </c>
      <c r="DB14" s="23">
        <v>0</v>
      </c>
      <c r="DC14" s="23"/>
      <c r="DD14" s="23"/>
      <c r="DE14" s="23"/>
      <c r="DF14" s="23"/>
      <c r="DG14" s="23"/>
      <c r="DH14" s="23">
        <v>0</v>
      </c>
      <c r="DI14" s="23">
        <v>0</v>
      </c>
      <c r="DJ14" s="26">
        <v>0</v>
      </c>
      <c r="DK14" s="26"/>
      <c r="DL14" s="26">
        <f t="shared" si="27"/>
        <v>12782.099999999999</v>
      </c>
      <c r="DM14" s="26">
        <f t="shared" si="27"/>
        <v>5452.2999999999993</v>
      </c>
      <c r="DN14" s="26">
        <f t="shared" si="28"/>
        <v>3182.2</v>
      </c>
      <c r="DO14" s="23"/>
      <c r="DP14" s="23"/>
      <c r="DQ14" s="23"/>
      <c r="DR14" s="23">
        <v>0</v>
      </c>
      <c r="DS14" s="23">
        <v>0</v>
      </c>
      <c r="DT14" s="23">
        <v>0</v>
      </c>
      <c r="DU14" s="23"/>
      <c r="DV14" s="23"/>
      <c r="DW14" s="23"/>
      <c r="DX14" s="23"/>
      <c r="DY14" s="23"/>
      <c r="DZ14" s="23"/>
      <c r="EA14" s="23"/>
      <c r="EB14" s="23"/>
      <c r="EC14" s="23"/>
      <c r="ED14" s="23">
        <v>0</v>
      </c>
      <c r="EE14" s="23">
        <v>0</v>
      </c>
      <c r="EF14" s="26">
        <v>0</v>
      </c>
      <c r="EG14" s="26"/>
      <c r="EH14" s="26">
        <f t="shared" si="4"/>
        <v>0</v>
      </c>
      <c r="EI14" s="26">
        <f t="shared" si="4"/>
        <v>0</v>
      </c>
      <c r="EJ14" s="26">
        <f t="shared" si="5"/>
        <v>0</v>
      </c>
      <c r="EK14" s="32"/>
      <c r="EL14" s="32"/>
      <c r="EM14" s="32"/>
      <c r="EN14" s="32"/>
      <c r="EO14" s="32"/>
      <c r="EP14" s="32"/>
      <c r="EQ14" s="32"/>
      <c r="ER14" s="32"/>
      <c r="ES14" s="32"/>
      <c r="ET14" s="32"/>
      <c r="EU14" s="32"/>
      <c r="EV14" s="32"/>
      <c r="EW14" s="32"/>
      <c r="EX14" s="32"/>
      <c r="EY14" s="32"/>
      <c r="EZ14" s="32"/>
      <c r="FA14" s="32"/>
      <c r="FB14" s="32"/>
      <c r="FC14" s="32"/>
      <c r="FD14" s="32"/>
      <c r="FE14" s="32"/>
      <c r="FF14" s="32"/>
      <c r="FG14" s="32"/>
      <c r="FH14" s="32"/>
      <c r="FI14" s="32"/>
      <c r="FJ14" s="32"/>
      <c r="FK14" s="32"/>
      <c r="FL14" s="32"/>
      <c r="FM14" s="32"/>
      <c r="FN14" s="32"/>
      <c r="FO14" s="32"/>
      <c r="FP14" s="32"/>
      <c r="FQ14" s="32"/>
      <c r="FR14" s="32"/>
      <c r="FS14" s="32"/>
      <c r="FT14" s="32"/>
      <c r="FU14" s="32"/>
      <c r="FV14" s="32"/>
      <c r="FW14" s="32"/>
      <c r="FX14" s="32"/>
      <c r="FY14" s="32"/>
      <c r="FZ14" s="32"/>
      <c r="GA14" s="32"/>
      <c r="GB14" s="32"/>
      <c r="GC14" s="32"/>
      <c r="GD14" s="32"/>
      <c r="GE14" s="32"/>
      <c r="GF14" s="32"/>
      <c r="GG14" s="32"/>
      <c r="GH14" s="32"/>
      <c r="GI14" s="32"/>
      <c r="GJ14" s="32"/>
      <c r="GK14" s="32"/>
      <c r="GL14" s="32"/>
      <c r="GM14" s="32"/>
      <c r="GN14" s="32"/>
      <c r="GO14" s="32"/>
      <c r="GP14" s="32"/>
      <c r="GQ14" s="32"/>
      <c r="GR14" s="32"/>
      <c r="GS14" s="32"/>
      <c r="GT14" s="32"/>
      <c r="GU14" s="32"/>
      <c r="GV14" s="32"/>
      <c r="GW14" s="32"/>
      <c r="GX14" s="32"/>
      <c r="GY14" s="32"/>
      <c r="GZ14" s="32"/>
      <c r="HA14" s="32"/>
      <c r="HB14" s="32"/>
      <c r="HC14" s="32"/>
      <c r="HD14" s="32"/>
      <c r="HE14" s="32"/>
      <c r="HF14" s="32"/>
      <c r="HG14" s="32"/>
      <c r="HH14" s="32"/>
      <c r="HI14" s="32"/>
      <c r="HJ14" s="32"/>
      <c r="HK14" s="32"/>
      <c r="HL14" s="32"/>
      <c r="HM14" s="32"/>
      <c r="HN14" s="32"/>
      <c r="HO14" s="32"/>
      <c r="HP14" s="32"/>
      <c r="HQ14" s="32"/>
      <c r="HR14" s="32"/>
      <c r="HS14" s="32"/>
      <c r="HT14" s="32"/>
      <c r="HU14" s="32"/>
      <c r="HV14" s="32"/>
      <c r="HW14" s="33"/>
      <c r="HX14" s="33"/>
      <c r="HY14" s="33"/>
      <c r="HZ14" s="33"/>
      <c r="IA14" s="33"/>
      <c r="IB14" s="33"/>
      <c r="IC14" s="33"/>
      <c r="ID14" s="33"/>
      <c r="IE14" s="33"/>
      <c r="IF14" s="33"/>
      <c r="IG14" s="33"/>
      <c r="IH14" s="33"/>
      <c r="II14" s="33"/>
      <c r="IJ14" s="33"/>
      <c r="IK14" s="33"/>
      <c r="IL14" s="33"/>
      <c r="IM14" s="33"/>
      <c r="IN14" s="33"/>
      <c r="IO14" s="33"/>
      <c r="IP14" s="33"/>
      <c r="IQ14" s="33"/>
      <c r="IR14" s="33"/>
      <c r="IS14" s="33"/>
      <c r="IT14" s="33"/>
      <c r="IU14" s="33"/>
      <c r="IV14" s="33"/>
    </row>
    <row r="15" spans="1:256" ht="18">
      <c r="A15" s="22">
        <v>6</v>
      </c>
      <c r="B15" s="45" t="s">
        <v>53</v>
      </c>
      <c r="C15" s="23">
        <v>579363.30000000005</v>
      </c>
      <c r="D15" s="34">
        <v>8669.4</v>
      </c>
      <c r="E15" s="25">
        <f t="shared" si="6"/>
        <v>2319254.8999999994</v>
      </c>
      <c r="F15" s="25">
        <f t="shared" si="6"/>
        <v>1054721.3999999999</v>
      </c>
      <c r="G15" s="26">
        <f t="shared" si="0"/>
        <v>686353.79700000002</v>
      </c>
      <c r="H15" s="26">
        <f t="shared" si="1"/>
        <v>65.074416523643123</v>
      </c>
      <c r="I15" s="26">
        <f t="shared" si="2"/>
        <v>29.593719819240231</v>
      </c>
      <c r="J15" s="26">
        <f t="shared" si="7"/>
        <v>1074443.2</v>
      </c>
      <c r="K15" s="26">
        <f t="shared" si="7"/>
        <v>428777.3</v>
      </c>
      <c r="L15" s="26">
        <f t="shared" si="7"/>
        <v>266641.62099999998</v>
      </c>
      <c r="M15" s="26">
        <f t="shared" si="8"/>
        <v>62.186505908778287</v>
      </c>
      <c r="N15" s="26">
        <f t="shared" si="9"/>
        <v>24.816725630540542</v>
      </c>
      <c r="O15" s="26">
        <f t="shared" si="10"/>
        <v>208482</v>
      </c>
      <c r="P15" s="26">
        <f t="shared" si="10"/>
        <v>82392.800000000003</v>
      </c>
      <c r="Q15" s="26">
        <f t="shared" si="10"/>
        <v>32863.68</v>
      </c>
      <c r="R15" s="26">
        <f t="shared" si="11"/>
        <v>39.886592032313501</v>
      </c>
      <c r="S15" s="23">
        <f t="shared" si="12"/>
        <v>15.763317696491782</v>
      </c>
      <c r="T15" s="27">
        <v>0</v>
      </c>
      <c r="U15" s="27">
        <v>0</v>
      </c>
      <c r="V15" s="26">
        <v>6379.7129999999997</v>
      </c>
      <c r="W15" s="26" t="e">
        <f t="shared" si="13"/>
        <v>#DIV/0!</v>
      </c>
      <c r="X15" s="23" t="e">
        <f t="shared" si="14"/>
        <v>#DIV/0!</v>
      </c>
      <c r="Y15" s="35">
        <v>0</v>
      </c>
      <c r="Z15" s="35">
        <v>0</v>
      </c>
      <c r="AA15" s="26">
        <v>10248.699000000001</v>
      </c>
      <c r="AB15" s="26" t="e">
        <f t="shared" si="15"/>
        <v>#DIV/0!</v>
      </c>
      <c r="AC15" s="23" t="e">
        <f t="shared" si="16"/>
        <v>#DIV/0!</v>
      </c>
      <c r="AD15" s="23">
        <v>208482</v>
      </c>
      <c r="AE15" s="23">
        <v>82392.800000000003</v>
      </c>
      <c r="AF15" s="23">
        <v>16235.268</v>
      </c>
      <c r="AG15" s="26">
        <f t="shared" si="17"/>
        <v>19.704716917012167</v>
      </c>
      <c r="AH15" s="23">
        <f t="shared" si="18"/>
        <v>7.7873715716464726</v>
      </c>
      <c r="AI15" s="27">
        <v>422426</v>
      </c>
      <c r="AJ15" s="27">
        <v>168970.4</v>
      </c>
      <c r="AK15" s="26">
        <v>107411.79</v>
      </c>
      <c r="AL15" s="26">
        <f t="shared" si="19"/>
        <v>63.568406064020678</v>
      </c>
      <c r="AM15" s="23">
        <f t="shared" si="20"/>
        <v>25.427362425608269</v>
      </c>
      <c r="AN15" s="27">
        <v>59094.6</v>
      </c>
      <c r="AO15" s="27">
        <v>23637.8</v>
      </c>
      <c r="AP15" s="26">
        <v>26322.935000000001</v>
      </c>
      <c r="AQ15" s="26">
        <f t="shared" si="21"/>
        <v>111.3594962306137</v>
      </c>
      <c r="AR15" s="23">
        <f t="shared" si="22"/>
        <v>44.543723115140807</v>
      </c>
      <c r="AS15" s="29">
        <v>44100</v>
      </c>
      <c r="AT15" s="29">
        <v>17640</v>
      </c>
      <c r="AU15" s="26">
        <v>12888.6</v>
      </c>
      <c r="AV15" s="26">
        <f t="shared" si="23"/>
        <v>73.064625850340136</v>
      </c>
      <c r="AW15" s="23">
        <f t="shared" si="24"/>
        <v>29.225850340136056</v>
      </c>
      <c r="AX15" s="28">
        <v>0</v>
      </c>
      <c r="AY15" s="28">
        <v>0</v>
      </c>
      <c r="AZ15" s="23">
        <v>0</v>
      </c>
      <c r="BA15" s="23"/>
      <c r="BB15" s="23"/>
      <c r="BC15" s="23"/>
      <c r="BD15" s="23">
        <v>1227888.7</v>
      </c>
      <c r="BE15" s="23">
        <v>613944.30000000005</v>
      </c>
      <c r="BF15" s="23">
        <v>409296.3</v>
      </c>
      <c r="BG15" s="30"/>
      <c r="BH15" s="30"/>
      <c r="BI15" s="30"/>
      <c r="BJ15" s="172">
        <v>2832.5</v>
      </c>
      <c r="BK15" s="31">
        <v>1314.3</v>
      </c>
      <c r="BL15" s="23">
        <v>583.5</v>
      </c>
      <c r="BM15" s="23"/>
      <c r="BN15" s="23"/>
      <c r="BO15" s="23"/>
      <c r="BP15" s="23"/>
      <c r="BQ15" s="23"/>
      <c r="BR15" s="23"/>
      <c r="BS15" s="26">
        <f t="shared" si="3"/>
        <v>65036.9</v>
      </c>
      <c r="BT15" s="26">
        <f t="shared" si="3"/>
        <v>26014.799999999999</v>
      </c>
      <c r="BU15" s="26">
        <f t="shared" si="3"/>
        <v>14576.653</v>
      </c>
      <c r="BV15" s="26">
        <f t="shared" si="25"/>
        <v>56.032154773436659</v>
      </c>
      <c r="BW15" s="23">
        <f t="shared" si="26"/>
        <v>22.412896371137002</v>
      </c>
      <c r="BX15" s="27">
        <v>60613</v>
      </c>
      <c r="BY15" s="27">
        <v>24245.200000000001</v>
      </c>
      <c r="BZ15" s="26">
        <v>12273.865</v>
      </c>
      <c r="CA15" s="23">
        <v>0</v>
      </c>
      <c r="CB15" s="23">
        <v>0</v>
      </c>
      <c r="CC15" s="26">
        <v>923.13800000000003</v>
      </c>
      <c r="CD15" s="23">
        <v>0</v>
      </c>
      <c r="CE15" s="23">
        <v>0</v>
      </c>
      <c r="CF15" s="23">
        <v>0</v>
      </c>
      <c r="CG15" s="27">
        <v>4423.8999999999996</v>
      </c>
      <c r="CH15" s="27">
        <v>1769.6</v>
      </c>
      <c r="CI15" s="23">
        <v>1379.65</v>
      </c>
      <c r="CJ15" s="23">
        <v>0</v>
      </c>
      <c r="CK15" s="23">
        <v>0</v>
      </c>
      <c r="CL15" s="23"/>
      <c r="CM15" s="23">
        <v>5997</v>
      </c>
      <c r="CN15" s="23">
        <v>2592</v>
      </c>
      <c r="CO15" s="23">
        <v>1599.2</v>
      </c>
      <c r="CP15" s="27">
        <v>7168.5</v>
      </c>
      <c r="CQ15" s="27">
        <v>2867.4</v>
      </c>
      <c r="CR15" s="23">
        <v>1522.2</v>
      </c>
      <c r="CS15" s="27">
        <v>235135.2</v>
      </c>
      <c r="CT15" s="27">
        <v>94054.1</v>
      </c>
      <c r="CU15" s="23">
        <v>59190.627999999997</v>
      </c>
      <c r="CV15" s="23">
        <v>84129</v>
      </c>
      <c r="CW15" s="23">
        <v>33651.599999999999</v>
      </c>
      <c r="CX15" s="23">
        <v>23522.873</v>
      </c>
      <c r="CY15" s="27">
        <v>28000</v>
      </c>
      <c r="CZ15" s="27">
        <v>11200</v>
      </c>
      <c r="DA15" s="26">
        <v>11655.135</v>
      </c>
      <c r="DB15" s="23">
        <v>1500</v>
      </c>
      <c r="DC15" s="23">
        <v>600</v>
      </c>
      <c r="DD15" s="23">
        <v>0</v>
      </c>
      <c r="DE15" s="23"/>
      <c r="DF15" s="23"/>
      <c r="DG15" s="23"/>
      <c r="DH15" s="23">
        <v>3500</v>
      </c>
      <c r="DI15" s="23">
        <v>1400</v>
      </c>
      <c r="DJ15" s="26">
        <v>210</v>
      </c>
      <c r="DK15" s="26"/>
      <c r="DL15" s="26">
        <f t="shared" si="27"/>
        <v>2311161.3999999994</v>
      </c>
      <c r="DM15" s="26">
        <f t="shared" si="27"/>
        <v>1046627.9</v>
      </c>
      <c r="DN15" s="26">
        <f t="shared" si="28"/>
        <v>678120.62100000004</v>
      </c>
      <c r="DO15" s="23"/>
      <c r="DP15" s="23"/>
      <c r="DQ15" s="23"/>
      <c r="DR15" s="23">
        <v>8093.5</v>
      </c>
      <c r="DS15" s="23">
        <v>8093.5</v>
      </c>
      <c r="DT15" s="23">
        <v>8233.1759999999995</v>
      </c>
      <c r="DU15" s="23"/>
      <c r="DV15" s="23"/>
      <c r="DW15" s="23"/>
      <c r="DX15" s="23"/>
      <c r="DY15" s="23"/>
      <c r="DZ15" s="23"/>
      <c r="EA15" s="23"/>
      <c r="EB15" s="23"/>
      <c r="EC15" s="23"/>
      <c r="ED15" s="23">
        <v>339706.5</v>
      </c>
      <c r="EE15" s="23">
        <v>200000</v>
      </c>
      <c r="EF15" s="26">
        <v>110000</v>
      </c>
      <c r="EG15" s="26"/>
      <c r="EH15" s="26">
        <f t="shared" si="4"/>
        <v>347800</v>
      </c>
      <c r="EI15" s="26">
        <f t="shared" si="4"/>
        <v>208093.5</v>
      </c>
      <c r="EJ15" s="26">
        <f t="shared" si="5"/>
        <v>118233.17600000001</v>
      </c>
      <c r="EK15" s="32"/>
      <c r="EL15" s="32"/>
      <c r="EM15" s="32"/>
      <c r="EN15" s="32"/>
      <c r="EO15" s="32"/>
      <c r="EP15" s="32"/>
      <c r="EQ15" s="32"/>
      <c r="ER15" s="32"/>
      <c r="ES15" s="32"/>
      <c r="ET15" s="32"/>
      <c r="EU15" s="32"/>
      <c r="EV15" s="32"/>
      <c r="EW15" s="32"/>
      <c r="EX15" s="32"/>
      <c r="EY15" s="32"/>
      <c r="EZ15" s="32"/>
      <c r="FA15" s="32"/>
      <c r="FB15" s="32"/>
      <c r="FC15" s="32"/>
      <c r="FD15" s="32"/>
      <c r="FE15" s="32"/>
      <c r="FF15" s="32"/>
      <c r="FG15" s="32"/>
      <c r="FH15" s="32"/>
      <c r="FI15" s="32"/>
      <c r="FJ15" s="32"/>
      <c r="FK15" s="32"/>
      <c r="FL15" s="32"/>
      <c r="FM15" s="32"/>
      <c r="FN15" s="32"/>
      <c r="FO15" s="32"/>
      <c r="FP15" s="32"/>
      <c r="FQ15" s="32"/>
      <c r="FR15" s="32"/>
      <c r="FS15" s="32"/>
      <c r="FT15" s="32"/>
      <c r="FU15" s="32"/>
      <c r="FV15" s="32"/>
      <c r="FW15" s="32"/>
      <c r="FX15" s="32"/>
      <c r="FY15" s="32"/>
      <c r="FZ15" s="32"/>
      <c r="GA15" s="32"/>
      <c r="GB15" s="32"/>
      <c r="GC15" s="32"/>
      <c r="GD15" s="32"/>
      <c r="GE15" s="32"/>
      <c r="GF15" s="32"/>
      <c r="GG15" s="32"/>
      <c r="GH15" s="32"/>
      <c r="GI15" s="32"/>
      <c r="GJ15" s="32"/>
      <c r="GK15" s="32"/>
      <c r="GL15" s="32"/>
      <c r="GM15" s="32"/>
      <c r="GN15" s="32"/>
      <c r="GO15" s="32"/>
      <c r="GP15" s="32"/>
      <c r="GQ15" s="32"/>
      <c r="GR15" s="32"/>
      <c r="GS15" s="32"/>
      <c r="GT15" s="32"/>
      <c r="GU15" s="32"/>
      <c r="GV15" s="32"/>
      <c r="GW15" s="32"/>
      <c r="GX15" s="32"/>
      <c r="GY15" s="32"/>
      <c r="GZ15" s="32"/>
      <c r="HA15" s="32"/>
      <c r="HB15" s="32"/>
      <c r="HC15" s="32"/>
      <c r="HD15" s="32"/>
      <c r="HE15" s="32"/>
      <c r="HF15" s="32"/>
      <c r="HG15" s="32"/>
      <c r="HH15" s="32"/>
      <c r="HI15" s="32"/>
      <c r="HJ15" s="32"/>
      <c r="HK15" s="32"/>
      <c r="HL15" s="32"/>
      <c r="HM15" s="32"/>
      <c r="HN15" s="32"/>
      <c r="HO15" s="32"/>
      <c r="HP15" s="32"/>
      <c r="HQ15" s="32"/>
      <c r="HR15" s="32"/>
      <c r="HS15" s="32"/>
      <c r="HT15" s="32"/>
      <c r="HU15" s="32"/>
      <c r="HV15" s="32"/>
      <c r="HW15" s="33"/>
      <c r="HX15" s="33"/>
      <c r="HY15" s="33"/>
      <c r="HZ15" s="33"/>
      <c r="IA15" s="33"/>
      <c r="IB15" s="33"/>
      <c r="IC15" s="33"/>
      <c r="ID15" s="33"/>
      <c r="IE15" s="33"/>
      <c r="IF15" s="33"/>
      <c r="IG15" s="33"/>
      <c r="IH15" s="33"/>
      <c r="II15" s="33"/>
      <c r="IJ15" s="33"/>
      <c r="IK15" s="33"/>
      <c r="IL15" s="33"/>
      <c r="IM15" s="33"/>
      <c r="IN15" s="33"/>
      <c r="IO15" s="33"/>
      <c r="IP15" s="33"/>
      <c r="IQ15" s="33"/>
      <c r="IR15" s="33"/>
      <c r="IS15" s="33"/>
      <c r="IT15" s="33"/>
      <c r="IU15" s="33"/>
      <c r="IV15" s="33"/>
    </row>
    <row r="16" spans="1:256" ht="18">
      <c r="A16" s="22">
        <v>7</v>
      </c>
      <c r="B16" s="45" t="s">
        <v>51</v>
      </c>
      <c r="C16" s="23">
        <v>420427.5</v>
      </c>
      <c r="D16" s="34">
        <v>0</v>
      </c>
      <c r="E16" s="25">
        <f t="shared" si="6"/>
        <v>3464995.4</v>
      </c>
      <c r="F16" s="25">
        <f t="shared" si="6"/>
        <v>1668242.6999999997</v>
      </c>
      <c r="G16" s="26">
        <f t="shared" si="0"/>
        <v>1192058.7999999998</v>
      </c>
      <c r="H16" s="26">
        <f t="shared" si="1"/>
        <v>71.455957817168922</v>
      </c>
      <c r="I16" s="26">
        <f t="shared" si="2"/>
        <v>34.402897042807034</v>
      </c>
      <c r="J16" s="26">
        <f t="shared" si="7"/>
        <v>942300</v>
      </c>
      <c r="K16" s="26">
        <f t="shared" si="7"/>
        <v>320500</v>
      </c>
      <c r="L16" s="26">
        <f t="shared" si="7"/>
        <v>234988.90000000002</v>
      </c>
      <c r="M16" s="26">
        <f t="shared" si="8"/>
        <v>73.319469578783156</v>
      </c>
      <c r="N16" s="26">
        <f t="shared" si="9"/>
        <v>24.937801124907143</v>
      </c>
      <c r="O16" s="26">
        <f t="shared" si="10"/>
        <v>291500</v>
      </c>
      <c r="P16" s="26">
        <f t="shared" si="10"/>
        <v>85000</v>
      </c>
      <c r="Q16" s="26">
        <f t="shared" si="10"/>
        <v>47565.100000000006</v>
      </c>
      <c r="R16" s="26">
        <f t="shared" si="11"/>
        <v>55.958941176470603</v>
      </c>
      <c r="S16" s="23">
        <f t="shared" si="12"/>
        <v>16.31735849056604</v>
      </c>
      <c r="T16" s="27">
        <v>6000</v>
      </c>
      <c r="U16" s="27">
        <v>3000</v>
      </c>
      <c r="V16" s="26">
        <v>2479.6999999999998</v>
      </c>
      <c r="W16" s="26">
        <f t="shared" si="13"/>
        <v>82.656666666666652</v>
      </c>
      <c r="X16" s="23">
        <f t="shared" si="14"/>
        <v>41.328333333333326</v>
      </c>
      <c r="Y16" s="35">
        <v>25500</v>
      </c>
      <c r="Z16" s="35">
        <v>22000</v>
      </c>
      <c r="AA16" s="26">
        <v>22401.200000000001</v>
      </c>
      <c r="AB16" s="26">
        <f t="shared" si="15"/>
        <v>101.82363636363635</v>
      </c>
      <c r="AC16" s="23">
        <f t="shared" si="16"/>
        <v>87.847843137254898</v>
      </c>
      <c r="AD16" s="23">
        <v>260000</v>
      </c>
      <c r="AE16" s="23">
        <v>60000</v>
      </c>
      <c r="AF16" s="23">
        <v>22684.2</v>
      </c>
      <c r="AG16" s="26">
        <f t="shared" si="17"/>
        <v>37.807000000000002</v>
      </c>
      <c r="AH16" s="23">
        <f t="shared" si="18"/>
        <v>8.7246923076923082</v>
      </c>
      <c r="AI16" s="27">
        <v>420000</v>
      </c>
      <c r="AJ16" s="27">
        <v>156000</v>
      </c>
      <c r="AK16" s="26">
        <v>114215.3</v>
      </c>
      <c r="AL16" s="26">
        <f t="shared" si="19"/>
        <v>73.214935897435893</v>
      </c>
      <c r="AM16" s="23">
        <f t="shared" si="20"/>
        <v>27.194119047619047</v>
      </c>
      <c r="AN16" s="27">
        <v>18300</v>
      </c>
      <c r="AO16" s="27">
        <v>11000</v>
      </c>
      <c r="AP16" s="26">
        <v>11534</v>
      </c>
      <c r="AQ16" s="26">
        <f t="shared" si="21"/>
        <v>104.85454545454544</v>
      </c>
      <c r="AR16" s="23">
        <f t="shared" si="22"/>
        <v>63.027322404371589</v>
      </c>
      <c r="AS16" s="29">
        <v>0</v>
      </c>
      <c r="AT16" s="29">
        <v>0</v>
      </c>
      <c r="AU16" s="26">
        <v>0</v>
      </c>
      <c r="AV16" s="26" t="e">
        <f t="shared" si="23"/>
        <v>#DIV/0!</v>
      </c>
      <c r="AW16" s="23" t="e">
        <f t="shared" si="24"/>
        <v>#DIV/0!</v>
      </c>
      <c r="AX16" s="28">
        <v>0</v>
      </c>
      <c r="AY16" s="28">
        <v>0</v>
      </c>
      <c r="AZ16" s="23">
        <v>0</v>
      </c>
      <c r="BA16" s="23"/>
      <c r="BB16" s="23"/>
      <c r="BC16" s="23"/>
      <c r="BD16" s="23">
        <v>2344299.7000000002</v>
      </c>
      <c r="BE16" s="23">
        <v>1172149.8999999999</v>
      </c>
      <c r="BF16" s="23">
        <v>781433.2</v>
      </c>
      <c r="BG16" s="30"/>
      <c r="BH16" s="30"/>
      <c r="BI16" s="30"/>
      <c r="BJ16" s="172">
        <v>5229.3</v>
      </c>
      <c r="BK16" s="31">
        <v>2426.4</v>
      </c>
      <c r="BL16" s="23">
        <v>1077.3</v>
      </c>
      <c r="BM16" s="23"/>
      <c r="BN16" s="23"/>
      <c r="BO16" s="23"/>
      <c r="BP16" s="23"/>
      <c r="BQ16" s="23"/>
      <c r="BR16" s="23"/>
      <c r="BS16" s="26">
        <f t="shared" si="3"/>
        <v>52500</v>
      </c>
      <c r="BT16" s="26">
        <f t="shared" si="3"/>
        <v>19500</v>
      </c>
      <c r="BU16" s="26">
        <f t="shared" si="3"/>
        <v>14249</v>
      </c>
      <c r="BV16" s="26">
        <f t="shared" si="25"/>
        <v>73.071794871794864</v>
      </c>
      <c r="BW16" s="23">
        <f t="shared" si="26"/>
        <v>27.140952380952381</v>
      </c>
      <c r="BX16" s="27">
        <v>40000</v>
      </c>
      <c r="BY16" s="27">
        <v>13000</v>
      </c>
      <c r="BZ16" s="26">
        <v>10112.1</v>
      </c>
      <c r="CA16" s="23">
        <v>0</v>
      </c>
      <c r="CB16" s="23">
        <v>0</v>
      </c>
      <c r="CC16" s="26">
        <v>60</v>
      </c>
      <c r="CD16" s="23">
        <v>0</v>
      </c>
      <c r="CE16" s="23">
        <v>0</v>
      </c>
      <c r="CF16" s="23">
        <v>0</v>
      </c>
      <c r="CG16" s="27">
        <v>12500</v>
      </c>
      <c r="CH16" s="27">
        <v>6500</v>
      </c>
      <c r="CI16" s="23">
        <v>4076.9</v>
      </c>
      <c r="CJ16" s="23">
        <v>0</v>
      </c>
      <c r="CK16" s="23">
        <v>0</v>
      </c>
      <c r="CL16" s="23"/>
      <c r="CM16" s="23"/>
      <c r="CN16" s="23"/>
      <c r="CO16" s="23"/>
      <c r="CP16" s="27">
        <v>25000</v>
      </c>
      <c r="CQ16" s="27">
        <v>9000</v>
      </c>
      <c r="CR16" s="23">
        <v>8901.6</v>
      </c>
      <c r="CS16" s="27">
        <v>112000</v>
      </c>
      <c r="CT16" s="27">
        <v>32000</v>
      </c>
      <c r="CU16" s="23">
        <v>30070.1</v>
      </c>
      <c r="CV16" s="23">
        <v>25000</v>
      </c>
      <c r="CW16" s="23">
        <v>7000</v>
      </c>
      <c r="CX16" s="23">
        <v>6525</v>
      </c>
      <c r="CY16" s="27">
        <v>23000</v>
      </c>
      <c r="CZ16" s="27">
        <v>8000</v>
      </c>
      <c r="DA16" s="23">
        <v>7195.9</v>
      </c>
      <c r="DB16" s="23">
        <v>0</v>
      </c>
      <c r="DC16" s="23">
        <v>0</v>
      </c>
      <c r="DD16" s="23">
        <v>540</v>
      </c>
      <c r="DE16" s="23"/>
      <c r="DF16" s="23"/>
      <c r="DG16" s="23"/>
      <c r="DH16" s="23">
        <v>0</v>
      </c>
      <c r="DI16" s="23">
        <v>0</v>
      </c>
      <c r="DJ16" s="26">
        <v>717.9</v>
      </c>
      <c r="DK16" s="26"/>
      <c r="DL16" s="26">
        <f t="shared" si="27"/>
        <v>3291829</v>
      </c>
      <c r="DM16" s="26">
        <f t="shared" si="27"/>
        <v>1495076.2999999998</v>
      </c>
      <c r="DN16" s="26">
        <f t="shared" si="28"/>
        <v>1017499.3999999999</v>
      </c>
      <c r="DO16" s="23"/>
      <c r="DP16" s="23"/>
      <c r="DQ16" s="23"/>
      <c r="DR16" s="23">
        <v>173166.4</v>
      </c>
      <c r="DS16" s="23">
        <v>173166.4</v>
      </c>
      <c r="DT16" s="23">
        <v>174559.4</v>
      </c>
      <c r="DU16" s="23"/>
      <c r="DV16" s="23"/>
      <c r="DW16" s="23"/>
      <c r="DX16" s="23"/>
      <c r="DY16" s="23"/>
      <c r="DZ16" s="23"/>
      <c r="EA16" s="23"/>
      <c r="EB16" s="23"/>
      <c r="EC16" s="23"/>
      <c r="ED16" s="50">
        <v>157245.5</v>
      </c>
      <c r="EE16" s="50">
        <v>157245.5</v>
      </c>
      <c r="EF16" s="26">
        <v>0</v>
      </c>
      <c r="EG16" s="26"/>
      <c r="EH16" s="26">
        <f t="shared" si="4"/>
        <v>330411.90000000002</v>
      </c>
      <c r="EI16" s="26">
        <f t="shared" si="4"/>
        <v>330411.90000000002</v>
      </c>
      <c r="EJ16" s="26">
        <f t="shared" si="5"/>
        <v>174559.4</v>
      </c>
      <c r="EK16" s="32"/>
      <c r="EL16" s="32"/>
      <c r="EM16" s="32"/>
      <c r="EN16" s="32"/>
      <c r="EO16" s="32"/>
      <c r="EP16" s="32"/>
      <c r="EQ16" s="32"/>
      <c r="ER16" s="32"/>
      <c r="ES16" s="32"/>
      <c r="ET16" s="32"/>
      <c r="EU16" s="32"/>
      <c r="EV16" s="32"/>
      <c r="EW16" s="32"/>
      <c r="EX16" s="32"/>
      <c r="EY16" s="32"/>
      <c r="EZ16" s="32"/>
      <c r="FA16" s="32"/>
      <c r="FB16" s="32"/>
      <c r="FC16" s="32"/>
      <c r="FD16" s="32"/>
      <c r="FE16" s="32"/>
      <c r="FF16" s="32"/>
      <c r="FG16" s="32"/>
      <c r="FH16" s="32"/>
      <c r="FI16" s="32"/>
      <c r="FJ16" s="32"/>
      <c r="FK16" s="32"/>
      <c r="FL16" s="32"/>
      <c r="FM16" s="32"/>
      <c r="FN16" s="32"/>
      <c r="FO16" s="32"/>
      <c r="FP16" s="32"/>
      <c r="FQ16" s="32"/>
      <c r="FR16" s="32"/>
      <c r="FS16" s="32"/>
      <c r="FT16" s="32"/>
      <c r="FU16" s="32"/>
      <c r="FV16" s="32"/>
      <c r="FW16" s="32"/>
      <c r="FX16" s="32"/>
      <c r="FY16" s="32"/>
      <c r="FZ16" s="32"/>
      <c r="GA16" s="32"/>
      <c r="GB16" s="32"/>
      <c r="GC16" s="32"/>
      <c r="GD16" s="32"/>
      <c r="GE16" s="32"/>
      <c r="GF16" s="32"/>
      <c r="GG16" s="32"/>
      <c r="GH16" s="32"/>
      <c r="GI16" s="32"/>
      <c r="GJ16" s="32"/>
      <c r="GK16" s="32"/>
      <c r="GL16" s="32"/>
      <c r="GM16" s="32"/>
      <c r="GN16" s="32"/>
      <c r="GO16" s="32"/>
      <c r="GP16" s="32"/>
      <c r="GQ16" s="32"/>
      <c r="GR16" s="32"/>
      <c r="GS16" s="32"/>
      <c r="GT16" s="32"/>
      <c r="GU16" s="32"/>
      <c r="GV16" s="32"/>
      <c r="GW16" s="32"/>
      <c r="GX16" s="32"/>
      <c r="GY16" s="32"/>
      <c r="GZ16" s="32"/>
      <c r="HA16" s="32"/>
      <c r="HB16" s="32"/>
      <c r="HC16" s="32"/>
      <c r="HD16" s="32"/>
      <c r="HE16" s="32"/>
      <c r="HF16" s="32"/>
      <c r="HG16" s="32"/>
      <c r="HH16" s="32"/>
      <c r="HI16" s="32"/>
      <c r="HJ16" s="32"/>
      <c r="HK16" s="32"/>
      <c r="HL16" s="32"/>
      <c r="HM16" s="32"/>
      <c r="HN16" s="32"/>
      <c r="HO16" s="32"/>
      <c r="HP16" s="32"/>
      <c r="HQ16" s="32"/>
      <c r="HR16" s="32"/>
      <c r="HS16" s="32"/>
      <c r="HT16" s="32"/>
      <c r="HU16" s="32"/>
      <c r="HV16" s="32"/>
      <c r="HW16" s="33"/>
      <c r="HX16" s="33"/>
      <c r="HY16" s="33"/>
      <c r="HZ16" s="33"/>
      <c r="IA16" s="33"/>
      <c r="IB16" s="33"/>
      <c r="IC16" s="33"/>
      <c r="ID16" s="33"/>
      <c r="IE16" s="33"/>
      <c r="IF16" s="33"/>
      <c r="IG16" s="33"/>
      <c r="IH16" s="33"/>
      <c r="II16" s="33"/>
      <c r="IJ16" s="33"/>
      <c r="IK16" s="33"/>
      <c r="IL16" s="33"/>
      <c r="IM16" s="33"/>
      <c r="IN16" s="33"/>
      <c r="IO16" s="33"/>
      <c r="IP16" s="33"/>
      <c r="IQ16" s="33"/>
      <c r="IR16" s="33"/>
      <c r="IS16" s="33"/>
      <c r="IT16" s="33"/>
      <c r="IU16" s="33"/>
      <c r="IV16" s="33"/>
    </row>
    <row r="17" spans="1:256" ht="18">
      <c r="A17" s="22">
        <v>8</v>
      </c>
      <c r="B17" s="45" t="s">
        <v>61</v>
      </c>
      <c r="C17" s="23">
        <v>4752.2</v>
      </c>
      <c r="D17" s="34">
        <v>0</v>
      </c>
      <c r="E17" s="25">
        <f t="shared" si="6"/>
        <v>651104</v>
      </c>
      <c r="F17" s="25">
        <f t="shared" si="6"/>
        <v>285051.90000000002</v>
      </c>
      <c r="G17" s="26">
        <f t="shared" si="0"/>
        <v>190551.5</v>
      </c>
      <c r="H17" s="26">
        <f t="shared" si="1"/>
        <v>66.848002065588759</v>
      </c>
      <c r="I17" s="26">
        <f t="shared" si="2"/>
        <v>29.265908364869514</v>
      </c>
      <c r="J17" s="26">
        <f t="shared" si="7"/>
        <v>224100</v>
      </c>
      <c r="K17" s="26">
        <f t="shared" si="7"/>
        <v>71550</v>
      </c>
      <c r="L17" s="26">
        <f t="shared" si="7"/>
        <v>48355.700000000012</v>
      </c>
      <c r="M17" s="26">
        <f t="shared" si="8"/>
        <v>67.583088749126503</v>
      </c>
      <c r="N17" s="26">
        <f t="shared" si="9"/>
        <v>21.577733154841596</v>
      </c>
      <c r="O17" s="26">
        <f t="shared" si="10"/>
        <v>108000</v>
      </c>
      <c r="P17" s="26">
        <f t="shared" si="10"/>
        <v>23950</v>
      </c>
      <c r="Q17" s="26">
        <f t="shared" si="10"/>
        <v>15905.599999999999</v>
      </c>
      <c r="R17" s="26">
        <f t="shared" si="11"/>
        <v>66.411691022964504</v>
      </c>
      <c r="S17" s="23">
        <f t="shared" si="12"/>
        <v>14.727407407407405</v>
      </c>
      <c r="T17" s="27">
        <v>1000</v>
      </c>
      <c r="U17" s="27">
        <v>950</v>
      </c>
      <c r="V17" s="26">
        <v>884.7</v>
      </c>
      <c r="W17" s="26">
        <f t="shared" si="13"/>
        <v>93.126315789473693</v>
      </c>
      <c r="X17" s="23">
        <f t="shared" si="14"/>
        <v>88.47</v>
      </c>
      <c r="Y17" s="35">
        <v>25000</v>
      </c>
      <c r="Z17" s="35">
        <v>4000</v>
      </c>
      <c r="AA17" s="26">
        <v>2628.5</v>
      </c>
      <c r="AB17" s="26">
        <f t="shared" si="15"/>
        <v>65.712499999999991</v>
      </c>
      <c r="AC17" s="23">
        <f t="shared" si="16"/>
        <v>10.513999999999999</v>
      </c>
      <c r="AD17" s="23">
        <v>82000</v>
      </c>
      <c r="AE17" s="23">
        <v>19000</v>
      </c>
      <c r="AF17" s="23">
        <v>12392.4</v>
      </c>
      <c r="AG17" s="26">
        <f t="shared" si="17"/>
        <v>65.223157894736843</v>
      </c>
      <c r="AH17" s="23">
        <f t="shared" si="18"/>
        <v>15.112682926829269</v>
      </c>
      <c r="AI17" s="27">
        <v>75000</v>
      </c>
      <c r="AJ17" s="27">
        <v>38000</v>
      </c>
      <c r="AK17" s="26">
        <v>23315.4</v>
      </c>
      <c r="AL17" s="26">
        <f t="shared" si="19"/>
        <v>61.35631578947369</v>
      </c>
      <c r="AM17" s="23">
        <f t="shared" si="20"/>
        <v>31.087200000000003</v>
      </c>
      <c r="AN17" s="27">
        <v>3600</v>
      </c>
      <c r="AO17" s="27">
        <v>500</v>
      </c>
      <c r="AP17" s="26">
        <v>334.4</v>
      </c>
      <c r="AQ17" s="26">
        <f t="shared" si="21"/>
        <v>66.88</v>
      </c>
      <c r="AR17" s="23">
        <f t="shared" si="22"/>
        <v>9.2888888888888879</v>
      </c>
      <c r="AS17" s="29">
        <v>2500</v>
      </c>
      <c r="AT17" s="29">
        <v>1100</v>
      </c>
      <c r="AU17" s="26">
        <v>793.5</v>
      </c>
      <c r="AV17" s="26">
        <f t="shared" si="23"/>
        <v>72.136363636363626</v>
      </c>
      <c r="AW17" s="23">
        <f t="shared" si="24"/>
        <v>31.740000000000002</v>
      </c>
      <c r="AX17" s="28">
        <v>0</v>
      </c>
      <c r="AY17" s="28">
        <v>0</v>
      </c>
      <c r="AZ17" s="23">
        <v>0</v>
      </c>
      <c r="BA17" s="23"/>
      <c r="BB17" s="23"/>
      <c r="BC17" s="23"/>
      <c r="BD17" s="23">
        <v>425914.5</v>
      </c>
      <c r="BE17" s="23">
        <v>212957.2</v>
      </c>
      <c r="BF17" s="23">
        <v>141971.5</v>
      </c>
      <c r="BG17" s="30"/>
      <c r="BH17" s="30"/>
      <c r="BI17" s="30"/>
      <c r="BJ17" s="172">
        <v>1089.5</v>
      </c>
      <c r="BK17" s="31">
        <v>544.70000000000005</v>
      </c>
      <c r="BL17" s="23">
        <v>224.3</v>
      </c>
      <c r="BM17" s="23"/>
      <c r="BN17" s="23"/>
      <c r="BO17" s="23"/>
      <c r="BP17" s="23"/>
      <c r="BQ17" s="23"/>
      <c r="BR17" s="23"/>
      <c r="BS17" s="26">
        <f t="shared" si="3"/>
        <v>11000</v>
      </c>
      <c r="BT17" s="26">
        <f t="shared" si="3"/>
        <v>2000</v>
      </c>
      <c r="BU17" s="26">
        <f t="shared" si="3"/>
        <v>1391.1000000000001</v>
      </c>
      <c r="BV17" s="26">
        <f t="shared" si="25"/>
        <v>69.555000000000007</v>
      </c>
      <c r="BW17" s="23">
        <f t="shared" si="26"/>
        <v>12.646363636363638</v>
      </c>
      <c r="BX17" s="27">
        <v>10000</v>
      </c>
      <c r="BY17" s="27">
        <v>1800</v>
      </c>
      <c r="BZ17" s="26">
        <v>1241.4000000000001</v>
      </c>
      <c r="CA17" s="23">
        <v>0</v>
      </c>
      <c r="CB17" s="23">
        <v>0</v>
      </c>
      <c r="CC17" s="26">
        <v>0</v>
      </c>
      <c r="CD17" s="23">
        <v>0</v>
      </c>
      <c r="CE17" s="23">
        <v>0</v>
      </c>
      <c r="CF17" s="23">
        <v>0</v>
      </c>
      <c r="CG17" s="27">
        <v>1000</v>
      </c>
      <c r="CH17" s="27">
        <v>200</v>
      </c>
      <c r="CI17" s="23">
        <v>149.69999999999999</v>
      </c>
      <c r="CJ17" s="23">
        <v>0</v>
      </c>
      <c r="CK17" s="23">
        <v>0</v>
      </c>
      <c r="CL17" s="23"/>
      <c r="CM17" s="23"/>
      <c r="CN17" s="23"/>
      <c r="CO17" s="23"/>
      <c r="CP17" s="27"/>
      <c r="CQ17" s="27"/>
      <c r="CR17" s="23">
        <v>1488.4</v>
      </c>
      <c r="CS17" s="27">
        <v>11000</v>
      </c>
      <c r="CT17" s="27">
        <v>1900</v>
      </c>
      <c r="CU17" s="23">
        <v>1496.7</v>
      </c>
      <c r="CV17" s="23">
        <v>3000</v>
      </c>
      <c r="CW17" s="23">
        <v>400</v>
      </c>
      <c r="CX17" s="23">
        <v>203.3</v>
      </c>
      <c r="CY17" s="27">
        <v>11000</v>
      </c>
      <c r="CZ17" s="27">
        <v>2500</v>
      </c>
      <c r="DA17" s="23">
        <v>2158.6</v>
      </c>
      <c r="DB17" s="23">
        <v>0</v>
      </c>
      <c r="DC17" s="23"/>
      <c r="DD17" s="23"/>
      <c r="DE17" s="23"/>
      <c r="DF17" s="23"/>
      <c r="DG17" s="23"/>
      <c r="DH17" s="23">
        <v>2000</v>
      </c>
      <c r="DI17" s="23">
        <v>1600</v>
      </c>
      <c r="DJ17" s="51">
        <v>1472</v>
      </c>
      <c r="DK17" s="26"/>
      <c r="DL17" s="26">
        <f t="shared" si="27"/>
        <v>651104</v>
      </c>
      <c r="DM17" s="26">
        <f t="shared" si="27"/>
        <v>285051.90000000002</v>
      </c>
      <c r="DN17" s="26">
        <f t="shared" si="28"/>
        <v>190551.5</v>
      </c>
      <c r="DO17" s="23"/>
      <c r="DP17" s="23"/>
      <c r="DQ17" s="23"/>
      <c r="DR17" s="23">
        <v>0</v>
      </c>
      <c r="DS17" s="23">
        <v>0</v>
      </c>
      <c r="DT17" s="23">
        <v>0</v>
      </c>
      <c r="DU17" s="23"/>
      <c r="DV17" s="23"/>
      <c r="DW17" s="23"/>
      <c r="DX17" s="23"/>
      <c r="DY17" s="23"/>
      <c r="DZ17" s="23"/>
      <c r="EA17" s="23"/>
      <c r="EB17" s="23"/>
      <c r="EC17" s="23"/>
      <c r="ED17" s="23">
        <v>70971</v>
      </c>
      <c r="EE17" s="23">
        <v>0</v>
      </c>
      <c r="EF17" s="26">
        <v>0</v>
      </c>
      <c r="EG17" s="26"/>
      <c r="EH17" s="26">
        <f t="shared" si="4"/>
        <v>70971</v>
      </c>
      <c r="EI17" s="26">
        <f t="shared" si="4"/>
        <v>0</v>
      </c>
      <c r="EJ17" s="26">
        <f t="shared" si="5"/>
        <v>0</v>
      </c>
      <c r="EK17" s="32"/>
      <c r="EL17" s="32"/>
      <c r="EM17" s="32"/>
      <c r="EN17" s="32"/>
      <c r="EO17" s="32"/>
      <c r="EP17" s="32"/>
      <c r="EQ17" s="32"/>
      <c r="ER17" s="32"/>
      <c r="ES17" s="32"/>
      <c r="ET17" s="32"/>
      <c r="EU17" s="32"/>
      <c r="EV17" s="32"/>
      <c r="EW17" s="32"/>
      <c r="EX17" s="32"/>
      <c r="EY17" s="32"/>
      <c r="EZ17" s="32"/>
      <c r="FA17" s="32"/>
      <c r="FB17" s="32"/>
      <c r="FC17" s="32"/>
      <c r="FD17" s="32"/>
      <c r="FE17" s="32"/>
      <c r="FF17" s="32"/>
      <c r="FG17" s="32"/>
      <c r="FH17" s="32"/>
      <c r="FI17" s="32"/>
      <c r="FJ17" s="32"/>
      <c r="FK17" s="32"/>
      <c r="FL17" s="32"/>
      <c r="FM17" s="32"/>
      <c r="FN17" s="32"/>
      <c r="FO17" s="32"/>
      <c r="FP17" s="32"/>
      <c r="FQ17" s="32"/>
      <c r="FR17" s="32"/>
      <c r="FS17" s="32"/>
      <c r="FT17" s="32"/>
      <c r="FU17" s="32"/>
      <c r="FV17" s="32"/>
      <c r="FW17" s="32"/>
      <c r="FX17" s="32"/>
      <c r="FY17" s="32"/>
      <c r="FZ17" s="32"/>
      <c r="GA17" s="32"/>
      <c r="GB17" s="32"/>
      <c r="GC17" s="32"/>
      <c r="GD17" s="32"/>
      <c r="GE17" s="32"/>
      <c r="GF17" s="32"/>
      <c r="GG17" s="32"/>
      <c r="GH17" s="32"/>
      <c r="GI17" s="32"/>
      <c r="GJ17" s="32"/>
      <c r="GK17" s="32"/>
      <c r="GL17" s="32"/>
      <c r="GM17" s="32"/>
      <c r="GN17" s="32"/>
      <c r="GO17" s="32"/>
      <c r="GP17" s="32"/>
      <c r="GQ17" s="32"/>
      <c r="GR17" s="32"/>
      <c r="GS17" s="32"/>
      <c r="GT17" s="32"/>
      <c r="GU17" s="32"/>
      <c r="GV17" s="32"/>
      <c r="GW17" s="32"/>
      <c r="GX17" s="32"/>
      <c r="GY17" s="32"/>
      <c r="GZ17" s="32"/>
      <c r="HA17" s="32"/>
      <c r="HB17" s="32"/>
      <c r="HC17" s="32"/>
      <c r="HD17" s="32"/>
      <c r="HE17" s="32"/>
      <c r="HF17" s="32"/>
      <c r="HG17" s="32"/>
      <c r="HH17" s="32"/>
      <c r="HI17" s="32"/>
      <c r="HJ17" s="32"/>
      <c r="HK17" s="32"/>
      <c r="HL17" s="32"/>
      <c r="HM17" s="32"/>
      <c r="HN17" s="32"/>
      <c r="HO17" s="32"/>
      <c r="HP17" s="32"/>
      <c r="HQ17" s="32"/>
      <c r="HR17" s="32"/>
      <c r="HS17" s="32"/>
      <c r="HT17" s="32"/>
      <c r="HU17" s="32"/>
      <c r="HV17" s="32"/>
      <c r="HW17" s="33"/>
      <c r="HX17" s="33"/>
      <c r="HY17" s="33"/>
      <c r="HZ17" s="33"/>
      <c r="IA17" s="33"/>
      <c r="IB17" s="33"/>
      <c r="IC17" s="33"/>
      <c r="ID17" s="33"/>
      <c r="IE17" s="33"/>
      <c r="IF17" s="33"/>
      <c r="IG17" s="33"/>
      <c r="IH17" s="33"/>
      <c r="II17" s="33"/>
      <c r="IJ17" s="33"/>
      <c r="IK17" s="33"/>
      <c r="IL17" s="33"/>
      <c r="IM17" s="33"/>
      <c r="IN17" s="33"/>
      <c r="IO17" s="33"/>
      <c r="IP17" s="33"/>
      <c r="IQ17" s="33"/>
      <c r="IR17" s="33"/>
      <c r="IS17" s="33"/>
      <c r="IT17" s="33"/>
      <c r="IU17" s="33"/>
      <c r="IV17" s="33"/>
    </row>
    <row r="18" spans="1:256" ht="18">
      <c r="A18" s="22"/>
      <c r="B18" s="46" t="s">
        <v>54</v>
      </c>
      <c r="C18" s="36">
        <f>SUM(C10:C17)</f>
        <v>2008589.5</v>
      </c>
      <c r="D18" s="36">
        <f>SUM(D10:D17)</f>
        <v>26446.6</v>
      </c>
      <c r="E18" s="36">
        <f>SUM(E10:E17)</f>
        <v>12722003.4</v>
      </c>
      <c r="F18" s="36">
        <f>SUM(F10:F17)</f>
        <v>6346213.659</v>
      </c>
      <c r="G18" s="36">
        <f>SUM(G10:G17)</f>
        <v>3861855.8759999997</v>
      </c>
      <c r="H18" s="26">
        <f>G18/F18*100</f>
        <v>60.85291298888491</v>
      </c>
      <c r="I18" s="26">
        <f>G18/E18*100</f>
        <v>30.355721143731181</v>
      </c>
      <c r="J18" s="36">
        <f>SUM(J10:J17)</f>
        <v>4661361.4000000004</v>
      </c>
      <c r="K18" s="36">
        <f>SUM(K10:K17)</f>
        <v>1972387.4000000001</v>
      </c>
      <c r="L18" s="36">
        <f>SUM(L10:L17)</f>
        <v>1272194.2</v>
      </c>
      <c r="M18" s="26">
        <f>L18/K18*100</f>
        <v>64.500219378809646</v>
      </c>
      <c r="N18" s="26">
        <f>L18/J18*100</f>
        <v>27.292331377695795</v>
      </c>
      <c r="O18" s="36">
        <f>SUM(O10:O17)</f>
        <v>1184343.7</v>
      </c>
      <c r="P18" s="36">
        <f>SUM(P10:P17)</f>
        <v>444385.2</v>
      </c>
      <c r="Q18" s="36">
        <f>SUM(Q10:Q17)</f>
        <v>213874.00900000002</v>
      </c>
      <c r="R18" s="26">
        <f>Q18/P18*100</f>
        <v>48.128067496397279</v>
      </c>
      <c r="S18" s="23">
        <f>Q18/O18*100</f>
        <v>18.058441058959492</v>
      </c>
      <c r="T18" s="36">
        <f>SUM(T10:T17)</f>
        <v>60824.6</v>
      </c>
      <c r="U18" s="36">
        <f>SUM(U10:U17)</f>
        <v>28458.6</v>
      </c>
      <c r="V18" s="36">
        <f>SUM(V10:V17)</f>
        <v>26094.197</v>
      </c>
      <c r="W18" s="26">
        <f>V18/U18*100</f>
        <v>91.691780340564904</v>
      </c>
      <c r="X18" s="23">
        <f>V18/T18*100</f>
        <v>42.900729310180424</v>
      </c>
      <c r="Y18" s="36">
        <f>SUM(Y10:Y17)</f>
        <v>126699.2</v>
      </c>
      <c r="Z18" s="36">
        <f>SUM(Z10:Z17)</f>
        <v>65036.800000000003</v>
      </c>
      <c r="AA18" s="36">
        <f>SUM(AA10:AA17)</f>
        <v>68764.944000000003</v>
      </c>
      <c r="AB18" s="26">
        <f>AA18/Z18*100</f>
        <v>105.73236075575674</v>
      </c>
      <c r="AC18" s="23">
        <f>AA18/Y18*100</f>
        <v>54.274173791152592</v>
      </c>
      <c r="AD18" s="36">
        <f>SUM(AD10:AD17)</f>
        <v>996819.89999999991</v>
      </c>
      <c r="AE18" s="36">
        <f>SUM(AE10:AE17)</f>
        <v>350889.8</v>
      </c>
      <c r="AF18" s="36">
        <f>SUM(AF10:AF17)</f>
        <v>119014.86799999999</v>
      </c>
      <c r="AG18" s="26">
        <f t="shared" si="17"/>
        <v>33.918018705587905</v>
      </c>
      <c r="AH18" s="23">
        <f t="shared" si="18"/>
        <v>11.93945546231571</v>
      </c>
      <c r="AI18" s="36">
        <f>SUM(AI10:AI17)</f>
        <v>1799373.2</v>
      </c>
      <c r="AJ18" s="36">
        <f>SUM(AJ10:AJ17)</f>
        <v>771853.1</v>
      </c>
      <c r="AK18" s="36">
        <f>SUM(AK10:AK17)</f>
        <v>535396.41700000002</v>
      </c>
      <c r="AL18" s="26">
        <f>AK18/AJ18*100</f>
        <v>69.365066616950827</v>
      </c>
      <c r="AM18" s="23">
        <f>AK18/AI18*100</f>
        <v>29.754606604121925</v>
      </c>
      <c r="AN18" s="36">
        <f>SUM(AN10:AN17)</f>
        <v>198439.9</v>
      </c>
      <c r="AO18" s="36">
        <f>SUM(AO10:AO17)</f>
        <v>114077.8</v>
      </c>
      <c r="AP18" s="36">
        <f>SUM(AP10:AP17)</f>
        <v>103433.05499999999</v>
      </c>
      <c r="AQ18" s="26">
        <f>AP18/AO18*100</f>
        <v>90.668872471243304</v>
      </c>
      <c r="AR18" s="23">
        <f>AP18/AN18*100</f>
        <v>52.123113849583682</v>
      </c>
      <c r="AS18" s="36">
        <f>SUM(AS10:AS17)</f>
        <v>80600</v>
      </c>
      <c r="AT18" s="36">
        <f>SUM(AT10:AT17)</f>
        <v>38740</v>
      </c>
      <c r="AU18" s="36">
        <f>SUM(AU10:AU17)</f>
        <v>27634</v>
      </c>
      <c r="AV18" s="26">
        <f>AU18/AT18*100</f>
        <v>71.331956633970066</v>
      </c>
      <c r="AW18" s="23">
        <f>AU18/AS18*100</f>
        <v>34.285359801488838</v>
      </c>
      <c r="AX18" s="36">
        <f t="shared" ref="AX18:BU18" si="29">SUM(AX10:AX17)</f>
        <v>0</v>
      </c>
      <c r="AY18" s="36">
        <f t="shared" si="29"/>
        <v>0</v>
      </c>
      <c r="AZ18" s="36">
        <f t="shared" si="29"/>
        <v>0</v>
      </c>
      <c r="BA18" s="36">
        <f t="shared" si="29"/>
        <v>0</v>
      </c>
      <c r="BB18" s="36">
        <f t="shared" si="29"/>
        <v>0</v>
      </c>
      <c r="BC18" s="36">
        <f t="shared" si="29"/>
        <v>0</v>
      </c>
      <c r="BD18" s="36">
        <f t="shared" si="29"/>
        <v>6849910.4000000004</v>
      </c>
      <c r="BE18" s="36">
        <f t="shared" si="29"/>
        <v>3424955.2</v>
      </c>
      <c r="BF18" s="36">
        <f t="shared" si="29"/>
        <v>2283303.6</v>
      </c>
      <c r="BG18" s="36">
        <f t="shared" si="29"/>
        <v>0</v>
      </c>
      <c r="BH18" s="36">
        <f t="shared" si="29"/>
        <v>0</v>
      </c>
      <c r="BI18" s="36">
        <f t="shared" si="29"/>
        <v>0</v>
      </c>
      <c r="BJ18" s="36">
        <f t="shared" si="29"/>
        <v>17213</v>
      </c>
      <c r="BK18" s="36">
        <f t="shared" si="29"/>
        <v>8206.4000000000015</v>
      </c>
      <c r="BL18" s="36">
        <f t="shared" si="29"/>
        <v>3680.5</v>
      </c>
      <c r="BM18" s="36">
        <f t="shared" si="29"/>
        <v>0</v>
      </c>
      <c r="BN18" s="36">
        <f t="shared" si="29"/>
        <v>0</v>
      </c>
      <c r="BO18" s="36">
        <f t="shared" si="29"/>
        <v>0</v>
      </c>
      <c r="BP18" s="36">
        <f t="shared" si="29"/>
        <v>0</v>
      </c>
      <c r="BQ18" s="36">
        <f t="shared" si="29"/>
        <v>0</v>
      </c>
      <c r="BR18" s="36">
        <f t="shared" si="29"/>
        <v>0</v>
      </c>
      <c r="BS18" s="36">
        <f t="shared" si="29"/>
        <v>201300.8</v>
      </c>
      <c r="BT18" s="36">
        <f t="shared" si="29"/>
        <v>83722</v>
      </c>
      <c r="BU18" s="36">
        <f t="shared" si="29"/>
        <v>52139.656999999999</v>
      </c>
      <c r="BV18" s="26">
        <f>BU18/BT18*100</f>
        <v>62.277127875588256</v>
      </c>
      <c r="BW18" s="23">
        <f>BU18/BS18*100</f>
        <v>25.901366015435606</v>
      </c>
      <c r="BX18" s="36">
        <f t="shared" ref="BX18:DC18" si="30">SUM(BX10:BX17)</f>
        <v>169952.4</v>
      </c>
      <c r="BY18" s="36">
        <f t="shared" si="30"/>
        <v>64950.600000000006</v>
      </c>
      <c r="BZ18" s="36">
        <f t="shared" si="30"/>
        <v>35616.14</v>
      </c>
      <c r="CA18" s="36">
        <f t="shared" si="30"/>
        <v>0</v>
      </c>
      <c r="CB18" s="36">
        <f t="shared" si="30"/>
        <v>0</v>
      </c>
      <c r="CC18" s="36">
        <f t="shared" si="30"/>
        <v>2870.6669999999999</v>
      </c>
      <c r="CD18" s="36">
        <f t="shared" si="30"/>
        <v>0</v>
      </c>
      <c r="CE18" s="36">
        <f t="shared" si="30"/>
        <v>0</v>
      </c>
      <c r="CF18" s="36">
        <f t="shared" si="30"/>
        <v>6.4</v>
      </c>
      <c r="CG18" s="36">
        <f t="shared" si="30"/>
        <v>31348.400000000001</v>
      </c>
      <c r="CH18" s="36">
        <f t="shared" si="30"/>
        <v>18771.400000000001</v>
      </c>
      <c r="CI18" s="36">
        <f t="shared" si="30"/>
        <v>13646.45</v>
      </c>
      <c r="CJ18" s="36">
        <f t="shared" si="30"/>
        <v>0</v>
      </c>
      <c r="CK18" s="36">
        <f t="shared" si="30"/>
        <v>0</v>
      </c>
      <c r="CL18" s="36">
        <f t="shared" si="30"/>
        <v>0</v>
      </c>
      <c r="CM18" s="36">
        <f t="shared" si="30"/>
        <v>11994</v>
      </c>
      <c r="CN18" s="36">
        <f t="shared" si="30"/>
        <v>6328.6</v>
      </c>
      <c r="CO18" s="36">
        <f t="shared" si="30"/>
        <v>2798.6000000000004</v>
      </c>
      <c r="CP18" s="36">
        <f t="shared" si="30"/>
        <v>32278.5</v>
      </c>
      <c r="CQ18" s="36">
        <f t="shared" si="30"/>
        <v>11915.4</v>
      </c>
      <c r="CR18" s="36">
        <f t="shared" si="30"/>
        <v>11913.2</v>
      </c>
      <c r="CS18" s="36">
        <f t="shared" si="30"/>
        <v>984785.3</v>
      </c>
      <c r="CT18" s="36">
        <f t="shared" si="30"/>
        <v>422732.30000000005</v>
      </c>
      <c r="CU18" s="36">
        <f t="shared" si="30"/>
        <v>263490.7</v>
      </c>
      <c r="CV18" s="36">
        <f t="shared" si="30"/>
        <v>412183.5</v>
      </c>
      <c r="CW18" s="36">
        <f t="shared" si="30"/>
        <v>164049.79999999999</v>
      </c>
      <c r="CX18" s="36">
        <f t="shared" si="30"/>
        <v>95088.294999999998</v>
      </c>
      <c r="CY18" s="36">
        <f t="shared" si="30"/>
        <v>161600</v>
      </c>
      <c r="CZ18" s="36">
        <f t="shared" si="30"/>
        <v>75242</v>
      </c>
      <c r="DA18" s="36">
        <f t="shared" si="30"/>
        <v>53911.748</v>
      </c>
      <c r="DB18" s="36">
        <f t="shared" si="30"/>
        <v>5000</v>
      </c>
      <c r="DC18" s="36">
        <f t="shared" si="30"/>
        <v>2677.6</v>
      </c>
      <c r="DD18" s="36">
        <f t="shared" ref="DD18:EI18" si="31">SUM(DD10:DD17)</f>
        <v>1873.6</v>
      </c>
      <c r="DE18" s="36">
        <f t="shared" si="31"/>
        <v>0</v>
      </c>
      <c r="DF18" s="36">
        <f t="shared" si="31"/>
        <v>0</v>
      </c>
      <c r="DG18" s="36">
        <f t="shared" si="31"/>
        <v>0</v>
      </c>
      <c r="DH18" s="36">
        <f t="shared" si="31"/>
        <v>13640</v>
      </c>
      <c r="DI18" s="36">
        <f t="shared" si="31"/>
        <v>7042</v>
      </c>
      <c r="DJ18" s="36">
        <f t="shared" si="31"/>
        <v>8527.8140000000003</v>
      </c>
      <c r="DK18" s="36">
        <f t="shared" si="31"/>
        <v>0</v>
      </c>
      <c r="DL18" s="36">
        <f t="shared" si="31"/>
        <v>11540478.799999999</v>
      </c>
      <c r="DM18" s="36">
        <f t="shared" si="31"/>
        <v>5411877.5999999996</v>
      </c>
      <c r="DN18" s="36">
        <f t="shared" si="31"/>
        <v>3561976.9</v>
      </c>
      <c r="DO18" s="36">
        <f t="shared" si="31"/>
        <v>0</v>
      </c>
      <c r="DP18" s="36">
        <f t="shared" si="31"/>
        <v>0</v>
      </c>
      <c r="DQ18" s="36">
        <f t="shared" si="31"/>
        <v>0</v>
      </c>
      <c r="DR18" s="36">
        <f t="shared" si="31"/>
        <v>1181524.6000000001</v>
      </c>
      <c r="DS18" s="36">
        <f t="shared" si="31"/>
        <v>934336.05900000001</v>
      </c>
      <c r="DT18" s="36">
        <f t="shared" si="31"/>
        <v>299878.97600000002</v>
      </c>
      <c r="DU18" s="36">
        <f t="shared" si="31"/>
        <v>0</v>
      </c>
      <c r="DV18" s="36">
        <f t="shared" si="31"/>
        <v>0</v>
      </c>
      <c r="DW18" s="36">
        <f t="shared" si="31"/>
        <v>0</v>
      </c>
      <c r="DX18" s="36">
        <f t="shared" si="31"/>
        <v>0</v>
      </c>
      <c r="DY18" s="36">
        <f t="shared" si="31"/>
        <v>0</v>
      </c>
      <c r="DZ18" s="36">
        <f t="shared" si="31"/>
        <v>0</v>
      </c>
      <c r="EA18" s="36">
        <f t="shared" si="31"/>
        <v>0</v>
      </c>
      <c r="EB18" s="36">
        <f t="shared" si="31"/>
        <v>0</v>
      </c>
      <c r="EC18" s="36">
        <f t="shared" si="31"/>
        <v>0</v>
      </c>
      <c r="ED18" s="36">
        <f t="shared" si="31"/>
        <v>630526</v>
      </c>
      <c r="EE18" s="36">
        <f t="shared" si="31"/>
        <v>419848.5</v>
      </c>
      <c r="EF18" s="36">
        <f t="shared" si="31"/>
        <v>172603</v>
      </c>
      <c r="EG18" s="36">
        <f t="shared" si="31"/>
        <v>0</v>
      </c>
      <c r="EH18" s="36">
        <f t="shared" si="31"/>
        <v>1812050.6</v>
      </c>
      <c r="EI18" s="36">
        <f t="shared" si="31"/>
        <v>1354184.5589999999</v>
      </c>
      <c r="EJ18" s="36">
        <f>SUM(EJ10:EJ17)</f>
        <v>472481.97600000002</v>
      </c>
      <c r="EK18" s="37"/>
      <c r="EL18" s="32"/>
      <c r="EM18" s="32"/>
      <c r="EN18" s="32"/>
      <c r="EO18" s="32"/>
      <c r="EP18" s="32"/>
      <c r="EQ18" s="38"/>
      <c r="ER18" s="38"/>
      <c r="ES18" s="38"/>
      <c r="ET18" s="38"/>
      <c r="EU18" s="38"/>
      <c r="EV18" s="38"/>
      <c r="EW18" s="38"/>
      <c r="EX18" s="38"/>
      <c r="EY18" s="38"/>
      <c r="EZ18" s="38"/>
      <c r="FA18" s="38"/>
      <c r="FB18" s="38"/>
      <c r="FC18" s="38"/>
      <c r="FD18" s="38"/>
      <c r="FE18" s="38"/>
      <c r="FF18" s="38"/>
      <c r="FG18" s="38"/>
      <c r="FH18" s="38"/>
      <c r="FI18" s="38"/>
      <c r="FJ18" s="38"/>
      <c r="FK18" s="38"/>
      <c r="FL18" s="38"/>
      <c r="FM18" s="38"/>
      <c r="FN18" s="38"/>
      <c r="FO18" s="38"/>
      <c r="FP18" s="38"/>
      <c r="FQ18" s="38"/>
      <c r="FR18" s="38"/>
      <c r="FS18" s="38"/>
      <c r="FT18" s="38"/>
      <c r="FU18" s="38"/>
      <c r="FV18" s="38"/>
      <c r="FW18" s="38"/>
      <c r="FX18" s="38"/>
      <c r="FY18" s="38"/>
      <c r="FZ18" s="38"/>
      <c r="GA18" s="38"/>
      <c r="GB18" s="38"/>
      <c r="GC18" s="38"/>
      <c r="GD18" s="38"/>
      <c r="GE18" s="38"/>
      <c r="GF18" s="38"/>
      <c r="GG18" s="38"/>
      <c r="GH18" s="38"/>
      <c r="GI18" s="38"/>
      <c r="GJ18" s="38"/>
      <c r="GK18" s="38"/>
      <c r="GL18" s="38"/>
      <c r="GM18" s="38"/>
      <c r="GN18" s="38"/>
      <c r="GO18" s="38"/>
      <c r="GP18" s="38"/>
      <c r="GQ18" s="38"/>
      <c r="GR18" s="38"/>
      <c r="GS18" s="38"/>
      <c r="GT18" s="38"/>
      <c r="GU18" s="38"/>
      <c r="GV18" s="38"/>
      <c r="GW18" s="38"/>
      <c r="GX18" s="38"/>
      <c r="GY18" s="38"/>
      <c r="GZ18" s="38"/>
      <c r="HA18" s="38"/>
      <c r="HB18" s="38"/>
      <c r="HC18" s="38"/>
      <c r="HD18" s="38"/>
      <c r="HE18" s="38"/>
      <c r="HF18" s="38"/>
      <c r="HG18" s="38"/>
      <c r="HH18" s="38"/>
      <c r="HI18" s="38"/>
      <c r="HJ18" s="38"/>
      <c r="HK18" s="38"/>
      <c r="HL18" s="38"/>
      <c r="HM18" s="38"/>
      <c r="HN18" s="38"/>
      <c r="HO18" s="38"/>
      <c r="HP18" s="38"/>
      <c r="HQ18" s="38"/>
      <c r="HR18" s="38"/>
      <c r="HS18" s="38"/>
      <c r="HT18" s="38"/>
      <c r="HU18" s="38"/>
      <c r="HV18" s="38"/>
      <c r="HW18" s="39"/>
      <c r="HX18" s="39"/>
      <c r="HY18" s="39"/>
      <c r="HZ18" s="39"/>
      <c r="IA18" s="39"/>
      <c r="IB18" s="39"/>
      <c r="IC18" s="39"/>
      <c r="ID18" s="39"/>
      <c r="IE18" s="39"/>
      <c r="IF18" s="39"/>
      <c r="IG18" s="39"/>
      <c r="IH18" s="39"/>
      <c r="II18" s="39"/>
      <c r="IJ18" s="39"/>
      <c r="IK18" s="39"/>
      <c r="IL18" s="39"/>
      <c r="IM18" s="39"/>
      <c r="IN18" s="39"/>
      <c r="IO18" s="39"/>
      <c r="IP18" s="39"/>
      <c r="IQ18" s="39"/>
      <c r="IR18" s="39"/>
      <c r="IS18" s="39"/>
      <c r="IT18" s="39"/>
      <c r="IU18" s="39"/>
      <c r="IV18" s="39"/>
    </row>
    <row r="19" spans="1:256">
      <c r="E19" s="52"/>
      <c r="F19" s="42"/>
    </row>
    <row r="20" spans="1:256" ht="18">
      <c r="A20" s="53"/>
      <c r="B20" s="54"/>
      <c r="C20" s="169"/>
      <c r="D20" s="169"/>
      <c r="E20" s="169"/>
      <c r="F20" s="169"/>
      <c r="G20" s="169"/>
      <c r="H20" s="169"/>
      <c r="I20" s="169"/>
      <c r="J20" s="169"/>
      <c r="K20" s="169"/>
      <c r="L20" s="169"/>
      <c r="M20" s="169"/>
      <c r="N20" s="169"/>
      <c r="O20" s="169"/>
      <c r="P20" s="169"/>
      <c r="Q20" s="169"/>
      <c r="R20" s="169"/>
      <c r="S20" s="169"/>
      <c r="T20" s="169"/>
      <c r="U20" s="169"/>
      <c r="V20" s="169"/>
      <c r="W20" s="169"/>
      <c r="X20" s="169"/>
      <c r="Y20" s="169"/>
      <c r="Z20" s="169"/>
      <c r="AA20" s="169"/>
      <c r="AB20" s="59"/>
      <c r="AC20" s="53"/>
      <c r="AD20" s="53"/>
      <c r="AE20" s="53"/>
      <c r="AF20" s="53"/>
      <c r="AG20" s="53"/>
      <c r="AH20" s="53"/>
      <c r="AI20" s="53"/>
      <c r="AJ20" s="53"/>
      <c r="AK20" s="53"/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53"/>
      <c r="BE20" s="53"/>
      <c r="BF20" s="53"/>
      <c r="BG20" s="53"/>
      <c r="BH20" s="53"/>
      <c r="BI20" s="53"/>
      <c r="BJ20" s="53"/>
      <c r="BK20" s="53"/>
      <c r="BL20" s="53"/>
      <c r="BM20" s="53"/>
      <c r="BN20" s="53"/>
      <c r="BO20" s="53"/>
      <c r="BP20" s="53"/>
      <c r="BQ20" s="53"/>
      <c r="BR20" s="53"/>
      <c r="BS20" s="53"/>
      <c r="BT20" s="53"/>
      <c r="BU20" s="53"/>
      <c r="BV20" s="53"/>
      <c r="BW20" s="53"/>
      <c r="BX20" s="53"/>
      <c r="BY20" s="53"/>
      <c r="BZ20" s="53"/>
      <c r="CA20" s="53"/>
      <c r="CB20" s="53"/>
      <c r="CC20" s="53"/>
      <c r="CD20" s="53"/>
      <c r="CE20" s="53"/>
      <c r="CF20" s="53"/>
      <c r="CG20" s="53"/>
      <c r="CH20" s="53"/>
      <c r="CI20" s="53"/>
      <c r="CJ20" s="53"/>
      <c r="CK20" s="53"/>
      <c r="CL20" s="53"/>
      <c r="CM20" s="53"/>
      <c r="CN20" s="53"/>
      <c r="CO20" s="53"/>
      <c r="CP20" s="53"/>
      <c r="CQ20" s="53"/>
      <c r="CR20" s="53"/>
      <c r="CS20" s="40"/>
      <c r="CT20" s="40"/>
      <c r="CU20" s="40"/>
      <c r="CV20" s="53"/>
      <c r="CW20" s="53"/>
      <c r="CX20" s="53"/>
      <c r="CY20" s="53"/>
      <c r="CZ20" s="53"/>
      <c r="DA20" s="53"/>
      <c r="DB20" s="53"/>
      <c r="DC20" s="53"/>
      <c r="DD20" s="53"/>
      <c r="DE20" s="53"/>
      <c r="DF20" s="53"/>
      <c r="DG20" s="53"/>
      <c r="DH20" s="53"/>
      <c r="DI20" s="53"/>
      <c r="DJ20" s="53"/>
      <c r="DK20" s="53"/>
      <c r="DL20" s="53"/>
      <c r="DM20" s="53"/>
      <c r="DN20" s="53"/>
      <c r="DO20" s="53"/>
      <c r="DP20" s="53"/>
      <c r="DQ20" s="53"/>
      <c r="DR20" s="53"/>
      <c r="DS20" s="53"/>
      <c r="DT20" s="53"/>
      <c r="DU20" s="53"/>
      <c r="DV20" s="53"/>
      <c r="DW20" s="53"/>
      <c r="DX20" s="53"/>
      <c r="DY20" s="53"/>
      <c r="DZ20" s="53"/>
      <c r="EA20" s="53"/>
      <c r="EB20" s="53"/>
      <c r="EC20" s="53"/>
      <c r="ED20" s="53"/>
      <c r="EE20" s="53"/>
      <c r="EF20" s="53"/>
      <c r="EG20" s="53"/>
      <c r="EH20" s="53"/>
      <c r="EI20" s="53"/>
      <c r="EJ20" s="53"/>
      <c r="EK20" s="55"/>
      <c r="EL20" s="55"/>
      <c r="EM20" s="55"/>
      <c r="EN20" s="55"/>
      <c r="EO20" s="55"/>
      <c r="EP20" s="55"/>
      <c r="EQ20" s="55"/>
      <c r="ER20" s="55"/>
      <c r="ES20" s="55"/>
      <c r="ET20" s="55"/>
      <c r="EU20" s="55"/>
      <c r="EV20" s="55"/>
      <c r="EW20" s="55"/>
      <c r="EX20" s="55"/>
      <c r="EY20" s="55"/>
      <c r="EZ20" s="55"/>
      <c r="FA20" s="55"/>
      <c r="FB20" s="55"/>
      <c r="FC20" s="55"/>
      <c r="FD20" s="55"/>
      <c r="FE20" s="55"/>
      <c r="FF20" s="55"/>
      <c r="FG20" s="55"/>
      <c r="FH20" s="55"/>
      <c r="FI20" s="55"/>
      <c r="FJ20" s="55"/>
      <c r="FK20" s="55"/>
      <c r="FL20" s="55"/>
      <c r="FM20" s="55"/>
      <c r="FN20" s="55"/>
      <c r="FO20" s="55"/>
      <c r="FP20" s="55"/>
      <c r="FQ20" s="55"/>
      <c r="FR20" s="55"/>
      <c r="FS20" s="55"/>
      <c r="FT20" s="55"/>
      <c r="FU20" s="55"/>
      <c r="FV20" s="55"/>
      <c r="FW20" s="55"/>
      <c r="FX20" s="55"/>
      <c r="FY20" s="55"/>
      <c r="FZ20" s="55"/>
      <c r="GA20" s="55"/>
      <c r="GB20" s="55"/>
      <c r="GC20" s="55"/>
      <c r="GD20" s="55"/>
      <c r="GE20" s="55"/>
      <c r="GF20" s="55"/>
      <c r="GG20" s="55"/>
      <c r="GH20" s="55"/>
      <c r="GI20" s="55"/>
      <c r="GJ20" s="55"/>
      <c r="GK20" s="55"/>
      <c r="GL20" s="55"/>
      <c r="GM20" s="55"/>
      <c r="GN20" s="55"/>
      <c r="GO20" s="55"/>
      <c r="GP20" s="55"/>
      <c r="GQ20" s="55"/>
      <c r="GR20" s="55"/>
      <c r="GS20" s="55"/>
      <c r="GT20" s="55"/>
      <c r="GU20" s="55"/>
      <c r="GV20" s="55"/>
      <c r="GW20" s="55"/>
      <c r="GX20" s="55"/>
      <c r="GY20" s="55"/>
      <c r="GZ20" s="55"/>
      <c r="HA20" s="55"/>
      <c r="HB20" s="55"/>
      <c r="HC20" s="55"/>
      <c r="HD20" s="55"/>
      <c r="HE20" s="55"/>
      <c r="HF20" s="55"/>
      <c r="HG20" s="55"/>
      <c r="HH20" s="55"/>
      <c r="HI20" s="55"/>
      <c r="HJ20" s="55"/>
      <c r="HK20" s="55"/>
      <c r="HL20" s="55"/>
      <c r="HM20" s="55"/>
      <c r="HN20" s="55"/>
      <c r="HO20" s="55"/>
      <c r="HP20" s="55"/>
      <c r="HQ20" s="55"/>
      <c r="HR20" s="55"/>
      <c r="HS20" s="55"/>
      <c r="HT20" s="55"/>
      <c r="HU20" s="55"/>
      <c r="HV20" s="55"/>
      <c r="HW20" s="53"/>
      <c r="HX20" s="53"/>
      <c r="HY20" s="53"/>
      <c r="HZ20" s="53"/>
      <c r="IA20" s="53"/>
      <c r="IB20" s="53"/>
      <c r="IC20" s="53"/>
      <c r="ID20" s="53"/>
      <c r="IE20" s="53"/>
      <c r="IF20" s="53"/>
      <c r="IG20" s="53"/>
      <c r="IH20" s="53"/>
      <c r="II20" s="53"/>
      <c r="IJ20" s="53"/>
      <c r="IK20" s="53"/>
      <c r="IL20" s="53"/>
      <c r="IM20" s="53"/>
      <c r="IN20" s="53"/>
      <c r="IO20" s="53"/>
      <c r="IP20" s="53"/>
      <c r="IQ20" s="53"/>
      <c r="IR20" s="53"/>
      <c r="IS20" s="53"/>
      <c r="IT20" s="53"/>
      <c r="IU20" s="53"/>
      <c r="IV20" s="53"/>
    </row>
    <row r="21" spans="1:256">
      <c r="C21" s="169"/>
      <c r="D21" s="169"/>
      <c r="E21" s="169"/>
      <c r="F21" s="169"/>
      <c r="G21" s="169"/>
      <c r="H21" s="169"/>
      <c r="I21" s="169"/>
      <c r="J21" s="169"/>
      <c r="K21" s="169"/>
      <c r="L21" s="169"/>
      <c r="M21" s="169"/>
      <c r="N21" s="169"/>
      <c r="O21" s="169"/>
      <c r="P21" s="169"/>
      <c r="Q21" s="169"/>
      <c r="R21" s="169"/>
      <c r="S21" s="169"/>
      <c r="T21" s="169"/>
      <c r="U21" s="169"/>
      <c r="V21" s="169"/>
      <c r="W21" s="169"/>
      <c r="X21" s="169"/>
      <c r="Y21" s="169"/>
      <c r="Z21" s="169"/>
      <c r="AA21" s="169"/>
      <c r="AB21" s="59"/>
      <c r="BD21" s="56"/>
      <c r="BE21" s="56"/>
      <c r="BF21" s="56"/>
      <c r="CS21" s="56"/>
      <c r="CT21" s="56"/>
      <c r="CU21" s="56"/>
    </row>
    <row r="22" spans="1:256">
      <c r="BD22" s="56"/>
      <c r="BE22" s="56"/>
      <c r="BF22" s="56"/>
    </row>
    <row r="25" spans="1:256">
      <c r="C25" s="41"/>
      <c r="D25" s="57"/>
    </row>
    <row r="26" spans="1:256">
      <c r="C26" s="41"/>
      <c r="D26" s="58"/>
    </row>
  </sheetData>
  <protectedRanges>
    <protectedRange sqref="AA12 AA14:AA15" name="Range4_1_1_1_2_1_1_2_1_1_1_1_1_1_1_1_1_1_1_1_1_1_1_1_1_2_1"/>
    <protectedRange sqref="AK12 AK14:AK16" name="Range4_2_1_1_2_1_1_2_1_1_1_1_1_1_1_1_1_1_1_1_1_1_1_1_1_2_1"/>
    <protectedRange sqref="AP12 AP14:AP16" name="Range4_3_1_1_2_1_1_2_1_1_1_1_1_1_1_1_1_1_1_1_1_1_1_1_1_2_1"/>
    <protectedRange sqref="AU12 AU14:AU16" name="Range4_4_1_1_2_1_1_2_1_1_1_1_1_1_1_1_1_1_1_1_1_1_1_1_1_2_1"/>
    <protectedRange sqref="BZ12 BZ14" name="Range5_1_1_1_2_1_1_2_1_1_1_1_1_1_1_1_1_1_1_1_1_1_1_1_1_2_1"/>
    <protectedRange sqref="BZ15:BZ16 CC12 CC14:CC16" name="Range5_2_1_1_2_1_1_2_1_1_1_1_1_1_1_1_1_1_1_1_1_1_1_1_1_2_1"/>
    <protectedRange sqref="W10:W12 W18 W14:W16" name="Range4_5_1_2_1_1_1_1_1_1_1_1_1_1_2_1_1_1_1_1_1_1_1_1_1_2_1"/>
    <protectedRange sqref="AA10:AB10 AB11:AB12 AB18 AG10:AG12 AB14:AB16 AG14:AG18" name="Range4_1_1_1_2_1_1_1_1_1_1_1_1_1_1_2_1_1_1_1_1_1_1_1_1_1_2_1"/>
    <protectedRange sqref="AK10:AL10 AL11:AL12 AL18 AL14:AL16" name="Range4_2_1_1_2_1_1_1_1_1_1_1_1_1_1_2_1_1_1_1_1_1_1_1_1_1_2_1"/>
    <protectedRange sqref="AP10:AQ10 AQ11:AQ12 AQ18 AQ14:AQ16" name="Range4_3_1_1_2_1_1_1_1_1_1_1_1_1_1_2_1_1_1_1_1_1_1_1_1_1_2_1"/>
    <protectedRange sqref="AU10:AV10 AV11:AV12 AV18 AV14:AV16" name="Range4_4_1_1_2_1_1_1_1_1_1_1_1_1_1_2_1_1_1_1_1_1_1_1_1_1_2_1"/>
    <protectedRange sqref="BZ10" name="Range5_1_1_1_2_1_1_1_1_1_1_1_1_1_1_1_1_1_1_1_1_1_1_1_1_1_1"/>
    <protectedRange sqref="CC10" name="Range5_2_1_1_2_1_1_1_1_1_1_1_1_1_1_1_1_1_1_1_1_1_1_1_1_1_1"/>
    <protectedRange sqref="DJ10:DK10" name="Range5_3_1_1_1_1_1_1_1_1_1_1"/>
    <protectedRange sqref="DJ11:DK11" name="Range5_7_1_1_1_1_1_1_1_1_1"/>
    <protectedRange sqref="DJ12:DK12" name="Range5_8_1_1_1_1_1_1_1_1_1_1_1"/>
    <protectedRange sqref="DJ14:DK14" name="Range5_11_1_1_1_1_1_1_1_1_1_1"/>
    <protectedRange sqref="DJ15:DK15 DA15" name="Range5_12_1_1_1_1_1_1_1_1_1_1_1"/>
    <protectedRange sqref="DJ16:DK16" name="Range5_14_1_1_1_1_1_1_1_1_1_1"/>
    <protectedRange sqref="V10 V14:V16 V12" name="Range4_1_1_1_1_1_1_1_1_1_1_1_2_1"/>
    <protectedRange sqref="EF10:EG12 EF14:EG17" name="Range6_1_1_1_1_1_1_1_1_1_2_1"/>
    <protectedRange sqref="AA13" name="Range4_1_1_1_2_1_1_2_1_1_1_1_1_1_1_1_1_1_1_1_1_1_1_1_1_1_1_1"/>
    <protectedRange sqref="AK13" name="Range4_2_1_1_2_1_1_2_1_1_1_1_1_1_1_1_1_1_1_1_1_1_1_1_1_1_1_1"/>
    <protectedRange sqref="AP13" name="Range4_3_1_1_2_1_1_2_1_1_1_1_1_1_1_1_1_1_1_1_1_1_1_1_1_1_1_1"/>
    <protectedRange sqref="AU13" name="Range4_4_1_1_2_1_1_2_1_1_1_1_1_1_1_1_1_1_1_1_1_1_1_1_1_1_1_1"/>
    <protectedRange sqref="BZ13" name="Range5_1_1_1_2_1_1_2_1_1_1_1_1_1_1_1_1_1_1_1_1_1_1_1_1_1_1_1_1"/>
    <protectedRange sqref="CC13" name="Range5_2_1_1_2_1_1_2_1_1_1_1_1_1_1_1_1_1_1_1_1_1_1_1_1_1_1_1"/>
    <protectedRange sqref="W13" name="Range4_5_1_2_1_1_1_1_1_1_1_1_1_1_2_1_1_1_1_1_1_1_1_1_1_1_1_1"/>
    <protectedRange sqref="AB13 AG13" name="Range4_1_1_1_2_1_1_1_1_1_1_1_1_1_1_2_1_1_1_1_1_1_1_1_1_1_1_1_1"/>
    <protectedRange sqref="AL13" name="Range4_2_1_1_2_1_1_1_1_1_1_1_1_1_1_2_1_1_1_1_1_1_1_1_1_1_1_1_1"/>
    <protectedRange sqref="AQ13" name="Range4_3_1_1_2_1_1_1_1_1_1_1_1_1_1_2_1_1_1_1_1_1_1_1_1_1_1_1_1"/>
    <protectedRange sqref="AV13" name="Range4_4_1_1_2_1_1_1_1_1_1_1_1_1_1_2_1_1_1_1_1_1_1_1_1_1_1_1_1"/>
    <protectedRange sqref="DK13" name="Range5_9_1_1_1_1_1_1_1_1_1_1"/>
    <protectedRange sqref="V13" name="Range4_1_1_1_1_1_1_1_1_1_1_1_1_1_1"/>
    <protectedRange sqref="EF13:EG13" name="Range6_1_1_1_1_1_1_1_1_1_1_1_1"/>
    <protectedRange sqref="AF10" name="Range4_1_1_1_2_1_1_1_1_1_1_1_1_1_1"/>
    <protectedRange sqref="DJ13" name="Range5_9_1_1_1_1_1_1_1"/>
  </protectedRanges>
  <mergeCells count="136">
    <mergeCell ref="EB7:EC7"/>
    <mergeCell ref="ED7:ED8"/>
    <mergeCell ref="EE7:EF7"/>
    <mergeCell ref="EG7:EG8"/>
    <mergeCell ref="EH7:EH8"/>
    <mergeCell ref="EI7:EJ7"/>
    <mergeCell ref="C20:AA21"/>
    <mergeCell ref="DO7:DO8"/>
    <mergeCell ref="DP7:DQ7"/>
    <mergeCell ref="DR7:DR8"/>
    <mergeCell ref="DS7:DT7"/>
    <mergeCell ref="DU7:DU8"/>
    <mergeCell ref="DV7:DW7"/>
    <mergeCell ref="DX7:DX8"/>
    <mergeCell ref="DY7:DZ7"/>
    <mergeCell ref="EA7:EA8"/>
    <mergeCell ref="DB7:DB8"/>
    <mergeCell ref="DC7:DD7"/>
    <mergeCell ref="DE7:DE8"/>
    <mergeCell ref="DF7:DG7"/>
    <mergeCell ref="DH7:DH8"/>
    <mergeCell ref="DI7:DJ7"/>
    <mergeCell ref="DK7:DK8"/>
    <mergeCell ref="DL7:DL8"/>
    <mergeCell ref="DM7:DN7"/>
    <mergeCell ref="CN7:CO7"/>
    <mergeCell ref="CP7:CP8"/>
    <mergeCell ref="CQ7:CR7"/>
    <mergeCell ref="CS7:CS8"/>
    <mergeCell ref="CT7:CU7"/>
    <mergeCell ref="CV7:CV8"/>
    <mergeCell ref="CW7:CX7"/>
    <mergeCell ref="CY7:CY8"/>
    <mergeCell ref="CZ7:DA7"/>
    <mergeCell ref="DO6:DQ6"/>
    <mergeCell ref="DR6:DT6"/>
    <mergeCell ref="DX6:DZ6"/>
    <mergeCell ref="EA6:EC6"/>
    <mergeCell ref="ED6:EF6"/>
    <mergeCell ref="F7:I7"/>
    <mergeCell ref="J7:J8"/>
    <mergeCell ref="K7:N7"/>
    <mergeCell ref="O7:O8"/>
    <mergeCell ref="P7:S7"/>
    <mergeCell ref="U7:X7"/>
    <mergeCell ref="Y7:Y8"/>
    <mergeCell ref="Z7:AC7"/>
    <mergeCell ref="AD7:AD8"/>
    <mergeCell ref="AE7:AH7"/>
    <mergeCell ref="AI7:AI8"/>
    <mergeCell ref="AJ7:AM7"/>
    <mergeCell ref="AO7:AR7"/>
    <mergeCell ref="AS7:AS8"/>
    <mergeCell ref="AT7:AW7"/>
    <mergeCell ref="AX7:AX8"/>
    <mergeCell ref="AY7:AZ7"/>
    <mergeCell ref="BB7:BC7"/>
    <mergeCell ref="BD7:BD8"/>
    <mergeCell ref="DO4:EF4"/>
    <mergeCell ref="EG4:EG6"/>
    <mergeCell ref="EH4:EJ6"/>
    <mergeCell ref="O5:AZ5"/>
    <mergeCell ref="BA5:BO5"/>
    <mergeCell ref="BP5:BR6"/>
    <mergeCell ref="BS5:CI5"/>
    <mergeCell ref="CJ5:CR5"/>
    <mergeCell ref="CS5:DA5"/>
    <mergeCell ref="DB5:DD6"/>
    <mergeCell ref="DE5:DG6"/>
    <mergeCell ref="DH5:DJ6"/>
    <mergeCell ref="DO5:DT5"/>
    <mergeCell ref="DU5:DW6"/>
    <mergeCell ref="DX5:EF5"/>
    <mergeCell ref="O6:S6"/>
    <mergeCell ref="T6:X6"/>
    <mergeCell ref="Y6:AC6"/>
    <mergeCell ref="AD6:AH6"/>
    <mergeCell ref="AI6:AM6"/>
    <mergeCell ref="AN6:AR6"/>
    <mergeCell ref="AS6:AW6"/>
    <mergeCell ref="AX6:AZ6"/>
    <mergeCell ref="BA6:BC6"/>
    <mergeCell ref="DK4:DK6"/>
    <mergeCell ref="DL4:DN6"/>
    <mergeCell ref="BD6:BF6"/>
    <mergeCell ref="BG6:BI6"/>
    <mergeCell ref="BJ6:BL6"/>
    <mergeCell ref="BM6:BO6"/>
    <mergeCell ref="BS6:BW6"/>
    <mergeCell ref="BX6:BZ6"/>
    <mergeCell ref="CA6:CC6"/>
    <mergeCell ref="CD6:CF6"/>
    <mergeCell ref="CG6:CI6"/>
    <mergeCell ref="CJ6:CL6"/>
    <mergeCell ref="CM6:CO6"/>
    <mergeCell ref="CP6:CR6"/>
    <mergeCell ref="CS6:CU6"/>
    <mergeCell ref="CV6:CX6"/>
    <mergeCell ref="CY6:DA6"/>
    <mergeCell ref="CM7:CM8"/>
    <mergeCell ref="CD7:CD8"/>
    <mergeCell ref="CJ7:CJ8"/>
    <mergeCell ref="BX7:BX8"/>
    <mergeCell ref="C1:N1"/>
    <mergeCell ref="C2:N2"/>
    <mergeCell ref="T2:V2"/>
    <mergeCell ref="L3:O3"/>
    <mergeCell ref="E4:I6"/>
    <mergeCell ref="J4:N6"/>
    <mergeCell ref="O4:DJ4"/>
    <mergeCell ref="BQ7:BR7"/>
    <mergeCell ref="BT7:BW7"/>
    <mergeCell ref="BY7:BZ7"/>
    <mergeCell ref="CA7:CA8"/>
    <mergeCell ref="CB7:CC7"/>
    <mergeCell ref="CE7:CF7"/>
    <mergeCell ref="CG7:CG8"/>
    <mergeCell ref="CH7:CI7"/>
    <mergeCell ref="CK7:CL7"/>
    <mergeCell ref="A4:A8"/>
    <mergeCell ref="B4:B8"/>
    <mergeCell ref="C4:C8"/>
    <mergeCell ref="D4:D8"/>
    <mergeCell ref="T7:T8"/>
    <mergeCell ref="E7:E8"/>
    <mergeCell ref="AN7:AN8"/>
    <mergeCell ref="BA7:BA8"/>
    <mergeCell ref="BS7:BS8"/>
    <mergeCell ref="BG7:BG8"/>
    <mergeCell ref="BM7:BM8"/>
    <mergeCell ref="BE7:BF7"/>
    <mergeCell ref="BH7:BI7"/>
    <mergeCell ref="BJ7:BJ8"/>
    <mergeCell ref="BK7:BL7"/>
    <mergeCell ref="BN7:BO7"/>
    <mergeCell ref="BP7:BP8"/>
  </mergeCells>
  <phoneticPr fontId="9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Armavir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2023-05-03T10:40:07Z</dcterms:modified>
</cp:coreProperties>
</file>