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BN19" i="1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AR18"/>
  <c r="AQ18"/>
  <c r="H18"/>
  <c r="G18"/>
  <c r="F18"/>
  <c r="D18" s="1"/>
  <c r="E18"/>
  <c r="C18"/>
  <c r="AR17"/>
  <c r="AQ17"/>
  <c r="H17"/>
  <c r="G17"/>
  <c r="F17"/>
  <c r="D17" s="1"/>
  <c r="E17"/>
  <c r="C17"/>
  <c r="AR16"/>
  <c r="AQ16"/>
  <c r="H16"/>
  <c r="G16"/>
  <c r="F16"/>
  <c r="D16" s="1"/>
  <c r="E16"/>
  <c r="C16"/>
  <c r="AR15"/>
  <c r="AQ15"/>
  <c r="H15"/>
  <c r="G15"/>
  <c r="F15"/>
  <c r="D15" s="1"/>
  <c r="E15"/>
  <c r="C15"/>
  <c r="AR14"/>
  <c r="AQ14"/>
  <c r="H14"/>
  <c r="G14"/>
  <c r="F14"/>
  <c r="D14" s="1"/>
  <c r="E14"/>
  <c r="C14"/>
  <c r="AR13"/>
  <c r="AQ13"/>
  <c r="H13"/>
  <c r="G13"/>
  <c r="F13"/>
  <c r="D13" s="1"/>
  <c r="E13"/>
  <c r="C13"/>
  <c r="AR12"/>
  <c r="AQ12"/>
  <c r="H12"/>
  <c r="G12"/>
  <c r="F12"/>
  <c r="D12" s="1"/>
  <c r="E12"/>
  <c r="C12"/>
  <c r="AR11"/>
  <c r="AR19" s="1"/>
  <c r="AQ11"/>
  <c r="AQ19" s="1"/>
  <c r="H11"/>
  <c r="H19" s="1"/>
  <c r="G11"/>
  <c r="C11" s="1"/>
  <c r="C19" s="1"/>
  <c r="F11"/>
  <c r="D11" s="1"/>
  <c r="E11"/>
  <c r="E19" s="1"/>
  <c r="D19" l="1"/>
  <c r="G19"/>
  <c r="F19"/>
</calcChain>
</file>

<file path=xl/sharedStrings.xml><?xml version="1.0" encoding="utf-8"?>
<sst xmlns="http://schemas.openxmlformats.org/spreadsheetml/2006/main" count="124" uniqueCount="59">
  <si>
    <t>հազար դրամ</t>
  </si>
  <si>
    <t>Մեծամոր</t>
  </si>
  <si>
    <t>Ֆերիկ</t>
  </si>
  <si>
    <t>Արմավիր</t>
  </si>
  <si>
    <t>ՀԱՏՎԱԾ 3</t>
  </si>
  <si>
    <t>Հ/Հ</t>
  </si>
  <si>
    <t>Անվանումը</t>
  </si>
  <si>
    <r>
      <rPr>
        <b/>
        <sz val="12"/>
        <rFont val="GHEA Grapalat"/>
        <family val="3"/>
      </rPr>
      <t>բյուջ տող 4000</t>
    </r>
    <r>
      <rPr>
        <sz val="12"/>
        <rFont val="GHEA Grapalat"/>
        <family val="3"/>
      </rPr>
      <t xml:space="preserve">
  ԸՆԴԱՄԵՆԸ    ԾԱԽՍԵՐ 
   (տող4050+տող5000+տող 6000)</t>
    </r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</si>
  <si>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</si>
  <si>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</si>
  <si>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</si>
  <si>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</si>
  <si>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t xml:space="preserve">1.2. ՊԱՇԱՐՆԵՐ
</t>
    </r>
    <r>
      <rPr>
        <b/>
        <sz val="12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</si>
  <si>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2"/>
        <rFont val="GHEA Grapalat"/>
        <family val="3"/>
      </rPr>
      <t xml:space="preserve">(բյուջ. տող 6110) </t>
    </r>
    <r>
      <rPr>
        <sz val="12"/>
        <rFont val="GHEA Grapalat"/>
        <family val="3"/>
      </rPr>
      <t xml:space="preserve">
1.2. ՊԱՇԱՐՆԵՐԻ ԻՐԱՑՈՒՄԻՑ ՄՈՒՏՔԵՐ 
</t>
    </r>
    <r>
      <rPr>
        <b/>
        <sz val="12"/>
        <rFont val="GHEA Grapalat"/>
        <family val="3"/>
      </rPr>
      <t xml:space="preserve">(բյուջ. տող 6200)
</t>
    </r>
    <r>
      <rPr>
        <sz val="12"/>
        <rFont val="GHEA Grapalat"/>
        <family val="3"/>
      </rPr>
      <t xml:space="preserve">1.3. ԲԱՐՁՐԱՐԺԵՔ ԱԿՏԻՎՆԵՐԻ ԻՐԱՑՈՒՄԻՑ ՄՈՒՏՔԵՐ </t>
    </r>
    <r>
      <rPr>
        <b/>
        <sz val="12"/>
        <rFont val="GHEA Grapalat"/>
        <family val="3"/>
      </rPr>
      <t xml:space="preserve">
  (տող 6300)</t>
    </r>
    <r>
      <rPr>
        <sz val="12"/>
        <rFont val="GHEA Grapalat"/>
        <family val="3"/>
      </rPr>
      <t xml:space="preserve">
</t>
    </r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</si>
  <si>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</si>
  <si>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</si>
  <si>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r>
      <rPr>
        <b/>
        <sz val="12"/>
        <rFont val="GHEA Grapalat"/>
        <family val="3"/>
      </rPr>
      <t>բյուջ տող 4200</t>
    </r>
    <r>
      <rPr>
        <sz val="12"/>
        <rFont val="GHEA Grapalat"/>
        <family val="3"/>
      </rPr>
      <t xml:space="preserve">
1.2 ԾԱՌԱՅՈՒԹՅՈՒՆՆԵՐԻ ԵՎ ԱՊՐԱՆՔՆԵՐԻ ՁԵՌՔ ԲԵՐՈՒՄ (տող4210+տող4220+տող4230+տող4240+տող4250+տող4260)</t>
    </r>
  </si>
  <si>
    <t xml:space="preserve">         որից` </t>
  </si>
  <si>
    <r>
      <rPr>
        <b/>
        <sz val="12"/>
        <rFont val="GHEA Grapalat"/>
        <family val="3"/>
      </rPr>
      <t xml:space="preserve">բյուջ տող. 4300 </t>
    </r>
    <r>
      <rPr>
        <sz val="12"/>
        <rFont val="GHEA Grapalat"/>
        <family val="3"/>
      </rPr>
      <t xml:space="preserve">
1.3. ՏՈԿՈՍԱՎՃԱՐՆԵՐ (տող4310+տող 4320+տող4330)</t>
    </r>
  </si>
  <si>
    <r>
      <rPr>
        <b/>
        <sz val="12"/>
        <rFont val="GHEA Grapalat"/>
        <family val="3"/>
      </rPr>
      <t xml:space="preserve">բյուջետ. տող 4400
</t>
    </r>
    <r>
      <rPr>
        <sz val="12"/>
        <rFont val="GHEA Grapalat"/>
        <family val="3"/>
      </rPr>
      <t xml:space="preserve">
1.4. ՍՈՒԲՍԻԴԻԱՆԵՐ  (տող4410+տող4420)</t>
    </r>
  </si>
  <si>
    <t xml:space="preserve">որից` </t>
  </si>
  <si>
    <t>բյուջետ. տող 4500
1.5. ԴՐԱՄԱՇՆՈՐՀՆԵՐ (տող4510+տող4520+տող4530+տող4540)</t>
  </si>
  <si>
    <r>
      <rPr>
        <b/>
        <sz val="12"/>
        <rFont val="GHEA Grapalat"/>
        <family val="3"/>
      </rPr>
      <t>բյուջետ. տող 4600</t>
    </r>
    <r>
      <rPr>
        <sz val="12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</si>
  <si>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12"/>
        <rFont val="GHEA Grapalat"/>
        <family val="3"/>
      </rPr>
      <t>բյուջետ. տող 4700</t>
    </r>
    <r>
      <rPr>
        <sz val="12"/>
        <rFont val="GHEA Grapalat"/>
        <family val="3"/>
      </rPr>
      <t xml:space="preserve">
1.7. ԱՅԼ ԾԱԽՍԵՐ (տող4710+տող4720+տող4730+տող4740+տող4750+տող4760+տող4770)</t>
    </r>
  </si>
  <si>
    <t>որից` 
ՊԱՀՈՒՍՏԱՅԻՆ ՄԻՋՈՑՆԵՐ (տող4771)</t>
  </si>
  <si>
    <r>
      <t xml:space="preserve"> </t>
    </r>
    <r>
      <rPr>
        <b/>
        <sz val="12"/>
        <rFont val="GHEA Grapalat"/>
        <family val="3"/>
      </rPr>
      <t>(բյուջ. տող  5110)</t>
    </r>
    <r>
      <rPr>
        <sz val="12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</si>
  <si>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2"/>
        <rFont val="GHEA Grapalat"/>
        <family val="3"/>
      </rPr>
      <t xml:space="preserve"> (բյուջ. տող  5120+5130)</t>
    </r>
    <r>
      <rPr>
        <sz val="12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</si>
  <si>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t xml:space="preserve"> ԸՆԴԱՄԵՆԸ </t>
  </si>
  <si>
    <t xml:space="preserve"> վարչական մաս</t>
  </si>
  <si>
    <t>ֆոնդային մաս</t>
  </si>
  <si>
    <r>
      <rPr>
        <b/>
        <sz val="12"/>
        <rFont val="GHEA Grapalat"/>
        <family val="3"/>
      </rPr>
      <t xml:space="preserve">(տող 4110+ տող4120) </t>
    </r>
    <r>
      <rPr>
        <sz val="12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2"/>
        <rFont val="GHEA Grapalat"/>
        <family val="3"/>
      </rPr>
      <t>(տող4120)</t>
    </r>
  </si>
  <si>
    <r>
      <rPr>
        <b/>
        <sz val="12"/>
        <rFont val="GHEA Grapalat"/>
        <family val="3"/>
      </rPr>
      <t>տող 4130</t>
    </r>
    <r>
      <rPr>
        <sz val="12"/>
        <rFont val="GHEA Grapalat"/>
        <family val="3"/>
      </rPr>
      <t xml:space="preserve">
ՓԱՍՏԱՑԻ ՍՈՑԻԱԼԱԿԱՆ ԱՊԱՀՈՎՈՒԹՅԱՆ ՎՃԱՐՆԵՐ (տող4131)</t>
    </r>
  </si>
  <si>
    <r>
      <t>տող4212</t>
    </r>
    <r>
      <rPr>
        <sz val="12"/>
        <rFont val="GHEA Grapalat"/>
        <family val="3"/>
      </rPr>
      <t xml:space="preserve">
 Էներգետիկ  ծառայություններ</t>
    </r>
  </si>
  <si>
    <r>
      <rPr>
        <b/>
        <sz val="12"/>
        <rFont val="GHEA Grapalat"/>
        <family val="3"/>
      </rPr>
      <t>տող4213</t>
    </r>
    <r>
      <rPr>
        <sz val="12"/>
        <rFont val="GHEA Grapalat"/>
        <family val="3"/>
      </rPr>
      <t xml:space="preserve">
Կոմունալ ծառայություններ</t>
    </r>
  </si>
  <si>
    <r>
      <t>տող4214</t>
    </r>
    <r>
      <rPr>
        <sz val="12"/>
        <rFont val="GHEA Grapalat"/>
        <family val="3"/>
      </rPr>
      <t xml:space="preserve">
Կապի ծառայություններ</t>
    </r>
  </si>
  <si>
    <r>
      <t>տող 4220</t>
    </r>
    <r>
      <rPr>
        <sz val="12"/>
        <rFont val="GHEA Grapalat"/>
        <family val="3"/>
      </rPr>
      <t xml:space="preserve">
 ԳՈՐԾՈՒՂՈՒՄՆԵՐԻ ԵՎ ՇՐՋԱԳԱՅՈՒԹՅՈՒՆՆԵՐԻ ԾԱԽՍԵՐ (տող4221+տող4222+տող4223)</t>
    </r>
  </si>
  <si>
    <r>
      <t>տող 4230</t>
    </r>
    <r>
      <rPr>
        <sz val="12"/>
        <rFont val="GHEA Grapalat"/>
        <family val="3"/>
      </rPr>
      <t xml:space="preserve">
ՊԱՅՄԱՆԱԳՐԱՅԻՆ ԱՅԼ ԾԱՌԱՅՈՒԹՅՈՒՆՆԵՐԻ ՁԵՌՔ ԲԵՐՈՒՄ (տող4231+տող4232+տող4233+տող4234+տող4235+տող4236+տող4237+տող4238)</t>
    </r>
  </si>
  <si>
    <r>
      <rPr>
        <u/>
        <sz val="12"/>
        <rFont val="GHEA Grapalat"/>
        <family val="3"/>
      </rPr>
      <t xml:space="preserve">որից՝ բյուջ </t>
    </r>
    <r>
      <rPr>
        <b/>
        <u/>
        <sz val="12"/>
        <rFont val="GHEA Grapalat"/>
        <family val="3"/>
      </rPr>
      <t xml:space="preserve">տող. 4238 </t>
    </r>
    <r>
      <rPr>
        <sz val="12"/>
        <rFont val="GHEA Grapalat"/>
        <family val="3"/>
      </rPr>
      <t xml:space="preserve">
 Ընդհանուր բնույթի այլ ծառայություններ</t>
    </r>
  </si>
  <si>
    <r>
      <rPr>
        <b/>
        <sz val="12"/>
        <rFont val="GHEA Grapalat"/>
        <family val="3"/>
      </rPr>
      <t xml:space="preserve">բյուջ տող. 4250 </t>
    </r>
    <r>
      <rPr>
        <sz val="12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</si>
  <si>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2"/>
        <rFont val="GHEA Grapalat"/>
        <family val="3"/>
      </rPr>
      <t xml:space="preserve">բյուջ տող. 4260 </t>
    </r>
    <r>
      <rPr>
        <sz val="12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</si>
  <si>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12"/>
        <rFont val="GHEA Grapalat"/>
        <family val="3"/>
      </rPr>
      <t>բյուջետ. տող 4411</t>
    </r>
    <r>
      <rPr>
        <sz val="12"/>
        <rFont val="GHEA Grapalat"/>
        <family val="3"/>
      </rPr>
      <t xml:space="preserve">
Սուբսիդիաներ ոչ-ֆինանսական պետական (hամայնքային) կազմակերպություններին 4511</t>
    </r>
  </si>
  <si>
    <r>
      <rPr>
        <b/>
        <sz val="12"/>
        <rFont val="GHEA Grapalat"/>
        <family val="3"/>
      </rPr>
      <t>բյուջետ. տող 4531</t>
    </r>
    <r>
      <rPr>
        <sz val="12"/>
        <rFont val="GHEA Grapalat"/>
        <family val="3"/>
      </rPr>
      <t xml:space="preserve">
- Ընթացիկ դրամաշնորհներ պետական և համայնքների ոչ առևտրային կազմակերպություններին 4637</t>
    </r>
  </si>
  <si>
    <t>տող 4771
 վարչական մաս</t>
  </si>
  <si>
    <t>տող 4771
ֆոնդային մաս</t>
  </si>
  <si>
    <t>այդ թվում` 
 (բյուջ. տող  4772)
այդ թվում` համայնքի բյուջեի վարչական մասի պահուստային ֆոնդից ֆոնդային մաս կատարվող հատկացումներ</t>
  </si>
  <si>
    <r>
      <rPr>
        <b/>
        <sz val="12"/>
        <rFont val="GHEA Grapalat"/>
        <family val="3"/>
      </rPr>
      <t xml:space="preserve">  (տող 6410)</t>
    </r>
    <r>
      <rPr>
        <sz val="12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</si>
  <si>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</si>
  <si>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տարեկան    ճշտված պլան</t>
  </si>
  <si>
    <t>փաստ</t>
  </si>
  <si>
    <t>տարեկան ճշտված պլան</t>
  </si>
  <si>
    <t>ԸՆԴԱՄԵՆԸ</t>
  </si>
  <si>
    <t xml:space="preserve">                                                ՀԱՄԱՅՆՔԻ  ԲՅՈՒՋԵԻ  ԾԱԽՍԵՐԸ`  ԸՍՏ  ԲՅՈՒՋԵՏԱՅԻՆ ԾԱԽՍԵՐԻ ՏՆՏԵՍԱԳԻՏԱԿԱՆ ԴԱՍԱԿԱՐԳՄԱՆ</t>
  </si>
  <si>
    <t>Վաղարշապատ</t>
  </si>
  <si>
    <t>Արաքս</t>
  </si>
  <si>
    <t>Խոյ</t>
  </si>
  <si>
    <t>Փարաքար</t>
  </si>
  <si>
    <t>Բաղրամյան</t>
  </si>
  <si>
    <t>2023թ. III եռամսյակ</t>
  </si>
  <si>
    <t>1466.1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</si>
</sst>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u/>
      <sz val="12"/>
      <name val="GHEA Grapalat"/>
      <family val="3"/>
    </font>
    <font>
      <b/>
      <u/>
      <sz val="12"/>
      <name val="GHEA Grapalat"/>
      <family val="3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3">
    <xf numFmtId="0" fontId="0" fillId="0" borderId="0" xfId="0"/>
    <xf numFmtId="0" fontId="1" fillId="0" borderId="0" xfId="0" applyFont="1" applyAlignment="1">
      <alignment vertical="center"/>
    </xf>
    <xf numFmtId="0" fontId="1" fillId="6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64" fontId="1" fillId="6" borderId="0" xfId="0" applyNumberFormat="1" applyFont="1" applyFill="1"/>
    <xf numFmtId="0" fontId="1" fillId="0" borderId="0" xfId="0" applyFont="1" applyBorder="1" applyAlignment="1">
      <alignment horizontal="center" vertical="center"/>
    </xf>
    <xf numFmtId="4" fontId="1" fillId="12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3" fontId="1" fillId="7" borderId="5" xfId="0" applyNumberFormat="1" applyFont="1" applyFill="1" applyBorder="1" applyAlignment="1">
      <alignment horizontal="center" vertical="center" wrapText="1"/>
    </xf>
    <xf numFmtId="165" fontId="1" fillId="6" borderId="9" xfId="0" applyNumberFormat="1" applyFont="1" applyFill="1" applyBorder="1" applyAlignment="1">
      <alignment horizontal="left" vertical="center" wrapText="1"/>
    </xf>
    <xf numFmtId="165" fontId="1" fillId="0" borderId="5" xfId="0" applyNumberFormat="1" applyFont="1" applyBorder="1" applyAlignment="1">
      <alignment horizontal="right" vertical="center" wrapText="1"/>
    </xf>
    <xf numFmtId="165" fontId="1" fillId="0" borderId="5" xfId="0" applyNumberFormat="1" applyFont="1" applyBorder="1" applyAlignment="1" applyProtection="1">
      <alignment vertical="center" wrapText="1"/>
    </xf>
    <xf numFmtId="164" fontId="1" fillId="2" borderId="5" xfId="0" applyNumberFormat="1" applyFont="1" applyFill="1" applyBorder="1"/>
    <xf numFmtId="165" fontId="1" fillId="2" borderId="5" xfId="0" applyNumberFormat="1" applyFont="1" applyFill="1" applyBorder="1"/>
    <xf numFmtId="165" fontId="2" fillId="0" borderId="5" xfId="0" applyNumberFormat="1" applyFont="1" applyBorder="1"/>
    <xf numFmtId="165" fontId="1" fillId="0" borderId="0" xfId="0" applyNumberFormat="1" applyFont="1" applyAlignment="1">
      <alignment horizontal="right"/>
    </xf>
    <xf numFmtId="165" fontId="1" fillId="0" borderId="12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165" fontId="2" fillId="4" borderId="5" xfId="0" applyNumberFormat="1" applyFont="1" applyFill="1" applyBorder="1" applyAlignment="1">
      <alignment horizontal="right" vertical="center" wrapText="1"/>
    </xf>
    <xf numFmtId="165" fontId="2" fillId="4" borderId="0" xfId="0" applyNumberFormat="1" applyFont="1" applyFill="1" applyAlignment="1">
      <alignment horizontal="right"/>
    </xf>
    <xf numFmtId="0" fontId="1" fillId="6" borderId="0" xfId="0" applyFont="1" applyFill="1"/>
    <xf numFmtId="0" fontId="1" fillId="0" borderId="0" xfId="0" applyFont="1" applyBorder="1"/>
    <xf numFmtId="165" fontId="1" fillId="0" borderId="5" xfId="0" applyNumberFormat="1" applyFont="1" applyBorder="1" applyAlignment="1" applyProtection="1">
      <alignment horizontal="right" vertical="center" wrapText="1"/>
    </xf>
    <xf numFmtId="164" fontId="1" fillId="0" borderId="0" xfId="0" applyNumberFormat="1" applyFont="1"/>
    <xf numFmtId="165" fontId="1" fillId="0" borderId="5" xfId="1" applyNumberFormat="1" applyFont="1" applyFill="1" applyBorder="1" applyAlignment="1" applyProtection="1">
      <alignment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165" fontId="2" fillId="4" borderId="5" xfId="0" applyNumberFormat="1" applyFont="1" applyFill="1" applyBorder="1" applyAlignment="1">
      <alignment horizontal="center" vertical="center" wrapText="1"/>
    </xf>
    <xf numFmtId="0" fontId="1" fillId="3" borderId="5" xfId="0" applyNumberFormat="1" applyFont="1" applyFill="1" applyBorder="1" applyAlignment="1" applyProtection="1">
      <alignment horizontal="center" vertical="center" wrapText="1"/>
    </xf>
    <xf numFmtId="0" fontId="1" fillId="11" borderId="5" xfId="0" applyNumberFormat="1" applyFont="1" applyFill="1" applyBorder="1" applyAlignment="1" applyProtection="1">
      <alignment horizontal="center" vertical="center" wrapText="1"/>
    </xf>
    <xf numFmtId="0" fontId="1" fillId="9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3" xfId="0" applyNumberFormat="1" applyFont="1" applyFill="1" applyBorder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1" fillId="3" borderId="7" xfId="0" applyNumberFormat="1" applyFont="1" applyFill="1" applyBorder="1" applyAlignment="1" applyProtection="1">
      <alignment horizontal="center" vertical="center" wrapText="1"/>
    </xf>
    <xf numFmtId="0" fontId="1" fillId="3" borderId="0" xfId="0" applyNumberFormat="1" applyFont="1" applyFill="1" applyBorder="1" applyAlignment="1" applyProtection="1">
      <alignment horizontal="center" vertical="center" wrapText="1"/>
    </xf>
    <xf numFmtId="0" fontId="1" fillId="3" borderId="8" xfId="0" applyNumberFormat="1" applyFont="1" applyFill="1" applyBorder="1" applyAlignment="1" applyProtection="1">
      <alignment horizontal="center" vertical="center" wrapText="1"/>
    </xf>
    <xf numFmtId="4" fontId="1" fillId="4" borderId="9" xfId="0" applyNumberFormat="1" applyFont="1" applyFill="1" applyBorder="1" applyAlignment="1">
      <alignment horizontal="center" vertical="center" wrapText="1"/>
    </xf>
    <xf numFmtId="4" fontId="1" fillId="4" borderId="6" xfId="0" applyNumberFormat="1" applyFont="1" applyFill="1" applyBorder="1" applyAlignment="1">
      <alignment horizontal="center" vertical="center" wrapText="1"/>
    </xf>
    <xf numFmtId="4" fontId="1" fillId="4" borderId="10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9" borderId="9" xfId="0" applyFont="1" applyFill="1" applyBorder="1" applyAlignment="1" applyProtection="1">
      <alignment horizontal="center" vertical="center" wrapText="1"/>
    </xf>
    <xf numFmtId="0" fontId="1" fillId="9" borderId="10" xfId="0" applyFont="1" applyFill="1" applyBorder="1" applyAlignment="1" applyProtection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" fontId="1" fillId="10" borderId="9" xfId="0" applyNumberFormat="1" applyFont="1" applyFill="1" applyBorder="1" applyAlignment="1">
      <alignment horizontal="center" vertical="center" wrapText="1"/>
    </xf>
    <xf numFmtId="4" fontId="1" fillId="10" borderId="6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3" borderId="9" xfId="0" applyNumberFormat="1" applyFont="1" applyFill="1" applyBorder="1" applyAlignment="1" applyProtection="1">
      <alignment horizontal="center" vertical="center" wrapText="1"/>
    </xf>
    <xf numFmtId="0" fontId="1" fillId="3" borderId="10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4" fontId="1" fillId="8" borderId="6" xfId="0" applyNumberFormat="1" applyFont="1" applyFill="1" applyBorder="1" applyAlignment="1">
      <alignment horizontal="center" vertical="center" wrapText="1"/>
    </xf>
    <xf numFmtId="4" fontId="1" fillId="9" borderId="9" xfId="0" applyNumberFormat="1" applyFont="1" applyFill="1" applyBorder="1" applyAlignment="1">
      <alignment horizontal="center" vertical="center" wrapText="1"/>
    </xf>
    <xf numFmtId="4" fontId="1" fillId="9" borderId="6" xfId="0" applyNumberFormat="1" applyFont="1" applyFill="1" applyBorder="1" applyAlignment="1">
      <alignment horizontal="center" vertical="center" wrapText="1"/>
    </xf>
    <xf numFmtId="4" fontId="1" fillId="9" borderId="1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25"/>
  <sheetViews>
    <sheetView tabSelected="1" zoomScaleNormal="100" workbookViewId="0">
      <pane xSplit="2" ySplit="10" topLeftCell="AS17" activePane="bottomRight" state="frozen"/>
      <selection pane="topRight" activeCell="C1" sqref="C1"/>
      <selection pane="bottomLeft" activeCell="A11" sqref="A11"/>
      <selection pane="bottomRight" activeCell="B1" sqref="B1:B1048576"/>
    </sheetView>
  </sheetViews>
  <sheetFormatPr defaultRowHeight="17.399999999999999"/>
  <cols>
    <col min="1" max="1" width="5.33203125" style="5" customWidth="1"/>
    <col min="2" max="2" width="21" style="24" customWidth="1"/>
    <col min="3" max="3" width="15.44140625" style="5" customWidth="1"/>
    <col min="4" max="4" width="14.21875" style="5" customWidth="1"/>
    <col min="5" max="5" width="15.88671875" style="5" customWidth="1"/>
    <col min="6" max="135" width="14.21875" style="5" customWidth="1"/>
    <col min="136" max="136" width="8.88671875" style="5"/>
    <col min="137" max="137" width="15.21875" style="5" customWidth="1"/>
    <col min="138" max="138" width="14.6640625" style="5" customWidth="1"/>
    <col min="139" max="139" width="13.33203125" style="5" customWidth="1"/>
    <col min="140" max="140" width="12.109375" style="5" customWidth="1"/>
    <col min="141" max="141" width="15.109375" style="5" customWidth="1"/>
    <col min="142" max="16384" width="8.88671875" style="5"/>
  </cols>
  <sheetData>
    <row r="1" spans="1:66" ht="25.2" customHeight="1">
      <c r="A1" s="1"/>
      <c r="B1" s="2"/>
      <c r="C1" s="1"/>
      <c r="D1" s="1"/>
      <c r="E1" s="1"/>
      <c r="F1" s="1"/>
      <c r="G1" s="1" t="s">
        <v>4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3"/>
      <c r="AJ1" s="3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</row>
    <row r="2" spans="1:66" ht="28.2" customHeight="1">
      <c r="A2" s="74" t="s">
        <v>51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</row>
    <row r="3" spans="1:66" ht="17.399999999999999" customHeight="1">
      <c r="B3" s="8"/>
      <c r="D3" s="63" t="s">
        <v>57</v>
      </c>
      <c r="E3" s="63"/>
      <c r="F3" s="63"/>
      <c r="G3" s="63"/>
      <c r="H3" s="63"/>
      <c r="I3" s="63"/>
      <c r="N3" s="5" t="s">
        <v>0</v>
      </c>
      <c r="W3" s="64"/>
      <c r="X3" s="64"/>
      <c r="AG3" s="63"/>
      <c r="AH3" s="63"/>
      <c r="AI3" s="9"/>
      <c r="AJ3" s="9"/>
    </row>
    <row r="4" spans="1:66" ht="17.399999999999999" customHeight="1">
      <c r="A4" s="36" t="s">
        <v>5</v>
      </c>
      <c r="B4" s="37" t="s">
        <v>6</v>
      </c>
      <c r="C4" s="38" t="s">
        <v>7</v>
      </c>
      <c r="D4" s="39"/>
      <c r="E4" s="39"/>
      <c r="F4" s="39"/>
      <c r="G4" s="39"/>
      <c r="H4" s="40"/>
      <c r="I4" s="44" t="s">
        <v>8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6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</row>
    <row r="5" spans="1:66" ht="18" customHeight="1">
      <c r="A5" s="36"/>
      <c r="B5" s="37"/>
      <c r="C5" s="41"/>
      <c r="D5" s="42"/>
      <c r="E5" s="42"/>
      <c r="F5" s="42"/>
      <c r="G5" s="42"/>
      <c r="H5" s="43"/>
      <c r="I5" s="80" t="s">
        <v>9</v>
      </c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2"/>
      <c r="BC5" s="65" t="s">
        <v>10</v>
      </c>
      <c r="BD5" s="66"/>
      <c r="BE5" s="66"/>
      <c r="BF5" s="66"/>
      <c r="BG5" s="66"/>
      <c r="BH5" s="66"/>
      <c r="BI5" s="55" t="s">
        <v>11</v>
      </c>
      <c r="BJ5" s="55"/>
      <c r="BK5" s="55"/>
      <c r="BL5" s="55"/>
      <c r="BM5" s="55"/>
      <c r="BN5" s="55"/>
    </row>
    <row r="6" spans="1:66" ht="32.4" customHeight="1">
      <c r="A6" s="36"/>
      <c r="B6" s="37"/>
      <c r="C6" s="41"/>
      <c r="D6" s="42"/>
      <c r="E6" s="42"/>
      <c r="F6" s="42"/>
      <c r="G6" s="42"/>
      <c r="H6" s="43"/>
      <c r="I6" s="49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1"/>
      <c r="BC6" s="49"/>
      <c r="BD6" s="50"/>
      <c r="BE6" s="50"/>
      <c r="BF6" s="50"/>
      <c r="BG6" s="55" t="s">
        <v>12</v>
      </c>
      <c r="BH6" s="55"/>
      <c r="BI6" s="56" t="s">
        <v>13</v>
      </c>
      <c r="BJ6" s="57"/>
      <c r="BK6" s="55" t="s">
        <v>14</v>
      </c>
      <c r="BL6" s="55"/>
      <c r="BM6" s="55"/>
      <c r="BN6" s="55"/>
    </row>
    <row r="7" spans="1:66" ht="17.399999999999999" customHeight="1">
      <c r="A7" s="36"/>
      <c r="B7" s="37"/>
      <c r="C7" s="41"/>
      <c r="D7" s="42"/>
      <c r="E7" s="42"/>
      <c r="F7" s="42"/>
      <c r="G7" s="42"/>
      <c r="H7" s="43"/>
      <c r="I7" s="55" t="s">
        <v>15</v>
      </c>
      <c r="J7" s="55"/>
      <c r="K7" s="55"/>
      <c r="L7" s="55"/>
      <c r="M7" s="67" t="s">
        <v>16</v>
      </c>
      <c r="N7" s="68"/>
      <c r="O7" s="71" t="s">
        <v>17</v>
      </c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3"/>
      <c r="AE7" s="67" t="s">
        <v>18</v>
      </c>
      <c r="AF7" s="68"/>
      <c r="AG7" s="67" t="s">
        <v>19</v>
      </c>
      <c r="AH7" s="68"/>
      <c r="AI7" s="47" t="s">
        <v>20</v>
      </c>
      <c r="AJ7" s="48"/>
      <c r="AK7" s="62" t="s">
        <v>21</v>
      </c>
      <c r="AL7" s="35"/>
      <c r="AM7" s="47" t="s">
        <v>20</v>
      </c>
      <c r="AN7" s="48"/>
      <c r="AO7" s="35" t="s">
        <v>22</v>
      </c>
      <c r="AP7" s="35"/>
      <c r="AQ7" s="47" t="s">
        <v>23</v>
      </c>
      <c r="AR7" s="75"/>
      <c r="AS7" s="75"/>
      <c r="AT7" s="75"/>
      <c r="AU7" s="75"/>
      <c r="AV7" s="48"/>
      <c r="AW7" s="47" t="s">
        <v>24</v>
      </c>
      <c r="AX7" s="75"/>
      <c r="AY7" s="75"/>
      <c r="AZ7" s="75"/>
      <c r="BA7" s="75"/>
      <c r="BB7" s="48"/>
      <c r="BC7" s="56" t="s">
        <v>25</v>
      </c>
      <c r="BD7" s="57"/>
      <c r="BE7" s="56" t="s">
        <v>26</v>
      </c>
      <c r="BF7" s="57"/>
      <c r="BG7" s="55"/>
      <c r="BH7" s="55"/>
      <c r="BI7" s="58"/>
      <c r="BJ7" s="59"/>
      <c r="BK7" s="55"/>
      <c r="BL7" s="55"/>
      <c r="BM7" s="55"/>
      <c r="BN7" s="55"/>
    </row>
    <row r="8" spans="1:66" ht="82.8" customHeight="1">
      <c r="A8" s="36"/>
      <c r="B8" s="37"/>
      <c r="C8" s="32" t="s">
        <v>27</v>
      </c>
      <c r="D8" s="32"/>
      <c r="E8" s="33" t="s">
        <v>28</v>
      </c>
      <c r="F8" s="33"/>
      <c r="G8" s="34" t="s">
        <v>29</v>
      </c>
      <c r="H8" s="34"/>
      <c r="I8" s="35" t="s">
        <v>30</v>
      </c>
      <c r="J8" s="35"/>
      <c r="K8" s="35" t="s">
        <v>31</v>
      </c>
      <c r="L8" s="35"/>
      <c r="M8" s="69"/>
      <c r="N8" s="70"/>
      <c r="O8" s="52" t="s">
        <v>32</v>
      </c>
      <c r="P8" s="48"/>
      <c r="Q8" s="47" t="s">
        <v>33</v>
      </c>
      <c r="R8" s="48"/>
      <c r="S8" s="52" t="s">
        <v>34</v>
      </c>
      <c r="T8" s="48"/>
      <c r="U8" s="52" t="s">
        <v>35</v>
      </c>
      <c r="V8" s="48"/>
      <c r="W8" s="52" t="s">
        <v>36</v>
      </c>
      <c r="X8" s="48"/>
      <c r="Y8" s="53" t="s">
        <v>37</v>
      </c>
      <c r="Z8" s="54"/>
      <c r="AA8" s="47" t="s">
        <v>38</v>
      </c>
      <c r="AB8" s="48"/>
      <c r="AC8" s="47" t="s">
        <v>39</v>
      </c>
      <c r="AD8" s="48"/>
      <c r="AE8" s="69"/>
      <c r="AF8" s="70"/>
      <c r="AG8" s="69"/>
      <c r="AH8" s="70"/>
      <c r="AI8" s="47" t="s">
        <v>40</v>
      </c>
      <c r="AJ8" s="48"/>
      <c r="AK8" s="35"/>
      <c r="AL8" s="35"/>
      <c r="AM8" s="47" t="s">
        <v>41</v>
      </c>
      <c r="AN8" s="48"/>
      <c r="AO8" s="35"/>
      <c r="AP8" s="35"/>
      <c r="AQ8" s="32" t="s">
        <v>27</v>
      </c>
      <c r="AR8" s="32"/>
      <c r="AS8" s="32" t="s">
        <v>28</v>
      </c>
      <c r="AT8" s="32"/>
      <c r="AU8" s="32" t="s">
        <v>29</v>
      </c>
      <c r="AV8" s="32"/>
      <c r="AW8" s="32" t="s">
        <v>42</v>
      </c>
      <c r="AX8" s="32"/>
      <c r="AY8" s="76" t="s">
        <v>43</v>
      </c>
      <c r="AZ8" s="77"/>
      <c r="BA8" s="78" t="s">
        <v>44</v>
      </c>
      <c r="BB8" s="78"/>
      <c r="BC8" s="60"/>
      <c r="BD8" s="61"/>
      <c r="BE8" s="60"/>
      <c r="BF8" s="61"/>
      <c r="BG8" s="55"/>
      <c r="BH8" s="55"/>
      <c r="BI8" s="60"/>
      <c r="BJ8" s="61"/>
      <c r="BK8" s="55" t="s">
        <v>45</v>
      </c>
      <c r="BL8" s="55"/>
      <c r="BM8" s="55" t="s">
        <v>46</v>
      </c>
      <c r="BN8" s="55"/>
    </row>
    <row r="9" spans="1:66" ht="52.2">
      <c r="A9" s="36"/>
      <c r="B9" s="37"/>
      <c r="C9" s="10" t="s">
        <v>47</v>
      </c>
      <c r="D9" s="11" t="s">
        <v>48</v>
      </c>
      <c r="E9" s="10" t="s">
        <v>49</v>
      </c>
      <c r="F9" s="11" t="s">
        <v>48</v>
      </c>
      <c r="G9" s="10" t="s">
        <v>49</v>
      </c>
      <c r="H9" s="11" t="s">
        <v>48</v>
      </c>
      <c r="I9" s="10" t="s">
        <v>49</v>
      </c>
      <c r="J9" s="11" t="s">
        <v>48</v>
      </c>
      <c r="K9" s="10" t="s">
        <v>49</v>
      </c>
      <c r="L9" s="11" t="s">
        <v>48</v>
      </c>
      <c r="M9" s="10" t="s">
        <v>49</v>
      </c>
      <c r="N9" s="11" t="s">
        <v>48</v>
      </c>
      <c r="O9" s="10" t="s">
        <v>49</v>
      </c>
      <c r="P9" s="11" t="s">
        <v>48</v>
      </c>
      <c r="Q9" s="10" t="s">
        <v>49</v>
      </c>
      <c r="R9" s="11" t="s">
        <v>48</v>
      </c>
      <c r="S9" s="10" t="s">
        <v>49</v>
      </c>
      <c r="T9" s="11" t="s">
        <v>48</v>
      </c>
      <c r="U9" s="10" t="s">
        <v>49</v>
      </c>
      <c r="V9" s="11" t="s">
        <v>48</v>
      </c>
      <c r="W9" s="10" t="s">
        <v>49</v>
      </c>
      <c r="X9" s="11" t="s">
        <v>48</v>
      </c>
      <c r="Y9" s="10" t="s">
        <v>49</v>
      </c>
      <c r="Z9" s="11" t="s">
        <v>48</v>
      </c>
      <c r="AA9" s="10" t="s">
        <v>49</v>
      </c>
      <c r="AB9" s="11" t="s">
        <v>48</v>
      </c>
      <c r="AC9" s="10" t="s">
        <v>49</v>
      </c>
      <c r="AD9" s="11" t="s">
        <v>48</v>
      </c>
      <c r="AE9" s="10" t="s">
        <v>49</v>
      </c>
      <c r="AF9" s="11" t="s">
        <v>48</v>
      </c>
      <c r="AG9" s="10" t="s">
        <v>49</v>
      </c>
      <c r="AH9" s="11" t="s">
        <v>48</v>
      </c>
      <c r="AI9" s="10" t="s">
        <v>49</v>
      </c>
      <c r="AJ9" s="11" t="s">
        <v>48</v>
      </c>
      <c r="AK9" s="10" t="s">
        <v>49</v>
      </c>
      <c r="AL9" s="11" t="s">
        <v>48</v>
      </c>
      <c r="AM9" s="10" t="s">
        <v>47</v>
      </c>
      <c r="AN9" s="11" t="s">
        <v>48</v>
      </c>
      <c r="AO9" s="10" t="s">
        <v>49</v>
      </c>
      <c r="AP9" s="11" t="s">
        <v>48</v>
      </c>
      <c r="AQ9" s="10" t="s">
        <v>49</v>
      </c>
      <c r="AR9" s="11" t="s">
        <v>48</v>
      </c>
      <c r="AS9" s="10" t="s">
        <v>49</v>
      </c>
      <c r="AT9" s="11" t="s">
        <v>48</v>
      </c>
      <c r="AU9" s="10" t="s">
        <v>49</v>
      </c>
      <c r="AV9" s="11" t="s">
        <v>48</v>
      </c>
      <c r="AW9" s="10" t="s">
        <v>49</v>
      </c>
      <c r="AX9" s="11" t="s">
        <v>48</v>
      </c>
      <c r="AY9" s="10" t="s">
        <v>49</v>
      </c>
      <c r="AZ9" s="11" t="s">
        <v>48</v>
      </c>
      <c r="BA9" s="10" t="s">
        <v>49</v>
      </c>
      <c r="BB9" s="11" t="s">
        <v>48</v>
      </c>
      <c r="BC9" s="10" t="s">
        <v>49</v>
      </c>
      <c r="BD9" s="11" t="s">
        <v>48</v>
      </c>
      <c r="BE9" s="10" t="s">
        <v>49</v>
      </c>
      <c r="BF9" s="11" t="s">
        <v>48</v>
      </c>
      <c r="BG9" s="10" t="s">
        <v>49</v>
      </c>
      <c r="BH9" s="11" t="s">
        <v>48</v>
      </c>
      <c r="BI9" s="10" t="s">
        <v>49</v>
      </c>
      <c r="BJ9" s="11" t="s">
        <v>48</v>
      </c>
      <c r="BK9" s="10" t="s">
        <v>49</v>
      </c>
      <c r="BL9" s="11" t="s">
        <v>48</v>
      </c>
      <c r="BM9" s="10" t="s">
        <v>49</v>
      </c>
      <c r="BN9" s="11" t="s">
        <v>48</v>
      </c>
    </row>
    <row r="10" spans="1:66" ht="21" customHeight="1">
      <c r="A10" s="29"/>
      <c r="B10" s="30">
        <v>1</v>
      </c>
      <c r="C10" s="29">
        <v>2</v>
      </c>
      <c r="D10" s="29">
        <v>3</v>
      </c>
      <c r="E10" s="29">
        <v>4</v>
      </c>
      <c r="F10" s="29">
        <v>5</v>
      </c>
      <c r="G10" s="29">
        <v>6</v>
      </c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29">
        <v>13</v>
      </c>
      <c r="O10" s="29">
        <v>14</v>
      </c>
      <c r="P10" s="29">
        <v>15</v>
      </c>
      <c r="Q10" s="29">
        <v>16</v>
      </c>
      <c r="R10" s="29">
        <v>17</v>
      </c>
      <c r="S10" s="29">
        <v>18</v>
      </c>
      <c r="T10" s="29">
        <v>19</v>
      </c>
      <c r="U10" s="29">
        <v>20</v>
      </c>
      <c r="V10" s="29">
        <v>21</v>
      </c>
      <c r="W10" s="29">
        <v>22</v>
      </c>
      <c r="X10" s="29">
        <v>23</v>
      </c>
      <c r="Y10" s="29">
        <v>24</v>
      </c>
      <c r="Z10" s="29">
        <v>25</v>
      </c>
      <c r="AA10" s="29">
        <v>26</v>
      </c>
      <c r="AB10" s="29">
        <v>27</v>
      </c>
      <c r="AC10" s="29">
        <v>28</v>
      </c>
      <c r="AD10" s="29">
        <v>29</v>
      </c>
      <c r="AE10" s="29">
        <v>30</v>
      </c>
      <c r="AF10" s="29">
        <v>31</v>
      </c>
      <c r="AG10" s="29">
        <v>32</v>
      </c>
      <c r="AH10" s="29">
        <v>33</v>
      </c>
      <c r="AI10" s="29">
        <v>34</v>
      </c>
      <c r="AJ10" s="29">
        <v>35</v>
      </c>
      <c r="AK10" s="29">
        <v>36</v>
      </c>
      <c r="AL10" s="29">
        <v>37</v>
      </c>
      <c r="AM10" s="29">
        <v>38</v>
      </c>
      <c r="AN10" s="29">
        <v>39</v>
      </c>
      <c r="AO10" s="29">
        <v>40</v>
      </c>
      <c r="AP10" s="29">
        <v>41</v>
      </c>
      <c r="AQ10" s="29"/>
      <c r="AR10" s="29"/>
      <c r="AS10" s="29">
        <v>42</v>
      </c>
      <c r="AT10" s="29">
        <v>43</v>
      </c>
      <c r="AU10" s="29"/>
      <c r="AV10" s="29"/>
      <c r="AW10" s="29">
        <v>46</v>
      </c>
      <c r="AX10" s="29">
        <v>47</v>
      </c>
      <c r="AY10" s="29">
        <v>48</v>
      </c>
      <c r="AZ10" s="29">
        <v>49</v>
      </c>
      <c r="BA10" s="29">
        <v>50</v>
      </c>
      <c r="BB10" s="29">
        <v>51</v>
      </c>
      <c r="BC10" s="29">
        <v>52</v>
      </c>
      <c r="BD10" s="29">
        <v>53</v>
      </c>
      <c r="BE10" s="29">
        <v>54</v>
      </c>
      <c r="BF10" s="29">
        <v>55</v>
      </c>
      <c r="BG10" s="29">
        <v>56</v>
      </c>
      <c r="BH10" s="29">
        <v>57</v>
      </c>
      <c r="BI10" s="29">
        <v>58</v>
      </c>
      <c r="BJ10" s="29">
        <v>59</v>
      </c>
      <c r="BK10" s="29">
        <v>60</v>
      </c>
      <c r="BL10" s="29">
        <v>61</v>
      </c>
      <c r="BM10" s="29">
        <v>62</v>
      </c>
      <c r="BN10" s="29">
        <v>63</v>
      </c>
    </row>
    <row r="11" spans="1:66" s="19" customFormat="1" ht="21" customHeight="1">
      <c r="A11" s="12">
        <v>1</v>
      </c>
      <c r="B11" s="13" t="s">
        <v>52</v>
      </c>
      <c r="C11" s="14">
        <f t="shared" ref="C11:D18" si="0">E11+G11-BA11</f>
        <v>2491643.9</v>
      </c>
      <c r="D11" s="14">
        <f t="shared" si="0"/>
        <v>1631131.4</v>
      </c>
      <c r="E11" s="14">
        <f t="shared" ref="E11:F18" si="1">I11+K11+M11+AE11+AG11+AK11+AO11+AS11</f>
        <v>1903604</v>
      </c>
      <c r="F11" s="14">
        <f t="shared" si="1"/>
        <v>1333507.5999999999</v>
      </c>
      <c r="G11" s="14">
        <f t="shared" ref="G11:H18" si="2">AY11+BC11+BE11+BG11+BI11+BK11+BM11</f>
        <v>588039.9</v>
      </c>
      <c r="H11" s="14">
        <f t="shared" si="2"/>
        <v>297623.8</v>
      </c>
      <c r="I11" s="14">
        <v>628312</v>
      </c>
      <c r="J11" s="15">
        <v>459981.3</v>
      </c>
      <c r="K11" s="14"/>
      <c r="L11" s="14"/>
      <c r="M11" s="14">
        <v>397320.2</v>
      </c>
      <c r="N11" s="15">
        <v>286820.2</v>
      </c>
      <c r="O11" s="16">
        <v>94803.3</v>
      </c>
      <c r="P11" s="15">
        <v>86503.9</v>
      </c>
      <c r="Q11" s="16">
        <v>1625.9</v>
      </c>
      <c r="R11" s="15">
        <v>655.5</v>
      </c>
      <c r="S11" s="17">
        <v>5711</v>
      </c>
      <c r="T11" s="15">
        <v>3399.4</v>
      </c>
      <c r="U11" s="14">
        <v>3500</v>
      </c>
      <c r="V11" s="15">
        <v>427.9</v>
      </c>
      <c r="W11" s="14">
        <v>58500</v>
      </c>
      <c r="X11" s="15">
        <v>32389.7</v>
      </c>
      <c r="Y11" s="14">
        <v>55500</v>
      </c>
      <c r="Z11" s="15">
        <v>31487</v>
      </c>
      <c r="AA11" s="16">
        <v>63856.800000000003</v>
      </c>
      <c r="AB11" s="15">
        <v>54649</v>
      </c>
      <c r="AC11" s="14">
        <v>162623.20000000001</v>
      </c>
      <c r="AD11" s="15">
        <v>107728.3</v>
      </c>
      <c r="AE11" s="14">
        <v>0</v>
      </c>
      <c r="AF11" s="14"/>
      <c r="AG11" s="14">
        <v>823371.8</v>
      </c>
      <c r="AH11" s="15">
        <v>544618</v>
      </c>
      <c r="AI11" s="14">
        <v>823371.8</v>
      </c>
      <c r="AJ11" s="15">
        <v>544618</v>
      </c>
      <c r="AK11" s="14">
        <v>11360</v>
      </c>
      <c r="AL11" s="15">
        <v>13162.4</v>
      </c>
      <c r="AM11" s="14">
        <v>960</v>
      </c>
      <c r="AN11" s="15">
        <v>720</v>
      </c>
      <c r="AO11" s="14">
        <v>36240</v>
      </c>
      <c r="AP11" s="15">
        <v>27882.2</v>
      </c>
      <c r="AQ11" s="14">
        <f t="shared" ref="AQ11:AR18" si="3">AS11+AU11-BA11</f>
        <v>7000</v>
      </c>
      <c r="AR11" s="14">
        <f t="shared" si="3"/>
        <v>1043.5</v>
      </c>
      <c r="AS11" s="14">
        <v>7000</v>
      </c>
      <c r="AT11" s="15">
        <v>1043.5</v>
      </c>
      <c r="AU11" s="14">
        <v>0</v>
      </c>
      <c r="AV11" s="15"/>
      <c r="AW11" s="14">
        <v>0</v>
      </c>
      <c r="AX11" s="15"/>
      <c r="AY11" s="14">
        <v>0</v>
      </c>
      <c r="AZ11" s="15"/>
      <c r="BA11" s="18">
        <v>0</v>
      </c>
      <c r="BB11" s="15"/>
      <c r="BC11" s="14">
        <v>794194.9</v>
      </c>
      <c r="BD11" s="15">
        <v>543687.69999999995</v>
      </c>
      <c r="BE11" s="14">
        <v>59845</v>
      </c>
      <c r="BF11" s="15">
        <v>35949.300000000003</v>
      </c>
      <c r="BG11" s="14"/>
      <c r="BH11" s="14"/>
      <c r="BI11" s="14">
        <v>-14000</v>
      </c>
      <c r="BJ11" s="15">
        <v>-9095.5</v>
      </c>
      <c r="BK11" s="17">
        <v>-252000</v>
      </c>
      <c r="BL11" s="15">
        <v>-272917.7</v>
      </c>
      <c r="BM11" s="14">
        <v>0</v>
      </c>
      <c r="BN11" s="14">
        <v>0</v>
      </c>
    </row>
    <row r="12" spans="1:66" s="19" customFormat="1" ht="21" customHeight="1">
      <c r="A12" s="12">
        <v>2</v>
      </c>
      <c r="B12" s="13" t="s">
        <v>53</v>
      </c>
      <c r="C12" s="14">
        <f t="shared" si="0"/>
        <v>1848290.7000000002</v>
      </c>
      <c r="D12" s="14">
        <f t="shared" si="0"/>
        <v>844612.2</v>
      </c>
      <c r="E12" s="14">
        <f t="shared" si="1"/>
        <v>1024132.6</v>
      </c>
      <c r="F12" s="14">
        <f t="shared" si="1"/>
        <v>464834.89999999997</v>
      </c>
      <c r="G12" s="14">
        <f t="shared" si="2"/>
        <v>824158.10000000009</v>
      </c>
      <c r="H12" s="14">
        <f t="shared" si="2"/>
        <v>379777.30000000005</v>
      </c>
      <c r="I12" s="14">
        <v>304122</v>
      </c>
      <c r="J12" s="15">
        <v>173803.3</v>
      </c>
      <c r="K12" s="14"/>
      <c r="L12" s="14"/>
      <c r="M12" s="14">
        <v>303175.59999999998</v>
      </c>
      <c r="N12" s="15">
        <v>131090</v>
      </c>
      <c r="O12" s="16">
        <v>44000</v>
      </c>
      <c r="P12" s="15">
        <v>22721.5</v>
      </c>
      <c r="Q12" s="16">
        <v>50100</v>
      </c>
      <c r="R12" s="15">
        <v>27918.2</v>
      </c>
      <c r="S12" s="17">
        <v>3000</v>
      </c>
      <c r="T12" s="15">
        <v>1507</v>
      </c>
      <c r="U12" s="14">
        <v>2000</v>
      </c>
      <c r="V12" s="15">
        <v>1464</v>
      </c>
      <c r="W12" s="14">
        <v>96127.7</v>
      </c>
      <c r="X12" s="15">
        <v>41624.800000000003</v>
      </c>
      <c r="Y12" s="14">
        <v>68950</v>
      </c>
      <c r="Z12" s="15">
        <v>31770.400000000001</v>
      </c>
      <c r="AA12" s="16">
        <v>28955</v>
      </c>
      <c r="AB12" s="15">
        <v>11337.8</v>
      </c>
      <c r="AC12" s="14">
        <v>66463.899999999994</v>
      </c>
      <c r="AD12" s="15">
        <v>21600.2</v>
      </c>
      <c r="AE12" s="14">
        <v>0</v>
      </c>
      <c r="AF12" s="14"/>
      <c r="AG12" s="14">
        <v>165900</v>
      </c>
      <c r="AH12" s="15">
        <v>129846.5</v>
      </c>
      <c r="AI12" s="14">
        <v>165900</v>
      </c>
      <c r="AJ12" s="15">
        <v>129846.5</v>
      </c>
      <c r="AK12" s="14">
        <v>19335</v>
      </c>
      <c r="AL12" s="15">
        <v>17538.599999999999</v>
      </c>
      <c r="AM12" s="14">
        <v>5600</v>
      </c>
      <c r="AN12" s="15">
        <v>4662.5</v>
      </c>
      <c r="AO12" s="14">
        <v>30000</v>
      </c>
      <c r="AP12" s="15">
        <v>11541</v>
      </c>
      <c r="AQ12" s="14">
        <f t="shared" si="3"/>
        <v>201600</v>
      </c>
      <c r="AR12" s="14">
        <f t="shared" si="3"/>
        <v>1015.5</v>
      </c>
      <c r="AS12" s="14">
        <v>201600</v>
      </c>
      <c r="AT12" s="15">
        <v>1015.5</v>
      </c>
      <c r="AU12" s="14">
        <v>0</v>
      </c>
      <c r="AV12" s="15"/>
      <c r="AW12" s="14">
        <v>200000</v>
      </c>
      <c r="AX12" s="15"/>
      <c r="AY12" s="14">
        <v>0</v>
      </c>
      <c r="AZ12" s="15"/>
      <c r="BA12" s="18">
        <v>0</v>
      </c>
      <c r="BB12" s="15"/>
      <c r="BC12" s="14">
        <v>829498.10000000009</v>
      </c>
      <c r="BD12" s="15">
        <v>463180.4</v>
      </c>
      <c r="BE12" s="14">
        <v>74866</v>
      </c>
      <c r="BF12" s="15">
        <v>31072.2</v>
      </c>
      <c r="BG12" s="14"/>
      <c r="BH12" s="14"/>
      <c r="BI12" s="14"/>
      <c r="BJ12" s="15">
        <v>-1194</v>
      </c>
      <c r="BK12" s="17">
        <v>-80206</v>
      </c>
      <c r="BL12" s="15">
        <v>-113281.3</v>
      </c>
      <c r="BM12" s="14">
        <v>0</v>
      </c>
      <c r="BN12" s="14">
        <v>0</v>
      </c>
    </row>
    <row r="13" spans="1:66" s="19" customFormat="1" ht="21" customHeight="1">
      <c r="A13" s="12">
        <v>3</v>
      </c>
      <c r="B13" s="13" t="s">
        <v>54</v>
      </c>
      <c r="C13" s="14">
        <f t="shared" si="0"/>
        <v>1416332</v>
      </c>
      <c r="D13" s="14">
        <f t="shared" si="0"/>
        <v>1072591.3430000001</v>
      </c>
      <c r="E13" s="14">
        <f t="shared" si="1"/>
        <v>1146436.2</v>
      </c>
      <c r="F13" s="14">
        <f t="shared" si="1"/>
        <v>798890.30100000009</v>
      </c>
      <c r="G13" s="14">
        <f t="shared" si="2"/>
        <v>382498.80000000005</v>
      </c>
      <c r="H13" s="14">
        <f t="shared" si="2"/>
        <v>386304.04199999996</v>
      </c>
      <c r="I13" s="14">
        <v>539915.69999999995</v>
      </c>
      <c r="J13" s="15">
        <v>368725.44199999998</v>
      </c>
      <c r="K13" s="14"/>
      <c r="L13" s="14"/>
      <c r="M13" s="20">
        <v>266688.3</v>
      </c>
      <c r="N13" s="15">
        <v>177838.6</v>
      </c>
      <c r="O13" s="16">
        <v>33123</v>
      </c>
      <c r="P13" s="15">
        <v>31733.882000000001</v>
      </c>
      <c r="Q13" s="16">
        <v>35751</v>
      </c>
      <c r="R13" s="15">
        <v>21741.216</v>
      </c>
      <c r="S13" s="17">
        <v>6000</v>
      </c>
      <c r="T13" s="15">
        <v>4950.3519999999999</v>
      </c>
      <c r="U13" s="14">
        <v>5000</v>
      </c>
      <c r="V13" s="15">
        <v>745.96799999999996</v>
      </c>
      <c r="W13" s="14">
        <v>71460</v>
      </c>
      <c r="X13" s="15">
        <v>49465.633999999998</v>
      </c>
      <c r="Y13" s="14">
        <v>43610</v>
      </c>
      <c r="Z13" s="15">
        <v>25144.044000000002</v>
      </c>
      <c r="AA13" s="16">
        <v>19100</v>
      </c>
      <c r="AB13" s="15">
        <v>4479</v>
      </c>
      <c r="AC13" s="14">
        <v>83806.3</v>
      </c>
      <c r="AD13" s="15">
        <v>56264.364000000001</v>
      </c>
      <c r="AE13" s="14">
        <v>0</v>
      </c>
      <c r="AF13" s="14"/>
      <c r="AG13" s="14">
        <v>132426</v>
      </c>
      <c r="AH13" s="15">
        <v>119374.105</v>
      </c>
      <c r="AI13" s="14">
        <v>132426</v>
      </c>
      <c r="AJ13" s="15">
        <v>119374.105</v>
      </c>
      <c r="AK13" s="14">
        <v>17310</v>
      </c>
      <c r="AL13" s="15">
        <v>7030.8540000000003</v>
      </c>
      <c r="AM13" s="14">
        <v>12310</v>
      </c>
      <c r="AN13" s="15">
        <v>5030.8540000000003</v>
      </c>
      <c r="AO13" s="14">
        <v>20000</v>
      </c>
      <c r="AP13" s="15">
        <v>6641</v>
      </c>
      <c r="AQ13" s="14">
        <f t="shared" si="3"/>
        <v>57493.200000000012</v>
      </c>
      <c r="AR13" s="14">
        <f t="shared" si="3"/>
        <v>6677.3000000000029</v>
      </c>
      <c r="AS13" s="14">
        <v>170096.2</v>
      </c>
      <c r="AT13" s="15">
        <v>119280.3</v>
      </c>
      <c r="AU13" s="14">
        <v>0</v>
      </c>
      <c r="AV13" s="15"/>
      <c r="AW13" s="14">
        <v>163321.20000000001</v>
      </c>
      <c r="AX13" s="15">
        <v>112603</v>
      </c>
      <c r="AY13" s="14">
        <v>0</v>
      </c>
      <c r="AZ13" s="15"/>
      <c r="BA13" s="18">
        <v>112603</v>
      </c>
      <c r="BB13" s="15">
        <v>112603</v>
      </c>
      <c r="BC13" s="14">
        <v>528559</v>
      </c>
      <c r="BD13" s="15">
        <v>458629.87199999997</v>
      </c>
      <c r="BE13" s="14">
        <v>54049.8</v>
      </c>
      <c r="BF13" s="15">
        <v>41997.56</v>
      </c>
      <c r="BG13" s="14"/>
      <c r="BH13" s="14"/>
      <c r="BI13" s="14"/>
      <c r="BJ13" s="15"/>
      <c r="BK13" s="17">
        <v>-200110</v>
      </c>
      <c r="BL13" s="15">
        <v>-114323.39</v>
      </c>
      <c r="BM13" s="14">
        <v>0</v>
      </c>
      <c r="BN13" s="14">
        <v>0</v>
      </c>
    </row>
    <row r="14" spans="1:66" s="19" customFormat="1" ht="21" customHeight="1">
      <c r="A14" s="12">
        <v>4</v>
      </c>
      <c r="B14" s="13" t="s">
        <v>55</v>
      </c>
      <c r="C14" s="14">
        <f t="shared" si="0"/>
        <v>1694132.4</v>
      </c>
      <c r="D14" s="14">
        <f t="shared" si="0"/>
        <v>847475.99999999988</v>
      </c>
      <c r="E14" s="14">
        <f t="shared" si="1"/>
        <v>1217000</v>
      </c>
      <c r="F14" s="14">
        <f t="shared" si="1"/>
        <v>666106.99999999988</v>
      </c>
      <c r="G14" s="14">
        <f t="shared" si="2"/>
        <v>477132.4</v>
      </c>
      <c r="H14" s="14">
        <f t="shared" si="2"/>
        <v>181368.99999999997</v>
      </c>
      <c r="I14" s="5">
        <v>457700</v>
      </c>
      <c r="J14" s="5">
        <v>256079.8</v>
      </c>
      <c r="K14" s="14"/>
      <c r="L14" s="14"/>
      <c r="M14" s="5">
        <v>228070</v>
      </c>
      <c r="N14" s="5">
        <v>117177.4</v>
      </c>
      <c r="O14" s="5">
        <v>31000</v>
      </c>
      <c r="P14" s="15">
        <v>23576.3</v>
      </c>
      <c r="Q14" s="5">
        <v>85000</v>
      </c>
      <c r="R14" s="15">
        <v>61953.3</v>
      </c>
      <c r="S14" s="5">
        <v>3000</v>
      </c>
      <c r="T14" s="26" t="s">
        <v>58</v>
      </c>
      <c r="U14" s="5">
        <v>7000</v>
      </c>
      <c r="V14" s="15">
        <v>1509.3</v>
      </c>
      <c r="W14" s="5">
        <v>27300</v>
      </c>
      <c r="X14" s="15">
        <v>11067.2</v>
      </c>
      <c r="Y14" s="5">
        <v>6000</v>
      </c>
      <c r="Z14" s="15">
        <v>3026</v>
      </c>
      <c r="AA14" s="5">
        <v>13700</v>
      </c>
      <c r="AB14" s="15">
        <v>783</v>
      </c>
      <c r="AC14" s="5">
        <v>48800</v>
      </c>
      <c r="AD14" s="15">
        <v>11179.8</v>
      </c>
      <c r="AE14" s="14">
        <v>0</v>
      </c>
      <c r="AF14" s="14"/>
      <c r="AG14" s="5">
        <v>408988.7</v>
      </c>
      <c r="AH14" s="15">
        <v>273413.2</v>
      </c>
      <c r="AI14" s="5">
        <v>408988.7</v>
      </c>
      <c r="AJ14" s="15">
        <v>273413.2</v>
      </c>
      <c r="AK14" s="5">
        <v>21865.1</v>
      </c>
      <c r="AL14" s="15">
        <v>10475.299999999999</v>
      </c>
      <c r="AM14" s="5">
        <v>5011.3</v>
      </c>
      <c r="AN14" s="15">
        <v>2325.3000000000002</v>
      </c>
      <c r="AO14" s="5">
        <v>16000</v>
      </c>
      <c r="AP14" s="15">
        <v>6197.1</v>
      </c>
      <c r="AQ14" s="14">
        <f t="shared" si="3"/>
        <v>84376.2</v>
      </c>
      <c r="AR14" s="14">
        <f t="shared" si="3"/>
        <v>2764.2</v>
      </c>
      <c r="AS14" s="5">
        <v>84376.2</v>
      </c>
      <c r="AT14" s="15">
        <v>2764.2</v>
      </c>
      <c r="AU14" s="27">
        <v>0</v>
      </c>
      <c r="AV14" s="15"/>
      <c r="AW14" s="5">
        <v>79276.2</v>
      </c>
      <c r="AX14" s="15"/>
      <c r="AY14" s="27">
        <v>0</v>
      </c>
      <c r="AZ14" s="15"/>
      <c r="BA14" s="18">
        <v>0</v>
      </c>
      <c r="BB14" s="15"/>
      <c r="BC14" s="5">
        <v>522000</v>
      </c>
      <c r="BD14" s="15">
        <v>306240.3</v>
      </c>
      <c r="BE14" s="5">
        <v>41000</v>
      </c>
      <c r="BF14" s="15">
        <v>14582.1</v>
      </c>
      <c r="BG14" s="5"/>
      <c r="BH14" s="14"/>
      <c r="BI14" s="14"/>
      <c r="BJ14" s="15"/>
      <c r="BK14" s="5">
        <v>-85867.6</v>
      </c>
      <c r="BL14" s="15">
        <v>-139453.4</v>
      </c>
      <c r="BM14" s="14">
        <v>0</v>
      </c>
      <c r="BN14" s="14">
        <v>0</v>
      </c>
    </row>
    <row r="15" spans="1:66" s="19" customFormat="1" ht="21" customHeight="1">
      <c r="A15" s="12">
        <v>5</v>
      </c>
      <c r="B15" s="13" t="s">
        <v>2</v>
      </c>
      <c r="C15" s="14">
        <f t="shared" si="0"/>
        <v>14871.699999999999</v>
      </c>
      <c r="D15" s="14">
        <f t="shared" si="0"/>
        <v>9048.1999999999989</v>
      </c>
      <c r="E15" s="14">
        <f t="shared" si="1"/>
        <v>12988.8</v>
      </c>
      <c r="F15" s="14">
        <f t="shared" si="1"/>
        <v>7491.4</v>
      </c>
      <c r="G15" s="14">
        <f t="shared" si="2"/>
        <v>1882.9</v>
      </c>
      <c r="H15" s="14">
        <f t="shared" si="2"/>
        <v>1556.8</v>
      </c>
      <c r="I15" s="14">
        <v>10448</v>
      </c>
      <c r="J15" s="15">
        <v>6673.4</v>
      </c>
      <c r="K15" s="14"/>
      <c r="L15" s="14"/>
      <c r="M15" s="14">
        <v>2090.7999999999997</v>
      </c>
      <c r="N15" s="15">
        <v>708</v>
      </c>
      <c r="O15" s="16">
        <v>400</v>
      </c>
      <c r="P15" s="15">
        <v>360.2</v>
      </c>
      <c r="Q15" s="16">
        <v>0</v>
      </c>
      <c r="R15" s="15">
        <v>0</v>
      </c>
      <c r="S15" s="17">
        <v>72</v>
      </c>
      <c r="T15" s="15">
        <v>48</v>
      </c>
      <c r="U15" s="14">
        <v>200</v>
      </c>
      <c r="V15" s="15">
        <v>59.1</v>
      </c>
      <c r="W15" s="14">
        <v>850</v>
      </c>
      <c r="X15" s="15">
        <v>240.6</v>
      </c>
      <c r="Y15" s="14">
        <v>660</v>
      </c>
      <c r="Z15" s="15">
        <v>114.6</v>
      </c>
      <c r="AA15" s="16">
        <v>0</v>
      </c>
      <c r="AB15" s="15">
        <v>0</v>
      </c>
      <c r="AC15" s="14">
        <v>568.79999999999995</v>
      </c>
      <c r="AD15" s="15">
        <v>0</v>
      </c>
      <c r="AE15" s="14">
        <v>0</v>
      </c>
      <c r="AF15" s="14">
        <v>0</v>
      </c>
      <c r="AG15" s="14">
        <v>0</v>
      </c>
      <c r="AH15" s="15">
        <v>0</v>
      </c>
      <c r="AI15" s="14">
        <v>0</v>
      </c>
      <c r="AJ15" s="15">
        <v>0</v>
      </c>
      <c r="AK15" s="14">
        <v>0</v>
      </c>
      <c r="AL15" s="15">
        <v>0</v>
      </c>
      <c r="AM15" s="14">
        <v>0</v>
      </c>
      <c r="AN15" s="15">
        <v>0</v>
      </c>
      <c r="AO15" s="14">
        <v>450</v>
      </c>
      <c r="AP15" s="15">
        <v>110</v>
      </c>
      <c r="AQ15" s="14">
        <f t="shared" si="3"/>
        <v>0</v>
      </c>
      <c r="AR15" s="14">
        <f t="shared" si="3"/>
        <v>0</v>
      </c>
      <c r="AS15" s="14">
        <v>0</v>
      </c>
      <c r="AT15" s="15">
        <v>0</v>
      </c>
      <c r="AU15" s="14">
        <v>0</v>
      </c>
      <c r="AV15" s="15">
        <v>0</v>
      </c>
      <c r="AW15" s="14">
        <v>0</v>
      </c>
      <c r="AX15" s="15">
        <v>0</v>
      </c>
      <c r="AY15" s="14">
        <v>0</v>
      </c>
      <c r="AZ15" s="15">
        <v>0</v>
      </c>
      <c r="BA15" s="18">
        <v>0</v>
      </c>
      <c r="BB15" s="15">
        <v>0</v>
      </c>
      <c r="BC15" s="14">
        <v>1882.9</v>
      </c>
      <c r="BD15" s="15">
        <v>1556.8</v>
      </c>
      <c r="BE15" s="14">
        <v>0</v>
      </c>
      <c r="BF15" s="15">
        <v>0</v>
      </c>
      <c r="BG15" s="14">
        <v>0</v>
      </c>
      <c r="BH15" s="14">
        <v>0</v>
      </c>
      <c r="BI15" s="14">
        <v>0</v>
      </c>
      <c r="BJ15" s="15">
        <v>0</v>
      </c>
      <c r="BK15" s="17">
        <v>0</v>
      </c>
      <c r="BL15" s="15">
        <v>0</v>
      </c>
      <c r="BM15" s="14">
        <v>0</v>
      </c>
      <c r="BN15" s="14">
        <v>0</v>
      </c>
    </row>
    <row r="16" spans="1:66" s="19" customFormat="1" ht="21" customHeight="1">
      <c r="A16" s="12">
        <v>6</v>
      </c>
      <c r="B16" s="13" t="s">
        <v>3</v>
      </c>
      <c r="C16" s="14">
        <f t="shared" si="0"/>
        <v>3183212.5999999996</v>
      </c>
      <c r="D16" s="14">
        <f t="shared" si="0"/>
        <v>2269446.6550000003</v>
      </c>
      <c r="E16" s="14">
        <f t="shared" si="1"/>
        <v>2319830.7999999998</v>
      </c>
      <c r="F16" s="14">
        <f t="shared" si="1"/>
        <v>1512393.9330000002</v>
      </c>
      <c r="G16" s="14">
        <f t="shared" si="2"/>
        <v>1203088.3</v>
      </c>
      <c r="H16" s="14">
        <f t="shared" si="2"/>
        <v>1017052.7219999998</v>
      </c>
      <c r="I16" s="14">
        <v>546939</v>
      </c>
      <c r="J16" s="15">
        <v>356401.44</v>
      </c>
      <c r="K16" s="14"/>
      <c r="L16" s="14"/>
      <c r="M16" s="14">
        <v>359240.39999999997</v>
      </c>
      <c r="N16" s="15">
        <v>180073.83600000001</v>
      </c>
      <c r="O16" s="16">
        <v>113379.4</v>
      </c>
      <c r="P16" s="15">
        <v>70381.153000000006</v>
      </c>
      <c r="Q16" s="16">
        <v>7915.2</v>
      </c>
      <c r="R16" s="15">
        <v>3640.212</v>
      </c>
      <c r="S16" s="17">
        <v>6171.2</v>
      </c>
      <c r="T16" s="15">
        <v>3815.4569999999999</v>
      </c>
      <c r="U16" s="14">
        <v>6300</v>
      </c>
      <c r="V16" s="15">
        <v>2239.94</v>
      </c>
      <c r="W16" s="14">
        <v>51820</v>
      </c>
      <c r="X16" s="28">
        <v>5086.3500000000004</v>
      </c>
      <c r="Y16" s="14">
        <v>41300</v>
      </c>
      <c r="Z16" s="15">
        <v>1233</v>
      </c>
      <c r="AA16" s="16">
        <v>59932.6</v>
      </c>
      <c r="AB16" s="15">
        <v>43510.453000000001</v>
      </c>
      <c r="AC16" s="14">
        <v>103014.7</v>
      </c>
      <c r="AD16" s="15">
        <v>46631.741000000002</v>
      </c>
      <c r="AE16" s="14">
        <v>0</v>
      </c>
      <c r="AF16" s="14"/>
      <c r="AG16" s="14">
        <v>1009534.5</v>
      </c>
      <c r="AH16" s="15">
        <v>678485.13399999996</v>
      </c>
      <c r="AI16" s="14">
        <v>1009534.5</v>
      </c>
      <c r="AJ16" s="15">
        <v>678485.13399999996</v>
      </c>
      <c r="AK16" s="14">
        <v>20228.600000000002</v>
      </c>
      <c r="AL16" s="15">
        <v>19002.963</v>
      </c>
      <c r="AM16" s="14">
        <v>3992.4</v>
      </c>
      <c r="AN16" s="15">
        <v>3156.8</v>
      </c>
      <c r="AO16" s="14">
        <v>23750</v>
      </c>
      <c r="AP16" s="15">
        <v>12790</v>
      </c>
      <c r="AQ16" s="14">
        <f t="shared" si="3"/>
        <v>20431.799999999988</v>
      </c>
      <c r="AR16" s="14">
        <f t="shared" si="3"/>
        <v>5640.5599999999977</v>
      </c>
      <c r="AS16" s="14">
        <v>360138.3</v>
      </c>
      <c r="AT16" s="15">
        <v>265640.56</v>
      </c>
      <c r="AU16" s="14">
        <v>0</v>
      </c>
      <c r="AV16" s="15"/>
      <c r="AW16" s="14">
        <v>349928.3</v>
      </c>
      <c r="AX16" s="15">
        <v>260000</v>
      </c>
      <c r="AY16" s="14">
        <v>0</v>
      </c>
      <c r="AZ16" s="15"/>
      <c r="BA16" s="18">
        <v>339706.5</v>
      </c>
      <c r="BB16" s="15">
        <v>260000</v>
      </c>
      <c r="BC16" s="14">
        <v>1275182.3</v>
      </c>
      <c r="BD16" s="15">
        <v>1133491.3999999999</v>
      </c>
      <c r="BE16" s="14">
        <v>27406</v>
      </c>
      <c r="BF16" s="15">
        <v>8851.7999999999993</v>
      </c>
      <c r="BG16" s="14"/>
      <c r="BH16" s="14"/>
      <c r="BI16" s="14"/>
      <c r="BJ16" s="15">
        <v>-2961.84</v>
      </c>
      <c r="BK16" s="17">
        <v>-99500</v>
      </c>
      <c r="BL16" s="15">
        <v>-122328.63800000001</v>
      </c>
      <c r="BM16" s="14">
        <v>0</v>
      </c>
      <c r="BN16" s="14">
        <v>0</v>
      </c>
    </row>
    <row r="17" spans="1:66" s="19" customFormat="1" ht="21" customHeight="1">
      <c r="A17" s="12">
        <v>7</v>
      </c>
      <c r="B17" s="13" t="s">
        <v>1</v>
      </c>
      <c r="C17" s="14">
        <f t="shared" si="0"/>
        <v>3981110.5999999996</v>
      </c>
      <c r="D17" s="14">
        <f t="shared" si="0"/>
        <v>2694213.8</v>
      </c>
      <c r="E17" s="14">
        <f t="shared" si="1"/>
        <v>3291828.9999999995</v>
      </c>
      <c r="F17" s="14">
        <f t="shared" si="1"/>
        <v>2127416.5999999996</v>
      </c>
      <c r="G17" s="14">
        <f t="shared" si="2"/>
        <v>1235917.1000000001</v>
      </c>
      <c r="H17" s="14">
        <f t="shared" si="2"/>
        <v>866797.2</v>
      </c>
      <c r="I17" s="21">
        <v>780020</v>
      </c>
      <c r="J17" s="15">
        <v>504710.3</v>
      </c>
      <c r="K17" s="21"/>
      <c r="L17" s="21"/>
      <c r="M17" s="21">
        <v>557728.19999999995</v>
      </c>
      <c r="N17" s="15">
        <v>401516.9</v>
      </c>
      <c r="O17" s="16">
        <v>393000</v>
      </c>
      <c r="P17" s="15">
        <v>302534.5</v>
      </c>
      <c r="Q17" s="16">
        <v>2000</v>
      </c>
      <c r="R17" s="15">
        <v>1443</v>
      </c>
      <c r="S17" s="17">
        <v>9000</v>
      </c>
      <c r="T17" s="15">
        <v>5513</v>
      </c>
      <c r="U17" s="21">
        <v>11500</v>
      </c>
      <c r="V17" s="15">
        <v>5779.7</v>
      </c>
      <c r="W17" s="21">
        <v>19736</v>
      </c>
      <c r="X17" s="15">
        <v>7398.7</v>
      </c>
      <c r="Y17" s="21">
        <v>9500</v>
      </c>
      <c r="Z17" s="15">
        <v>2010.8</v>
      </c>
      <c r="AA17" s="16">
        <v>15962.2</v>
      </c>
      <c r="AB17" s="15">
        <v>9111.7000000000007</v>
      </c>
      <c r="AC17" s="21">
        <v>67080</v>
      </c>
      <c r="AD17" s="15">
        <v>48496.3</v>
      </c>
      <c r="AE17" s="21">
        <v>0</v>
      </c>
      <c r="AF17" s="21"/>
      <c r="AG17" s="21">
        <v>1351454.6</v>
      </c>
      <c r="AH17" s="15">
        <v>890501.6</v>
      </c>
      <c r="AI17" s="21">
        <v>1351454.6</v>
      </c>
      <c r="AJ17" s="15">
        <v>890501.6</v>
      </c>
      <c r="AK17" s="21">
        <v>29409.3</v>
      </c>
      <c r="AL17" s="15">
        <v>17317.900000000001</v>
      </c>
      <c r="AM17" s="21">
        <v>11229.3</v>
      </c>
      <c r="AN17" s="15">
        <v>6662.1</v>
      </c>
      <c r="AO17" s="21">
        <v>16330</v>
      </c>
      <c r="AP17" s="15">
        <v>8245</v>
      </c>
      <c r="AQ17" s="14">
        <f t="shared" si="3"/>
        <v>10251.400000000023</v>
      </c>
      <c r="AR17" s="14">
        <f t="shared" si="3"/>
        <v>5124.9000000000233</v>
      </c>
      <c r="AS17" s="21">
        <v>556886.9</v>
      </c>
      <c r="AT17" s="15">
        <v>305124.90000000002</v>
      </c>
      <c r="AU17" s="21">
        <v>0</v>
      </c>
      <c r="AV17" s="15"/>
      <c r="AW17" s="21">
        <v>547486.9</v>
      </c>
      <c r="AX17" s="15">
        <v>300000</v>
      </c>
      <c r="AY17" s="21">
        <v>0</v>
      </c>
      <c r="AZ17" s="15"/>
      <c r="BA17" s="18">
        <v>546635.5</v>
      </c>
      <c r="BB17" s="15">
        <v>300000</v>
      </c>
      <c r="BC17" s="21">
        <v>1150957.1000000001</v>
      </c>
      <c r="BD17" s="15">
        <v>851115.4</v>
      </c>
      <c r="BE17" s="21">
        <v>234960</v>
      </c>
      <c r="BF17" s="15">
        <v>121922.7</v>
      </c>
      <c r="BG17" s="21"/>
      <c r="BH17" s="21"/>
      <c r="BI17" s="21">
        <v>0</v>
      </c>
      <c r="BJ17" s="15">
        <v>-13182</v>
      </c>
      <c r="BK17" s="17">
        <v>-150000</v>
      </c>
      <c r="BL17" s="15">
        <v>-93058.9</v>
      </c>
      <c r="BM17" s="21">
        <v>0</v>
      </c>
      <c r="BN17" s="21">
        <v>0</v>
      </c>
    </row>
    <row r="18" spans="1:66" s="19" customFormat="1" ht="21" customHeight="1">
      <c r="A18" s="12">
        <v>8</v>
      </c>
      <c r="B18" s="13" t="s">
        <v>56</v>
      </c>
      <c r="C18" s="14">
        <f t="shared" si="0"/>
        <v>707506.2</v>
      </c>
      <c r="D18" s="14">
        <f t="shared" si="0"/>
        <v>500763.6999999999</v>
      </c>
      <c r="E18" s="14">
        <f t="shared" si="1"/>
        <v>702754</v>
      </c>
      <c r="F18" s="14">
        <f t="shared" si="1"/>
        <v>466117.89999999997</v>
      </c>
      <c r="G18" s="14">
        <f t="shared" si="2"/>
        <v>50223.200000000012</v>
      </c>
      <c r="H18" s="14">
        <f t="shared" si="2"/>
        <v>46836.999999999971</v>
      </c>
      <c r="I18" s="21">
        <v>329753</v>
      </c>
      <c r="J18" s="15">
        <v>224610.8</v>
      </c>
      <c r="K18" s="21"/>
      <c r="L18" s="21"/>
      <c r="M18" s="21">
        <v>126930</v>
      </c>
      <c r="N18" s="15">
        <v>89052.4</v>
      </c>
      <c r="O18" s="16">
        <v>37500</v>
      </c>
      <c r="P18" s="15">
        <v>29698.400000000001</v>
      </c>
      <c r="Q18" s="16">
        <v>12300</v>
      </c>
      <c r="R18" s="15">
        <v>6768.4</v>
      </c>
      <c r="S18" s="17">
        <v>2900</v>
      </c>
      <c r="T18" s="15">
        <v>2144</v>
      </c>
      <c r="U18" s="21">
        <v>500</v>
      </c>
      <c r="V18" s="15">
        <v>443.6</v>
      </c>
      <c r="W18" s="21">
        <v>25170</v>
      </c>
      <c r="X18" s="15">
        <v>14754</v>
      </c>
      <c r="Y18" s="21">
        <v>1000</v>
      </c>
      <c r="Z18" s="15">
        <v>96</v>
      </c>
      <c r="AA18" s="16">
        <v>4000</v>
      </c>
      <c r="AB18" s="15">
        <v>2675.3</v>
      </c>
      <c r="AC18" s="21">
        <v>39660</v>
      </c>
      <c r="AD18" s="15">
        <v>30741.3</v>
      </c>
      <c r="AE18" s="21">
        <v>0</v>
      </c>
      <c r="AF18" s="21"/>
      <c r="AG18" s="21">
        <v>179500</v>
      </c>
      <c r="AH18" s="15">
        <v>127340.9</v>
      </c>
      <c r="AI18" s="21">
        <v>179500</v>
      </c>
      <c r="AJ18" s="15">
        <v>127340.9</v>
      </c>
      <c r="AK18" s="21">
        <v>11000</v>
      </c>
      <c r="AL18" s="15">
        <v>7778</v>
      </c>
      <c r="AM18" s="21">
        <v>11000</v>
      </c>
      <c r="AN18" s="15">
        <v>7778</v>
      </c>
      <c r="AO18" s="21">
        <v>8200</v>
      </c>
      <c r="AP18" s="15">
        <v>3666</v>
      </c>
      <c r="AQ18" s="14">
        <f t="shared" si="3"/>
        <v>1900</v>
      </c>
      <c r="AR18" s="14">
        <f t="shared" si="3"/>
        <v>1478.5999999999985</v>
      </c>
      <c r="AS18" s="21">
        <v>47371</v>
      </c>
      <c r="AT18" s="15">
        <v>13669.8</v>
      </c>
      <c r="AU18" s="21">
        <v>0</v>
      </c>
      <c r="AV18" s="15"/>
      <c r="AW18" s="21">
        <v>45471</v>
      </c>
      <c r="AX18" s="15">
        <v>12191.2</v>
      </c>
      <c r="AY18" s="21">
        <v>0</v>
      </c>
      <c r="AZ18" s="15"/>
      <c r="BA18" s="18">
        <v>45471</v>
      </c>
      <c r="BB18" s="15">
        <v>12191.2</v>
      </c>
      <c r="BC18" s="21">
        <v>432531</v>
      </c>
      <c r="BD18" s="15">
        <v>250794.1</v>
      </c>
      <c r="BE18" s="21">
        <v>14500</v>
      </c>
      <c r="BF18" s="15">
        <v>20474.5</v>
      </c>
      <c r="BG18" s="21"/>
      <c r="BH18" s="21"/>
      <c r="BI18" s="21">
        <v>-396807.8</v>
      </c>
      <c r="BJ18" s="15">
        <v>-224431.6</v>
      </c>
      <c r="BK18" s="17"/>
      <c r="BL18" s="15"/>
      <c r="BM18" s="21">
        <v>0</v>
      </c>
      <c r="BN18" s="21">
        <v>0</v>
      </c>
    </row>
    <row r="19" spans="1:66" s="23" customFormat="1" ht="21" customHeight="1">
      <c r="A19" s="31" t="s">
        <v>50</v>
      </c>
      <c r="B19" s="31"/>
      <c r="C19" s="22">
        <f t="shared" ref="C19:BN19" si="4">SUM(C11:C18)</f>
        <v>15337100.1</v>
      </c>
      <c r="D19" s="22">
        <f t="shared" si="4"/>
        <v>9869283.2980000004</v>
      </c>
      <c r="E19" s="22">
        <f t="shared" si="4"/>
        <v>11618575.399999999</v>
      </c>
      <c r="F19" s="22">
        <f t="shared" si="4"/>
        <v>7376759.6339999996</v>
      </c>
      <c r="G19" s="22">
        <f t="shared" si="4"/>
        <v>4762940.7</v>
      </c>
      <c r="H19" s="22">
        <f t="shared" si="4"/>
        <v>3177317.8640000001</v>
      </c>
      <c r="I19" s="22">
        <f t="shared" si="4"/>
        <v>3597209.7</v>
      </c>
      <c r="J19" s="22">
        <f t="shared" si="4"/>
        <v>2350985.7819999997</v>
      </c>
      <c r="K19" s="22">
        <f t="shared" si="4"/>
        <v>0</v>
      </c>
      <c r="L19" s="22">
        <f t="shared" si="4"/>
        <v>0</v>
      </c>
      <c r="M19" s="22">
        <f t="shared" si="4"/>
        <v>2241243.5</v>
      </c>
      <c r="N19" s="22">
        <f t="shared" si="4"/>
        <v>1384277.3360000001</v>
      </c>
      <c r="O19" s="22">
        <f t="shared" si="4"/>
        <v>747205.7</v>
      </c>
      <c r="P19" s="22">
        <f t="shared" si="4"/>
        <v>567509.83500000008</v>
      </c>
      <c r="Q19" s="22">
        <f t="shared" si="4"/>
        <v>194692.1</v>
      </c>
      <c r="R19" s="22">
        <f t="shared" si="4"/>
        <v>124119.82799999999</v>
      </c>
      <c r="S19" s="22">
        <f t="shared" si="4"/>
        <v>35854.199999999997</v>
      </c>
      <c r="T19" s="22">
        <f t="shared" si="4"/>
        <v>21377.209000000003</v>
      </c>
      <c r="U19" s="22">
        <f t="shared" si="4"/>
        <v>36000</v>
      </c>
      <c r="V19" s="22">
        <f t="shared" si="4"/>
        <v>12669.508</v>
      </c>
      <c r="W19" s="22">
        <f t="shared" si="4"/>
        <v>350963.7</v>
      </c>
      <c r="X19" s="22">
        <f t="shared" si="4"/>
        <v>162026.98400000003</v>
      </c>
      <c r="Y19" s="22">
        <f t="shared" si="4"/>
        <v>226520</v>
      </c>
      <c r="Z19" s="22">
        <f t="shared" si="4"/>
        <v>94881.844000000012</v>
      </c>
      <c r="AA19" s="22">
        <f t="shared" si="4"/>
        <v>205506.6</v>
      </c>
      <c r="AB19" s="22">
        <f t="shared" si="4"/>
        <v>126546.253</v>
      </c>
      <c r="AC19" s="22">
        <f t="shared" si="4"/>
        <v>572016.9</v>
      </c>
      <c r="AD19" s="22">
        <f t="shared" si="4"/>
        <v>322642.005</v>
      </c>
      <c r="AE19" s="22">
        <f t="shared" si="4"/>
        <v>0</v>
      </c>
      <c r="AF19" s="22">
        <f t="shared" si="4"/>
        <v>0</v>
      </c>
      <c r="AG19" s="22">
        <f t="shared" si="4"/>
        <v>4071175.6</v>
      </c>
      <c r="AH19" s="22">
        <f t="shared" si="4"/>
        <v>2763579.4389999998</v>
      </c>
      <c r="AI19" s="22">
        <f t="shared" si="4"/>
        <v>4071175.6</v>
      </c>
      <c r="AJ19" s="22">
        <f t="shared" si="4"/>
        <v>2763579.4389999998</v>
      </c>
      <c r="AK19" s="22">
        <f t="shared" si="4"/>
        <v>130508.00000000001</v>
      </c>
      <c r="AL19" s="22">
        <f t="shared" si="4"/>
        <v>92306.016999999993</v>
      </c>
      <c r="AM19" s="22">
        <f t="shared" si="4"/>
        <v>50103</v>
      </c>
      <c r="AN19" s="22">
        <f t="shared" si="4"/>
        <v>30335.553999999996</v>
      </c>
      <c r="AO19" s="22">
        <f t="shared" si="4"/>
        <v>150970</v>
      </c>
      <c r="AP19" s="22">
        <f t="shared" si="4"/>
        <v>77072.299999999988</v>
      </c>
      <c r="AQ19" s="22">
        <f t="shared" si="4"/>
        <v>383052.60000000003</v>
      </c>
      <c r="AR19" s="22">
        <f t="shared" si="4"/>
        <v>23744.560000000023</v>
      </c>
      <c r="AS19" s="22">
        <f t="shared" si="4"/>
        <v>1427468.6</v>
      </c>
      <c r="AT19" s="22">
        <f t="shared" si="4"/>
        <v>708538.76</v>
      </c>
      <c r="AU19" s="22">
        <f t="shared" si="4"/>
        <v>0</v>
      </c>
      <c r="AV19" s="22">
        <f t="shared" si="4"/>
        <v>0</v>
      </c>
      <c r="AW19" s="22">
        <f t="shared" si="4"/>
        <v>1385483.6</v>
      </c>
      <c r="AX19" s="22">
        <f t="shared" si="4"/>
        <v>684794.2</v>
      </c>
      <c r="AY19" s="22">
        <f t="shared" si="4"/>
        <v>0</v>
      </c>
      <c r="AZ19" s="22">
        <f t="shared" si="4"/>
        <v>0</v>
      </c>
      <c r="BA19" s="22">
        <f t="shared" si="4"/>
        <v>1044416</v>
      </c>
      <c r="BB19" s="22">
        <f t="shared" si="4"/>
        <v>684794.2</v>
      </c>
      <c r="BC19" s="22">
        <f t="shared" si="4"/>
        <v>5534805.3000000007</v>
      </c>
      <c r="BD19" s="22">
        <f t="shared" si="4"/>
        <v>4008695.9720000001</v>
      </c>
      <c r="BE19" s="22">
        <f t="shared" si="4"/>
        <v>506626.8</v>
      </c>
      <c r="BF19" s="22">
        <f t="shared" si="4"/>
        <v>274850.15999999997</v>
      </c>
      <c r="BG19" s="22">
        <f t="shared" si="4"/>
        <v>0</v>
      </c>
      <c r="BH19" s="22">
        <f t="shared" si="4"/>
        <v>0</v>
      </c>
      <c r="BI19" s="22">
        <f t="shared" si="4"/>
        <v>-410807.8</v>
      </c>
      <c r="BJ19" s="22">
        <f t="shared" si="4"/>
        <v>-250864.94</v>
      </c>
      <c r="BK19" s="22">
        <f t="shared" si="4"/>
        <v>-867683.6</v>
      </c>
      <c r="BL19" s="22">
        <f t="shared" si="4"/>
        <v>-855363.3280000001</v>
      </c>
      <c r="BM19" s="22">
        <f t="shared" si="4"/>
        <v>0</v>
      </c>
      <c r="BN19" s="22">
        <f t="shared" si="4"/>
        <v>0</v>
      </c>
    </row>
    <row r="20" spans="1:66" ht="21" customHeight="1"/>
    <row r="21" spans="1:66" ht="21" customHeight="1"/>
    <row r="22" spans="1:66" ht="21" customHeight="1"/>
    <row r="23" spans="1:66" ht="21" customHeight="1"/>
    <row r="24" spans="1:66" ht="21" customHeight="1"/>
    <row r="25" spans="1:66" ht="21" customHeight="1"/>
    <row r="26" spans="1:66" ht="21" customHeight="1"/>
    <row r="27" spans="1:66" ht="21" customHeight="1"/>
    <row r="28" spans="1:66" ht="21" customHeight="1"/>
    <row r="29" spans="1:66" ht="21" customHeight="1"/>
    <row r="30" spans="1:66" ht="21" customHeight="1"/>
    <row r="31" spans="1:66" ht="21" customHeight="1"/>
    <row r="32" spans="1:66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8" ht="18" customHeight="1"/>
    <row r="122" spans="1:66" s="25" customFormat="1">
      <c r="A122" s="5"/>
      <c r="B122" s="2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</row>
    <row r="123" spans="1:66" s="25" customFormat="1">
      <c r="A123" s="5"/>
      <c r="B123" s="2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</row>
    <row r="124" spans="1:66" s="25" customFormat="1">
      <c r="A124" s="5"/>
      <c r="B124" s="2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</row>
    <row r="125" spans="1:66" s="25" customFormat="1">
      <c r="A125" s="5"/>
      <c r="B125" s="2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</row>
  </sheetData>
  <protectedRanges>
    <protectedRange sqref="J11:J13 J15:J18" name="Range2_18_1_1"/>
    <protectedRange sqref="N11:N13 N15:N18" name="Range2_1_4_1_1"/>
    <protectedRange sqref="R11:R18" name="Range2_3_4_1_1"/>
    <protectedRange sqref="T11:T18" name="Range2_4_4_1_1"/>
    <protectedRange sqref="V11:V18" name="Range2_5_4_1_1"/>
    <protectedRange sqref="X11:X15 X17:X18" name="Range2_6_4_1_1"/>
    <protectedRange sqref="Z11:Z18" name="Range2_7_4_1_1"/>
    <protectedRange sqref="AB11:AB18" name="Range2_8_4_1_1"/>
    <protectedRange sqref="AD11:AD18" name="Range2_9_4_1_1"/>
    <protectedRange sqref="AH11:AH18" name="Range2_11_4_1_1"/>
    <protectedRange sqref="AJ11:AJ18" name="Range2_12_4_1_1"/>
    <protectedRange sqref="AL11:AL18" name="Range2_13_4_1_1"/>
    <protectedRange sqref="AN11:AN18" name="Range2_14_4_1_1"/>
    <protectedRange sqref="AP11:AP18" name="Range2_15_4_1_1"/>
    <protectedRange sqref="AT11:AT18" name="Range3_12_1_1"/>
    <protectedRange sqref="AV11:AV18" name="Range3_1_4_1_1"/>
    <protectedRange sqref="AX11:AX18" name="Range3_3_4_1_1"/>
    <protectedRange sqref="AZ11:AZ18" name="Range3_4_4_1_1"/>
    <protectedRange sqref="BB11:BB18" name="Range3_5_4_1_1"/>
    <protectedRange sqref="BD11:BD18" name="Range3_6_4_1_1"/>
    <protectedRange sqref="BF11:BF18" name="Range3_7_4_1_1"/>
    <protectedRange sqref="BJ11:BJ18" name="Range3_8_4_1_1"/>
    <protectedRange sqref="BL11:BL18" name="Range3_9_4_1_1"/>
    <protectedRange sqref="P11:P18" name="Range2_10_4_1_1"/>
    <protectedRange sqref="Q17:Q18" name="Range2_1_1_1"/>
    <protectedRange sqref="X16" name="Range2_5_1"/>
  </protectedRanges>
  <mergeCells count="54">
    <mergeCell ref="BI5:BN5"/>
    <mergeCell ref="K8:L8"/>
    <mergeCell ref="A2:N2"/>
    <mergeCell ref="BM8:BN8"/>
    <mergeCell ref="AM7:AN7"/>
    <mergeCell ref="AO7:AP8"/>
    <mergeCell ref="AQ7:AV7"/>
    <mergeCell ref="AW7:BB7"/>
    <mergeCell ref="BC7:BD8"/>
    <mergeCell ref="BE7:BF8"/>
    <mergeCell ref="AW8:AX8"/>
    <mergeCell ref="AY8:AZ8"/>
    <mergeCell ref="BA8:BB8"/>
    <mergeCell ref="BK8:BL8"/>
    <mergeCell ref="BC4:BN4"/>
    <mergeCell ref="I5:BB5"/>
    <mergeCell ref="D3:I3"/>
    <mergeCell ref="W3:X3"/>
    <mergeCell ref="AG3:AH3"/>
    <mergeCell ref="BC5:BH5"/>
    <mergeCell ref="M7:N8"/>
    <mergeCell ref="O7:AD7"/>
    <mergeCell ref="AE7:AF8"/>
    <mergeCell ref="AG7:AH8"/>
    <mergeCell ref="AC8:AD8"/>
    <mergeCell ref="O8:P8"/>
    <mergeCell ref="Q8:R8"/>
    <mergeCell ref="S8:T8"/>
    <mergeCell ref="U8:V8"/>
    <mergeCell ref="AA8:AB8"/>
    <mergeCell ref="BC6:BF6"/>
    <mergeCell ref="BG6:BH8"/>
    <mergeCell ref="Y8:Z8"/>
    <mergeCell ref="I7:L7"/>
    <mergeCell ref="BI6:BJ8"/>
    <mergeCell ref="BK6:BN7"/>
    <mergeCell ref="AI7:AJ7"/>
    <mergeCell ref="AK7:AL8"/>
    <mergeCell ref="A19:B19"/>
    <mergeCell ref="C8:D8"/>
    <mergeCell ref="E8:F8"/>
    <mergeCell ref="G8:H8"/>
    <mergeCell ref="I8:J8"/>
    <mergeCell ref="A4:A9"/>
    <mergeCell ref="B4:B9"/>
    <mergeCell ref="C4:H7"/>
    <mergeCell ref="I4:BB4"/>
    <mergeCell ref="AI8:AJ8"/>
    <mergeCell ref="AM8:AN8"/>
    <mergeCell ref="AQ8:AR8"/>
    <mergeCell ref="AS8:AT8"/>
    <mergeCell ref="AU8:AV8"/>
    <mergeCell ref="I6:BB6"/>
    <mergeCell ref="W8:X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2023-10-03T10:48:02Z</dcterms:modified>
</cp:coreProperties>
</file>