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Մարզ (2)" sheetId="15" r:id="rId1"/>
    <sheet name="Մարզ" sheetId="14" r:id="rId2"/>
    <sheet name="Արմավիր" sheetId="2" r:id="rId3"/>
    <sheet name="մեծամոր" sheetId="3" r:id="rId4"/>
    <sheet name="Էջմիածին" sheetId="7" r:id="rId5"/>
    <sheet name="բաղրամյան" sheetId="8" r:id="rId6"/>
    <sheet name="խոյ" sheetId="9" r:id="rId7"/>
    <sheet name="Արաքս" sheetId="10" r:id="rId8"/>
    <sheet name="Փարաքար" sheetId="11" r:id="rId9"/>
    <sheet name="Ֆերիկ" sheetId="12" r:id="rId10"/>
  </sheets>
  <calcPr calcId="125725"/>
</workbook>
</file>

<file path=xl/calcChain.xml><?xml version="1.0" encoding="utf-8"?>
<calcChain xmlns="http://schemas.openxmlformats.org/spreadsheetml/2006/main">
  <c r="W88" i="15"/>
  <c r="V88"/>
  <c r="U88"/>
  <c r="T88"/>
  <c r="S88"/>
  <c r="M88"/>
  <c r="L88"/>
  <c r="K88"/>
  <c r="J88"/>
  <c r="I88"/>
  <c r="W87"/>
  <c r="V87"/>
  <c r="U87"/>
  <c r="T87"/>
  <c r="S87"/>
  <c r="M87"/>
  <c r="L87"/>
  <c r="K87"/>
  <c r="J87"/>
  <c r="I87"/>
  <c r="W86"/>
  <c r="V86"/>
  <c r="U86"/>
  <c r="T86"/>
  <c r="S86"/>
  <c r="M86"/>
  <c r="L86"/>
  <c r="K86"/>
  <c r="J86"/>
  <c r="I86"/>
  <c r="W85"/>
  <c r="V85"/>
  <c r="U85"/>
  <c r="T85"/>
  <c r="S85"/>
  <c r="M85"/>
  <c r="L85"/>
  <c r="K85"/>
  <c r="J85"/>
  <c r="I85"/>
  <c r="W84"/>
  <c r="V84"/>
  <c r="U84"/>
  <c r="T84"/>
  <c r="S84"/>
  <c r="M84"/>
  <c r="L84"/>
  <c r="K84"/>
  <c r="J84"/>
  <c r="I84"/>
  <c r="W83"/>
  <c r="V83"/>
  <c r="U83"/>
  <c r="T83"/>
  <c r="S83"/>
  <c r="M83"/>
  <c r="L83"/>
  <c r="K83"/>
  <c r="J83"/>
  <c r="I83"/>
  <c r="W82"/>
  <c r="V82"/>
  <c r="U82"/>
  <c r="T82"/>
  <c r="S82"/>
  <c r="M82"/>
  <c r="L82"/>
  <c r="K82"/>
  <c r="J82"/>
  <c r="I82"/>
  <c r="W81"/>
  <c r="W89" s="1"/>
  <c r="V81"/>
  <c r="V89" s="1"/>
  <c r="U81"/>
  <c r="U89" s="1"/>
  <c r="T81"/>
  <c r="T89" s="1"/>
  <c r="S81"/>
  <c r="S89" s="1"/>
  <c r="R81"/>
  <c r="Q81"/>
  <c r="P81"/>
  <c r="O81"/>
  <c r="N81"/>
  <c r="M81"/>
  <c r="M89" s="1"/>
  <c r="L81"/>
  <c r="K81"/>
  <c r="K89" s="1"/>
  <c r="J81"/>
  <c r="I81"/>
  <c r="I89" s="1"/>
  <c r="H81"/>
  <c r="G81"/>
  <c r="F81"/>
  <c r="E81"/>
  <c r="D81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S82" i="14"/>
  <c r="T82"/>
  <c r="U82"/>
  <c r="V82"/>
  <c r="W82"/>
  <c r="S83"/>
  <c r="T83"/>
  <c r="U83"/>
  <c r="V83"/>
  <c r="W83"/>
  <c r="S84"/>
  <c r="T84"/>
  <c r="U84"/>
  <c r="V84"/>
  <c r="W84"/>
  <c r="S85"/>
  <c r="T85"/>
  <c r="U85"/>
  <c r="V85"/>
  <c r="W85"/>
  <c r="S86"/>
  <c r="T86"/>
  <c r="U86"/>
  <c r="V86"/>
  <c r="W86"/>
  <c r="S87"/>
  <c r="T87"/>
  <c r="U87"/>
  <c r="V87"/>
  <c r="W87"/>
  <c r="S88"/>
  <c r="T88"/>
  <c r="U88"/>
  <c r="V88"/>
  <c r="W88"/>
  <c r="T81"/>
  <c r="T89" s="1"/>
  <c r="U81"/>
  <c r="U89" s="1"/>
  <c r="V81"/>
  <c r="V89" s="1"/>
  <c r="W81"/>
  <c r="W89" s="1"/>
  <c r="S81"/>
  <c r="S89" s="1"/>
  <c r="I82"/>
  <c r="J82"/>
  <c r="K82"/>
  <c r="L82"/>
  <c r="M82"/>
  <c r="I83"/>
  <c r="J83"/>
  <c r="K83"/>
  <c r="L83"/>
  <c r="M83"/>
  <c r="I84"/>
  <c r="J84"/>
  <c r="K84"/>
  <c r="L84"/>
  <c r="M84"/>
  <c r="I85"/>
  <c r="J85"/>
  <c r="K85"/>
  <c r="L85"/>
  <c r="M85"/>
  <c r="I86"/>
  <c r="J86"/>
  <c r="K86"/>
  <c r="L86"/>
  <c r="M86"/>
  <c r="I87"/>
  <c r="J87"/>
  <c r="K87"/>
  <c r="L87"/>
  <c r="M87"/>
  <c r="I88"/>
  <c r="J88"/>
  <c r="K88"/>
  <c r="L88"/>
  <c r="M88"/>
  <c r="J81"/>
  <c r="J89" s="1"/>
  <c r="K81"/>
  <c r="K89" s="1"/>
  <c r="L81"/>
  <c r="L89" s="1"/>
  <c r="M81"/>
  <c r="M89" s="1"/>
  <c r="I81"/>
  <c r="I89" s="1"/>
  <c r="R81"/>
  <c r="Q81"/>
  <c r="P81"/>
  <c r="O81"/>
  <c r="N81"/>
  <c r="E81"/>
  <c r="F81"/>
  <c r="G81"/>
  <c r="H81"/>
  <c r="D81"/>
  <c r="D89" s="1"/>
  <c r="W80"/>
  <c r="V80"/>
  <c r="U80"/>
  <c r="T80"/>
  <c r="S80"/>
  <c r="N80"/>
  <c r="M80"/>
  <c r="L80"/>
  <c r="K80"/>
  <c r="J80"/>
  <c r="I80"/>
  <c r="D80"/>
  <c r="N71"/>
  <c r="D71"/>
  <c r="W71"/>
  <c r="V71"/>
  <c r="U71"/>
  <c r="T71"/>
  <c r="S71"/>
  <c r="M71"/>
  <c r="L71"/>
  <c r="K71"/>
  <c r="J71"/>
  <c r="I71"/>
  <c r="N62"/>
  <c r="D62"/>
  <c r="W62"/>
  <c r="V62"/>
  <c r="U62"/>
  <c r="T62"/>
  <c r="S62"/>
  <c r="M62"/>
  <c r="L62"/>
  <c r="K62"/>
  <c r="J62"/>
  <c r="I62"/>
  <c r="J53"/>
  <c r="K53"/>
  <c r="L53"/>
  <c r="M53"/>
  <c r="I53"/>
  <c r="N53"/>
  <c r="D53"/>
  <c r="W53"/>
  <c r="V53"/>
  <c r="U53"/>
  <c r="T53"/>
  <c r="S53"/>
  <c r="W44"/>
  <c r="V44"/>
  <c r="U44"/>
  <c r="T44"/>
  <c r="S44"/>
  <c r="J44"/>
  <c r="K44"/>
  <c r="L44"/>
  <c r="M44"/>
  <c r="I44"/>
  <c r="N44"/>
  <c r="D44"/>
  <c r="T35"/>
  <c r="U35"/>
  <c r="V35"/>
  <c r="W35"/>
  <c r="S35"/>
  <c r="S26"/>
  <c r="T26"/>
  <c r="U26"/>
  <c r="V26"/>
  <c r="W26"/>
  <c r="J35"/>
  <c r="K35"/>
  <c r="L35"/>
  <c r="M35"/>
  <c r="I35"/>
  <c r="N35"/>
  <c r="D35"/>
  <c r="N17"/>
  <c r="N26"/>
  <c r="D26"/>
  <c r="J26"/>
  <c r="K26"/>
  <c r="L26"/>
  <c r="M26"/>
  <c r="I26"/>
  <c r="D17"/>
  <c r="W17"/>
  <c r="V17"/>
  <c r="U17"/>
  <c r="T17"/>
  <c r="S17"/>
  <c r="M17"/>
  <c r="L17"/>
  <c r="K17"/>
  <c r="J17"/>
  <c r="I17"/>
  <c r="W17" i="12"/>
  <c r="V17"/>
  <c r="U17"/>
  <c r="T17"/>
  <c r="S17"/>
  <c r="N17"/>
  <c r="M17"/>
  <c r="L17"/>
  <c r="K17"/>
  <c r="J17"/>
  <c r="I17"/>
  <c r="D17"/>
  <c r="S82" i="11"/>
  <c r="T82"/>
  <c r="U82"/>
  <c r="V82"/>
  <c r="W82"/>
  <c r="S83"/>
  <c r="T83"/>
  <c r="U83"/>
  <c r="V83"/>
  <c r="W83"/>
  <c r="S84"/>
  <c r="T84"/>
  <c r="U84"/>
  <c r="V84"/>
  <c r="W84"/>
  <c r="S85"/>
  <c r="T85"/>
  <c r="U85"/>
  <c r="V85"/>
  <c r="W85"/>
  <c r="S86"/>
  <c r="T86"/>
  <c r="U86"/>
  <c r="V86"/>
  <c r="W86"/>
  <c r="S87"/>
  <c r="T87"/>
  <c r="U87"/>
  <c r="V87"/>
  <c r="W87"/>
  <c r="S88"/>
  <c r="T88"/>
  <c r="U88"/>
  <c r="V88"/>
  <c r="W88"/>
  <c r="T81"/>
  <c r="T89" s="1"/>
  <c r="U81"/>
  <c r="U89" s="1"/>
  <c r="V81"/>
  <c r="V89" s="1"/>
  <c r="W81"/>
  <c r="W89" s="1"/>
  <c r="S81"/>
  <c r="S89" s="1"/>
  <c r="R81"/>
  <c r="Q81"/>
  <c r="P81"/>
  <c r="O81"/>
  <c r="N81"/>
  <c r="I82"/>
  <c r="J82"/>
  <c r="K82"/>
  <c r="L82"/>
  <c r="M82"/>
  <c r="I83"/>
  <c r="J83"/>
  <c r="K83"/>
  <c r="L83"/>
  <c r="M83"/>
  <c r="I84"/>
  <c r="J84"/>
  <c r="K84"/>
  <c r="L84"/>
  <c r="M84"/>
  <c r="I85"/>
  <c r="J85"/>
  <c r="K85"/>
  <c r="L85"/>
  <c r="M85"/>
  <c r="I86"/>
  <c r="J86"/>
  <c r="K86"/>
  <c r="L86"/>
  <c r="M86"/>
  <c r="I87"/>
  <c r="J87"/>
  <c r="K87"/>
  <c r="L87"/>
  <c r="M87"/>
  <c r="I88"/>
  <c r="J88"/>
  <c r="K88"/>
  <c r="L88"/>
  <c r="M88"/>
  <c r="J81"/>
  <c r="J89" s="1"/>
  <c r="K81"/>
  <c r="K89" s="1"/>
  <c r="L81"/>
  <c r="L89" s="1"/>
  <c r="M81"/>
  <c r="M89" s="1"/>
  <c r="I81"/>
  <c r="I89" s="1"/>
  <c r="E81"/>
  <c r="F81"/>
  <c r="G81"/>
  <c r="H81"/>
  <c r="D81"/>
  <c r="W80"/>
  <c r="V80"/>
  <c r="U80"/>
  <c r="T80"/>
  <c r="S80"/>
  <c r="N80"/>
  <c r="N89" s="1"/>
  <c r="M80"/>
  <c r="L80"/>
  <c r="K80"/>
  <c r="J80"/>
  <c r="I80"/>
  <c r="D80"/>
  <c r="D89" s="1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W133" i="10"/>
  <c r="V133"/>
  <c r="U133"/>
  <c r="T133"/>
  <c r="S133"/>
  <c r="W132"/>
  <c r="V132"/>
  <c r="U132"/>
  <c r="T132"/>
  <c r="S132"/>
  <c r="W131"/>
  <c r="V131"/>
  <c r="U131"/>
  <c r="T131"/>
  <c r="S131"/>
  <c r="W130"/>
  <c r="V130"/>
  <c r="U130"/>
  <c r="T130"/>
  <c r="S130"/>
  <c r="W129"/>
  <c r="V129"/>
  <c r="U129"/>
  <c r="T129"/>
  <c r="S129"/>
  <c r="W128"/>
  <c r="V128"/>
  <c r="U128"/>
  <c r="T128"/>
  <c r="S128"/>
  <c r="W127"/>
  <c r="V127"/>
  <c r="U127"/>
  <c r="T127"/>
  <c r="S127"/>
  <c r="W126"/>
  <c r="W134" s="1"/>
  <c r="V126"/>
  <c r="V134" s="1"/>
  <c r="U126"/>
  <c r="U134" s="1"/>
  <c r="T126"/>
  <c r="T134" s="1"/>
  <c r="S126"/>
  <c r="S134" s="1"/>
  <c r="I133"/>
  <c r="J133"/>
  <c r="K133"/>
  <c r="L133"/>
  <c r="M133"/>
  <c r="I127"/>
  <c r="J127"/>
  <c r="K127"/>
  <c r="L127"/>
  <c r="M127"/>
  <c r="I128"/>
  <c r="J128"/>
  <c r="K128"/>
  <c r="L128"/>
  <c r="M128"/>
  <c r="I129"/>
  <c r="J129"/>
  <c r="K129"/>
  <c r="L129"/>
  <c r="M129"/>
  <c r="I130"/>
  <c r="J130"/>
  <c r="K130"/>
  <c r="L130"/>
  <c r="M130"/>
  <c r="I131"/>
  <c r="J131"/>
  <c r="K131"/>
  <c r="L131"/>
  <c r="M131"/>
  <c r="I132"/>
  <c r="J132"/>
  <c r="K132"/>
  <c r="L132"/>
  <c r="M132"/>
  <c r="J126"/>
  <c r="J134" s="1"/>
  <c r="K126"/>
  <c r="K134" s="1"/>
  <c r="L126"/>
  <c r="L134" s="1"/>
  <c r="M126"/>
  <c r="M134" s="1"/>
  <c r="I126"/>
  <c r="I134" s="1"/>
  <c r="R126"/>
  <c r="Q126"/>
  <c r="P126"/>
  <c r="O126"/>
  <c r="N126"/>
  <c r="E126"/>
  <c r="F126"/>
  <c r="G126"/>
  <c r="H126"/>
  <c r="D126"/>
  <c r="W125"/>
  <c r="V125"/>
  <c r="U125"/>
  <c r="T125"/>
  <c r="S125"/>
  <c r="N125"/>
  <c r="N134" s="1"/>
  <c r="M125"/>
  <c r="L125"/>
  <c r="K125"/>
  <c r="J125"/>
  <c r="I125"/>
  <c r="D125"/>
  <c r="W116"/>
  <c r="V116"/>
  <c r="U116"/>
  <c r="T116"/>
  <c r="S116"/>
  <c r="N116"/>
  <c r="M116"/>
  <c r="L116"/>
  <c r="K116"/>
  <c r="J116"/>
  <c r="I116"/>
  <c r="D116"/>
  <c r="W107"/>
  <c r="V107"/>
  <c r="U107"/>
  <c r="T107"/>
  <c r="S107"/>
  <c r="N107"/>
  <c r="M107"/>
  <c r="L107"/>
  <c r="K107"/>
  <c r="J107"/>
  <c r="I107"/>
  <c r="D107"/>
  <c r="W98"/>
  <c r="V98"/>
  <c r="U98"/>
  <c r="T98"/>
  <c r="S98"/>
  <c r="N98"/>
  <c r="M98"/>
  <c r="L98"/>
  <c r="K98"/>
  <c r="J98"/>
  <c r="I98"/>
  <c r="D98"/>
  <c r="W89"/>
  <c r="V89"/>
  <c r="U89"/>
  <c r="T89"/>
  <c r="S89"/>
  <c r="N89"/>
  <c r="M89"/>
  <c r="L89"/>
  <c r="K89"/>
  <c r="J89"/>
  <c r="I89"/>
  <c r="D89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S163" i="9"/>
  <c r="T163"/>
  <c r="U163"/>
  <c r="V163"/>
  <c r="W163"/>
  <c r="S164"/>
  <c r="T164"/>
  <c r="U164"/>
  <c r="V164"/>
  <c r="W164"/>
  <c r="S165"/>
  <c r="T165"/>
  <c r="U165"/>
  <c r="V165"/>
  <c r="W165"/>
  <c r="S166"/>
  <c r="T166"/>
  <c r="U166"/>
  <c r="V166"/>
  <c r="W166"/>
  <c r="S167"/>
  <c r="T167"/>
  <c r="U167"/>
  <c r="V167"/>
  <c r="W167"/>
  <c r="S168"/>
  <c r="T168"/>
  <c r="U168"/>
  <c r="V168"/>
  <c r="W168"/>
  <c r="S169"/>
  <c r="T169"/>
  <c r="U169"/>
  <c r="V169"/>
  <c r="W169"/>
  <c r="T162"/>
  <c r="T170" s="1"/>
  <c r="U162"/>
  <c r="U170" s="1"/>
  <c r="V162"/>
  <c r="V170" s="1"/>
  <c r="W162"/>
  <c r="W170" s="1"/>
  <c r="S162"/>
  <c r="S170" s="1"/>
  <c r="R162"/>
  <c r="Q162"/>
  <c r="P162"/>
  <c r="O162"/>
  <c r="N162"/>
  <c r="I163"/>
  <c r="J163"/>
  <c r="K163"/>
  <c r="L163"/>
  <c r="M163"/>
  <c r="I164"/>
  <c r="J164"/>
  <c r="K164"/>
  <c r="L164"/>
  <c r="M164"/>
  <c r="I165"/>
  <c r="J165"/>
  <c r="K165"/>
  <c r="L165"/>
  <c r="M165"/>
  <c r="I166"/>
  <c r="J166"/>
  <c r="K166"/>
  <c r="L166"/>
  <c r="M166"/>
  <c r="I167"/>
  <c r="J167"/>
  <c r="K167"/>
  <c r="L167"/>
  <c r="M167"/>
  <c r="I168"/>
  <c r="J168"/>
  <c r="K168"/>
  <c r="L168"/>
  <c r="M168"/>
  <c r="I169"/>
  <c r="J169"/>
  <c r="K169"/>
  <c r="L169"/>
  <c r="M169"/>
  <c r="J162"/>
  <c r="J170" s="1"/>
  <c r="K162"/>
  <c r="L162"/>
  <c r="L170" s="1"/>
  <c r="M162"/>
  <c r="I162"/>
  <c r="I170" s="1"/>
  <c r="E162"/>
  <c r="F162"/>
  <c r="G162"/>
  <c r="H162"/>
  <c r="D162"/>
  <c r="W161"/>
  <c r="V161"/>
  <c r="U161"/>
  <c r="T161"/>
  <c r="S161"/>
  <c r="N161"/>
  <c r="M161"/>
  <c r="L161"/>
  <c r="K161"/>
  <c r="J161"/>
  <c r="I161"/>
  <c r="D161"/>
  <c r="W152"/>
  <c r="V152"/>
  <c r="U152"/>
  <c r="T152"/>
  <c r="S152"/>
  <c r="N152"/>
  <c r="M152"/>
  <c r="L152"/>
  <c r="K152"/>
  <c r="J152"/>
  <c r="I152"/>
  <c r="D152"/>
  <c r="W143"/>
  <c r="V143"/>
  <c r="U143"/>
  <c r="T143"/>
  <c r="S143"/>
  <c r="N143"/>
  <c r="M143"/>
  <c r="L143"/>
  <c r="K143"/>
  <c r="J143"/>
  <c r="I143"/>
  <c r="D143"/>
  <c r="W134"/>
  <c r="V134"/>
  <c r="U134"/>
  <c r="T134"/>
  <c r="S134"/>
  <c r="N134"/>
  <c r="M134"/>
  <c r="L134"/>
  <c r="K134"/>
  <c r="J134"/>
  <c r="I134"/>
  <c r="D134"/>
  <c r="W125"/>
  <c r="V125"/>
  <c r="U125"/>
  <c r="T125"/>
  <c r="S125"/>
  <c r="N125"/>
  <c r="M125"/>
  <c r="L125"/>
  <c r="K125"/>
  <c r="J125"/>
  <c r="I125"/>
  <c r="D125"/>
  <c r="W116"/>
  <c r="V116"/>
  <c r="U116"/>
  <c r="T116"/>
  <c r="S116"/>
  <c r="N116"/>
  <c r="M116"/>
  <c r="L116"/>
  <c r="K116"/>
  <c r="J116"/>
  <c r="I116"/>
  <c r="D116"/>
  <c r="W107"/>
  <c r="V107"/>
  <c r="U107"/>
  <c r="T107"/>
  <c r="S107"/>
  <c r="N107"/>
  <c r="M107"/>
  <c r="L107"/>
  <c r="K107"/>
  <c r="J107"/>
  <c r="I107"/>
  <c r="D107"/>
  <c r="W98"/>
  <c r="V98"/>
  <c r="U98"/>
  <c r="T98"/>
  <c r="S98"/>
  <c r="N98"/>
  <c r="M98"/>
  <c r="L98"/>
  <c r="K98"/>
  <c r="J98"/>
  <c r="I98"/>
  <c r="D98"/>
  <c r="W89"/>
  <c r="V89"/>
  <c r="U89"/>
  <c r="T89"/>
  <c r="S89"/>
  <c r="N89"/>
  <c r="M89"/>
  <c r="L89"/>
  <c r="K89"/>
  <c r="J89"/>
  <c r="I89"/>
  <c r="D89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S136" i="8"/>
  <c r="T136"/>
  <c r="U136"/>
  <c r="V136"/>
  <c r="W136"/>
  <c r="S137"/>
  <c r="T137"/>
  <c r="U137"/>
  <c r="V137"/>
  <c r="W137"/>
  <c r="S138"/>
  <c r="T138"/>
  <c r="U138"/>
  <c r="V138"/>
  <c r="W138"/>
  <c r="S139"/>
  <c r="T139"/>
  <c r="U139"/>
  <c r="V139"/>
  <c r="W139"/>
  <c r="S140"/>
  <c r="T140"/>
  <c r="U140"/>
  <c r="V140"/>
  <c r="W140"/>
  <c r="S141"/>
  <c r="T141"/>
  <c r="U141"/>
  <c r="V141"/>
  <c r="W141"/>
  <c r="S142"/>
  <c r="T142"/>
  <c r="U142"/>
  <c r="V142"/>
  <c r="W142"/>
  <c r="T135"/>
  <c r="T143" s="1"/>
  <c r="U135"/>
  <c r="U143" s="1"/>
  <c r="V135"/>
  <c r="V143" s="1"/>
  <c r="W135"/>
  <c r="W143" s="1"/>
  <c r="S135"/>
  <c r="S143" s="1"/>
  <c r="R135"/>
  <c r="Q135"/>
  <c r="P135"/>
  <c r="O135"/>
  <c r="N135"/>
  <c r="I136"/>
  <c r="J136"/>
  <c r="K136"/>
  <c r="L136"/>
  <c r="M136"/>
  <c r="I137"/>
  <c r="J137"/>
  <c r="K137"/>
  <c r="L137"/>
  <c r="M137"/>
  <c r="I138"/>
  <c r="J138"/>
  <c r="K138"/>
  <c r="L138"/>
  <c r="M138"/>
  <c r="I139"/>
  <c r="J139"/>
  <c r="K139"/>
  <c r="L139"/>
  <c r="M139"/>
  <c r="I140"/>
  <c r="J140"/>
  <c r="K140"/>
  <c r="L140"/>
  <c r="M140"/>
  <c r="I141"/>
  <c r="J141"/>
  <c r="K141"/>
  <c r="L141"/>
  <c r="M141"/>
  <c r="I142"/>
  <c r="J142"/>
  <c r="K142"/>
  <c r="L142"/>
  <c r="M142"/>
  <c r="J135"/>
  <c r="J143" s="1"/>
  <c r="K135"/>
  <c r="K143" s="1"/>
  <c r="L135"/>
  <c r="L143" s="1"/>
  <c r="M135"/>
  <c r="M143" s="1"/>
  <c r="I135"/>
  <c r="I143" s="1"/>
  <c r="E135"/>
  <c r="F135"/>
  <c r="G135"/>
  <c r="H135"/>
  <c r="D135"/>
  <c r="W134"/>
  <c r="V134"/>
  <c r="U134"/>
  <c r="T134"/>
  <c r="S134"/>
  <c r="N134"/>
  <c r="M134"/>
  <c r="L134"/>
  <c r="K134"/>
  <c r="J134"/>
  <c r="I134"/>
  <c r="D134"/>
  <c r="W125"/>
  <c r="V125"/>
  <c r="U125"/>
  <c r="T125"/>
  <c r="S125"/>
  <c r="N125"/>
  <c r="M125"/>
  <c r="L125"/>
  <c r="K125"/>
  <c r="J125"/>
  <c r="I125"/>
  <c r="D125"/>
  <c r="W116"/>
  <c r="V116"/>
  <c r="U116"/>
  <c r="T116"/>
  <c r="S116"/>
  <c r="N116"/>
  <c r="M116"/>
  <c r="L116"/>
  <c r="K116"/>
  <c r="J116"/>
  <c r="I116"/>
  <c r="D116"/>
  <c r="W107"/>
  <c r="V107"/>
  <c r="U107"/>
  <c r="T107"/>
  <c r="S107"/>
  <c r="N107"/>
  <c r="M107"/>
  <c r="L107"/>
  <c r="K107"/>
  <c r="J107"/>
  <c r="I107"/>
  <c r="D107"/>
  <c r="W98"/>
  <c r="V98"/>
  <c r="U98"/>
  <c r="T98"/>
  <c r="S98"/>
  <c r="N98"/>
  <c r="M98"/>
  <c r="L98"/>
  <c r="K98"/>
  <c r="J98"/>
  <c r="I98"/>
  <c r="D98"/>
  <c r="W89"/>
  <c r="V89"/>
  <c r="U89"/>
  <c r="T89"/>
  <c r="S89"/>
  <c r="N89"/>
  <c r="M89"/>
  <c r="L89"/>
  <c r="K89"/>
  <c r="J89"/>
  <c r="I89"/>
  <c r="D89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S28" i="7"/>
  <c r="T28"/>
  <c r="U28"/>
  <c r="V28"/>
  <c r="W28"/>
  <c r="S29"/>
  <c r="T29"/>
  <c r="U29"/>
  <c r="V29"/>
  <c r="W29"/>
  <c r="S30"/>
  <c r="T30"/>
  <c r="U30"/>
  <c r="V30"/>
  <c r="W30"/>
  <c r="S31"/>
  <c r="T31"/>
  <c r="U31"/>
  <c r="V31"/>
  <c r="W31"/>
  <c r="S32"/>
  <c r="T32"/>
  <c r="U32"/>
  <c r="V32"/>
  <c r="W32"/>
  <c r="S33"/>
  <c r="T33"/>
  <c r="U33"/>
  <c r="V33"/>
  <c r="W33"/>
  <c r="S34"/>
  <c r="T34"/>
  <c r="U34"/>
  <c r="V34"/>
  <c r="W34"/>
  <c r="T27"/>
  <c r="T35" s="1"/>
  <c r="U27"/>
  <c r="U35" s="1"/>
  <c r="V27"/>
  <c r="V35" s="1"/>
  <c r="W27"/>
  <c r="W35" s="1"/>
  <c r="S27"/>
  <c r="S35" s="1"/>
  <c r="R27"/>
  <c r="Q27"/>
  <c r="P27"/>
  <c r="O27"/>
  <c r="N27"/>
  <c r="I28"/>
  <c r="J28"/>
  <c r="K28"/>
  <c r="L28"/>
  <c r="M28"/>
  <c r="I29"/>
  <c r="J29"/>
  <c r="K29"/>
  <c r="L29"/>
  <c r="M29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J27"/>
  <c r="K27"/>
  <c r="K35" s="1"/>
  <c r="L27"/>
  <c r="M27"/>
  <c r="M35" s="1"/>
  <c r="I27"/>
  <c r="E27"/>
  <c r="F27"/>
  <c r="G27"/>
  <c r="H27"/>
  <c r="D27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D35" l="1"/>
  <c r="N35"/>
  <c r="N89" i="14"/>
  <c r="I35" i="7"/>
  <c r="L35"/>
  <c r="J35"/>
  <c r="D143" i="8"/>
  <c r="N143"/>
  <c r="D170" i="9"/>
  <c r="N170"/>
  <c r="M170"/>
  <c r="K170"/>
  <c r="D134" i="10"/>
  <c r="D89" i="15"/>
  <c r="J89"/>
  <c r="L89"/>
  <c r="N89"/>
  <c r="S289" i="3"/>
  <c r="T289"/>
  <c r="U289"/>
  <c r="V289"/>
  <c r="W289"/>
  <c r="S290"/>
  <c r="T290"/>
  <c r="U290"/>
  <c r="V290"/>
  <c r="W290"/>
  <c r="S291"/>
  <c r="T291"/>
  <c r="U291"/>
  <c r="V291"/>
  <c r="W291"/>
  <c r="S292"/>
  <c r="T292"/>
  <c r="U292"/>
  <c r="V292"/>
  <c r="W292"/>
  <c r="S293"/>
  <c r="T293"/>
  <c r="U293"/>
  <c r="V293"/>
  <c r="W293"/>
  <c r="S294"/>
  <c r="T294"/>
  <c r="U294"/>
  <c r="V294"/>
  <c r="W294"/>
  <c r="S295"/>
  <c r="T295"/>
  <c r="U295"/>
  <c r="V295"/>
  <c r="W295"/>
  <c r="W288"/>
  <c r="W296" s="1"/>
  <c r="V288"/>
  <c r="V296" s="1"/>
  <c r="U288"/>
  <c r="U296" s="1"/>
  <c r="T288"/>
  <c r="T296" s="1"/>
  <c r="S288"/>
  <c r="S296" s="1"/>
  <c r="R288"/>
  <c r="Q288"/>
  <c r="P288"/>
  <c r="O288"/>
  <c r="N288"/>
  <c r="I289"/>
  <c r="J289"/>
  <c r="K289"/>
  <c r="L289"/>
  <c r="M289"/>
  <c r="I290"/>
  <c r="J290"/>
  <c r="K290"/>
  <c r="L290"/>
  <c r="M290"/>
  <c r="I291"/>
  <c r="J291"/>
  <c r="K291"/>
  <c r="L291"/>
  <c r="M291"/>
  <c r="I292"/>
  <c r="J292"/>
  <c r="K292"/>
  <c r="L292"/>
  <c r="M292"/>
  <c r="I293"/>
  <c r="J293"/>
  <c r="K293"/>
  <c r="L293"/>
  <c r="M293"/>
  <c r="I294"/>
  <c r="J294"/>
  <c r="K294"/>
  <c r="L294"/>
  <c r="M294"/>
  <c r="I295"/>
  <c r="J295"/>
  <c r="K295"/>
  <c r="L295"/>
  <c r="M295"/>
  <c r="J288"/>
  <c r="J296" s="1"/>
  <c r="K288"/>
  <c r="K296" s="1"/>
  <c r="L288"/>
  <c r="L296" s="1"/>
  <c r="M288"/>
  <c r="M296" s="1"/>
  <c r="I288"/>
  <c r="I296" s="1"/>
  <c r="E288"/>
  <c r="F288"/>
  <c r="G288"/>
  <c r="H288"/>
  <c r="D288"/>
  <c r="W287"/>
  <c r="V287"/>
  <c r="U287"/>
  <c r="T287"/>
  <c r="S287"/>
  <c r="N287"/>
  <c r="M287"/>
  <c r="L287"/>
  <c r="K287"/>
  <c r="J287"/>
  <c r="I287"/>
  <c r="D287"/>
  <c r="W278"/>
  <c r="V278"/>
  <c r="U278"/>
  <c r="T278"/>
  <c r="S278"/>
  <c r="N278"/>
  <c r="M278"/>
  <c r="L278"/>
  <c r="K278"/>
  <c r="J278"/>
  <c r="I278"/>
  <c r="D278"/>
  <c r="W269"/>
  <c r="V269"/>
  <c r="U269"/>
  <c r="T269"/>
  <c r="S269"/>
  <c r="N269"/>
  <c r="M269"/>
  <c r="L269"/>
  <c r="K269"/>
  <c r="J269"/>
  <c r="I269"/>
  <c r="D269"/>
  <c r="W260"/>
  <c r="V260"/>
  <c r="U260"/>
  <c r="T260"/>
  <c r="S260"/>
  <c r="N260"/>
  <c r="M260"/>
  <c r="L260"/>
  <c r="K260"/>
  <c r="J260"/>
  <c r="I260"/>
  <c r="D260"/>
  <c r="W251"/>
  <c r="V251"/>
  <c r="U251"/>
  <c r="T251"/>
  <c r="S251"/>
  <c r="N251"/>
  <c r="M251"/>
  <c r="L251"/>
  <c r="K251"/>
  <c r="J251"/>
  <c r="I251"/>
  <c r="D251"/>
  <c r="W242"/>
  <c r="V242"/>
  <c r="U242"/>
  <c r="T242"/>
  <c r="S242"/>
  <c r="N242"/>
  <c r="M242"/>
  <c r="L242"/>
  <c r="K242"/>
  <c r="J242"/>
  <c r="I242"/>
  <c r="D242"/>
  <c r="W233"/>
  <c r="V233"/>
  <c r="U233"/>
  <c r="T233"/>
  <c r="S233"/>
  <c r="N233"/>
  <c r="M233"/>
  <c r="L233"/>
  <c r="K233"/>
  <c r="J233"/>
  <c r="I233"/>
  <c r="D233"/>
  <c r="W224"/>
  <c r="V224"/>
  <c r="U224"/>
  <c r="T224"/>
  <c r="S224"/>
  <c r="N224"/>
  <c r="M224"/>
  <c r="L224"/>
  <c r="K224"/>
  <c r="J224"/>
  <c r="I224"/>
  <c r="D224"/>
  <c r="W215"/>
  <c r="V215"/>
  <c r="U215"/>
  <c r="T215"/>
  <c r="S215"/>
  <c r="N215"/>
  <c r="M215"/>
  <c r="L215"/>
  <c r="K215"/>
  <c r="J215"/>
  <c r="I215"/>
  <c r="D215"/>
  <c r="W206"/>
  <c r="V206"/>
  <c r="U206"/>
  <c r="T206"/>
  <c r="S206"/>
  <c r="N206"/>
  <c r="M206"/>
  <c r="L206"/>
  <c r="K206"/>
  <c r="J206"/>
  <c r="I206"/>
  <c r="D206"/>
  <c r="W197"/>
  <c r="V197"/>
  <c r="U197"/>
  <c r="T197"/>
  <c r="S197"/>
  <c r="N197"/>
  <c r="M197"/>
  <c r="L197"/>
  <c r="K197"/>
  <c r="J197"/>
  <c r="I197"/>
  <c r="D197"/>
  <c r="W188"/>
  <c r="V188"/>
  <c r="U188"/>
  <c r="T188"/>
  <c r="S188"/>
  <c r="N188"/>
  <c r="M188"/>
  <c r="L188"/>
  <c r="K188"/>
  <c r="J188"/>
  <c r="I188"/>
  <c r="D188"/>
  <c r="W179"/>
  <c r="V179"/>
  <c r="U179"/>
  <c r="T179"/>
  <c r="S179"/>
  <c r="N179"/>
  <c r="M179"/>
  <c r="L179"/>
  <c r="K179"/>
  <c r="J179"/>
  <c r="I179"/>
  <c r="D179"/>
  <c r="W170"/>
  <c r="V170"/>
  <c r="U170"/>
  <c r="T170"/>
  <c r="S170"/>
  <c r="N170"/>
  <c r="M170"/>
  <c r="L170"/>
  <c r="K170"/>
  <c r="J170"/>
  <c r="I170"/>
  <c r="D170"/>
  <c r="W161"/>
  <c r="V161"/>
  <c r="U161"/>
  <c r="T161"/>
  <c r="S161"/>
  <c r="N161"/>
  <c r="M161"/>
  <c r="L161"/>
  <c r="K161"/>
  <c r="J161"/>
  <c r="I161"/>
  <c r="D161"/>
  <c r="W152"/>
  <c r="V152"/>
  <c r="U152"/>
  <c r="T152"/>
  <c r="S152"/>
  <c r="N152"/>
  <c r="M152"/>
  <c r="L152"/>
  <c r="K152"/>
  <c r="J152"/>
  <c r="I152"/>
  <c r="D152"/>
  <c r="W143"/>
  <c r="V143"/>
  <c r="U143"/>
  <c r="T143"/>
  <c r="S143"/>
  <c r="N143"/>
  <c r="M143"/>
  <c r="L143"/>
  <c r="K143"/>
  <c r="J143"/>
  <c r="I143"/>
  <c r="D143"/>
  <c r="W134"/>
  <c r="V134"/>
  <c r="U134"/>
  <c r="T134"/>
  <c r="S134"/>
  <c r="N134"/>
  <c r="M134"/>
  <c r="L134"/>
  <c r="K134"/>
  <c r="J134"/>
  <c r="I134"/>
  <c r="D134"/>
  <c r="W125"/>
  <c r="V125"/>
  <c r="U125"/>
  <c r="T125"/>
  <c r="S125"/>
  <c r="R125"/>
  <c r="N125"/>
  <c r="M125"/>
  <c r="L125"/>
  <c r="K125"/>
  <c r="J125"/>
  <c r="I125"/>
  <c r="D125"/>
  <c r="W116"/>
  <c r="V116"/>
  <c r="U116"/>
  <c r="T116"/>
  <c r="S116"/>
  <c r="N116"/>
  <c r="M116"/>
  <c r="L116"/>
  <c r="K116"/>
  <c r="J116"/>
  <c r="I116"/>
  <c r="D116"/>
  <c r="W107"/>
  <c r="V107"/>
  <c r="U107"/>
  <c r="T107"/>
  <c r="S107"/>
  <c r="N107"/>
  <c r="M107"/>
  <c r="L107"/>
  <c r="K107"/>
  <c r="J107"/>
  <c r="I107"/>
  <c r="D107"/>
  <c r="W98"/>
  <c r="V98"/>
  <c r="U98"/>
  <c r="T98"/>
  <c r="S98"/>
  <c r="N98"/>
  <c r="M98"/>
  <c r="L98"/>
  <c r="K98"/>
  <c r="J98"/>
  <c r="I98"/>
  <c r="D98"/>
  <c r="W89"/>
  <c r="V89"/>
  <c r="U89"/>
  <c r="T89"/>
  <c r="S89"/>
  <c r="N89"/>
  <c r="M89"/>
  <c r="L89"/>
  <c r="K89"/>
  <c r="J89"/>
  <c r="I89"/>
  <c r="D89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/>
  <c r="V17"/>
  <c r="U17"/>
  <c r="T17"/>
  <c r="S17"/>
  <c r="N17"/>
  <c r="M17"/>
  <c r="L17"/>
  <c r="K17"/>
  <c r="J17"/>
  <c r="I17"/>
  <c r="D17"/>
  <c r="D296" l="1"/>
  <c r="N296"/>
  <c r="O107" i="2"/>
  <c r="O116" s="1"/>
  <c r="P107"/>
  <c r="P116" s="1"/>
  <c r="Q107"/>
  <c r="Q116" s="1"/>
  <c r="R107"/>
  <c r="R116" s="1"/>
  <c r="S107"/>
  <c r="T107"/>
  <c r="R108"/>
  <c r="Q108"/>
  <c r="P108"/>
  <c r="O108"/>
  <c r="N108"/>
  <c r="S109"/>
  <c r="T109"/>
  <c r="U109"/>
  <c r="V109"/>
  <c r="W109"/>
  <c r="S110"/>
  <c r="T110"/>
  <c r="U110"/>
  <c r="V110"/>
  <c r="W110"/>
  <c r="S111"/>
  <c r="T111"/>
  <c r="U111"/>
  <c r="V111"/>
  <c r="W111"/>
  <c r="S112"/>
  <c r="T112"/>
  <c r="U112"/>
  <c r="V112"/>
  <c r="W112"/>
  <c r="S113"/>
  <c r="T113"/>
  <c r="U113"/>
  <c r="V113"/>
  <c r="W113"/>
  <c r="S114"/>
  <c r="T114"/>
  <c r="U114"/>
  <c r="V114"/>
  <c r="W114"/>
  <c r="S115"/>
  <c r="T115"/>
  <c r="U115"/>
  <c r="V115"/>
  <c r="W115"/>
  <c r="W108"/>
  <c r="W116" s="1"/>
  <c r="V108"/>
  <c r="V116" s="1"/>
  <c r="U108"/>
  <c r="U116" s="1"/>
  <c r="T108"/>
  <c r="T116" s="1"/>
  <c r="S108"/>
  <c r="S116" s="1"/>
  <c r="I109"/>
  <c r="J109"/>
  <c r="K109"/>
  <c r="L109"/>
  <c r="M109"/>
  <c r="I110"/>
  <c r="J110"/>
  <c r="K110"/>
  <c r="L110"/>
  <c r="M110"/>
  <c r="I111"/>
  <c r="J111"/>
  <c r="K111"/>
  <c r="L111"/>
  <c r="M111"/>
  <c r="I112"/>
  <c r="J112"/>
  <c r="K112"/>
  <c r="L112"/>
  <c r="M112"/>
  <c r="I113"/>
  <c r="J113"/>
  <c r="K113"/>
  <c r="L113"/>
  <c r="M113"/>
  <c r="I114"/>
  <c r="J114"/>
  <c r="K114"/>
  <c r="L114"/>
  <c r="M114"/>
  <c r="I115"/>
  <c r="J115"/>
  <c r="K115"/>
  <c r="L115"/>
  <c r="M115"/>
  <c r="I108"/>
  <c r="I116" s="1"/>
  <c r="J108"/>
  <c r="J116" s="1"/>
  <c r="K108"/>
  <c r="K116" s="1"/>
  <c r="L108"/>
  <c r="L116" s="1"/>
  <c r="M108"/>
  <c r="M116" s="1"/>
  <c r="E108"/>
  <c r="F108"/>
  <c r="G108"/>
  <c r="H108"/>
  <c r="D108"/>
  <c r="W107"/>
  <c r="V107"/>
  <c r="U107"/>
  <c r="N107"/>
  <c r="M107"/>
  <c r="L107"/>
  <c r="K107"/>
  <c r="J107"/>
  <c r="I107"/>
  <c r="D107"/>
  <c r="W98"/>
  <c r="V98"/>
  <c r="U98"/>
  <c r="T98"/>
  <c r="S98"/>
  <c r="N98"/>
  <c r="M98"/>
  <c r="L98"/>
  <c r="K98"/>
  <c r="J98"/>
  <c r="I98"/>
  <c r="D98"/>
  <c r="W89"/>
  <c r="V89"/>
  <c r="U89"/>
  <c r="T89"/>
  <c r="S89"/>
  <c r="N89"/>
  <c r="M89"/>
  <c r="L89"/>
  <c r="K89"/>
  <c r="J89"/>
  <c r="I89"/>
  <c r="D89"/>
  <c r="W80"/>
  <c r="V80"/>
  <c r="U80"/>
  <c r="T80"/>
  <c r="S80"/>
  <c r="N80"/>
  <c r="M80"/>
  <c r="L80"/>
  <c r="K80"/>
  <c r="J80"/>
  <c r="I80"/>
  <c r="D80"/>
  <c r="W71"/>
  <c r="V71"/>
  <c r="U71"/>
  <c r="T71"/>
  <c r="S71"/>
  <c r="N71"/>
  <c r="M71"/>
  <c r="L71"/>
  <c r="K71"/>
  <c r="J71"/>
  <c r="I71"/>
  <c r="D71"/>
  <c r="W62"/>
  <c r="V62"/>
  <c r="U62"/>
  <c r="T62"/>
  <c r="S62"/>
  <c r="N62"/>
  <c r="M62"/>
  <c r="L62"/>
  <c r="K62"/>
  <c r="J62"/>
  <c r="I62"/>
  <c r="D62"/>
  <c r="W53"/>
  <c r="V53"/>
  <c r="U53"/>
  <c r="T53"/>
  <c r="S53"/>
  <c r="N53"/>
  <c r="M53"/>
  <c r="L53"/>
  <c r="K53"/>
  <c r="J53"/>
  <c r="I53"/>
  <c r="D53"/>
  <c r="W44"/>
  <c r="V44"/>
  <c r="U44"/>
  <c r="T44"/>
  <c r="S44"/>
  <c r="N44"/>
  <c r="M44"/>
  <c r="L44"/>
  <c r="K44"/>
  <c r="J44"/>
  <c r="I44"/>
  <c r="D44"/>
  <c r="W35"/>
  <c r="V35"/>
  <c r="U35"/>
  <c r="T35"/>
  <c r="S35"/>
  <c r="N35"/>
  <c r="M35"/>
  <c r="L35"/>
  <c r="K35"/>
  <c r="J35"/>
  <c r="I35"/>
  <c r="D35"/>
  <c r="W26"/>
  <c r="V26"/>
  <c r="U26"/>
  <c r="T26"/>
  <c r="S26"/>
  <c r="N26"/>
  <c r="M26"/>
  <c r="L26"/>
  <c r="K26"/>
  <c r="J26"/>
  <c r="I26"/>
  <c r="D26"/>
  <c r="W17" l="1"/>
  <c r="V17"/>
  <c r="U17"/>
  <c r="T17"/>
  <c r="S17"/>
  <c r="N17"/>
  <c r="N116" s="1"/>
  <c r="M17"/>
  <c r="L17"/>
  <c r="K17"/>
  <c r="J17"/>
  <c r="I17"/>
  <c r="D17"/>
  <c r="D116" s="1"/>
</calcChain>
</file>

<file path=xl/sharedStrings.xml><?xml version="1.0" encoding="utf-8"?>
<sst xmlns="http://schemas.openxmlformats.org/spreadsheetml/2006/main" count="1580" uniqueCount="131">
  <si>
    <t>Տ Ե Ղ Ե Կ Ա Ն Ք</t>
  </si>
  <si>
    <t>ՀՀ Արմավիրի  մարզի համայնքներում  քաղաքացիների և իրավաբանական անձանց սեփականություն հանդիսացող  գյուղատնտեսական նշանակության հողերի չմշակման պատճառների վերաբերյալ</t>
  </si>
  <si>
    <t>հ/հ</t>
  </si>
  <si>
    <t xml:space="preserve">ՀՀ համայնքի անվանումը </t>
  </si>
  <si>
    <t>Հողի չմշակման պատճառ</t>
  </si>
  <si>
    <t xml:space="preserve">Քաղաքացու սեփականություն </t>
  </si>
  <si>
    <t xml:space="preserve">Իրավաբանական անձի սեփականություն </t>
  </si>
  <si>
    <t xml:space="preserve">Ընդամենը                                                                     /ըստ հողային հաշվեկշռի/ </t>
  </si>
  <si>
    <t>այդ թվում չօգտագործվող հողեր</t>
  </si>
  <si>
    <t>հա</t>
  </si>
  <si>
    <t>վարելահող</t>
  </si>
  <si>
    <t>բազ. տնկարկ</t>
  </si>
  <si>
    <t>խոտհարք</t>
  </si>
  <si>
    <t>արոտ</t>
  </si>
  <si>
    <t>այլ</t>
  </si>
  <si>
    <t>ք. Արմավիր</t>
  </si>
  <si>
    <t>1. ցածր եկամտաբերությունը</t>
  </si>
  <si>
    <t>2. շրջանառու միջոցների բացակայությունը</t>
  </si>
  <si>
    <t>3. գյուղատնտեսական տեխնիկայի օգտագործման անմատչելիությունը</t>
  </si>
  <si>
    <t>4. ոռոգման ջրի անհասանելիությունը կամ անբավարար մատակարարումը</t>
  </si>
  <si>
    <t>5. հողի բերրիության ցածր մակարդակը</t>
  </si>
  <si>
    <t>6. որակյալ սերմի ու տնկանյութի անմատչելիությունը և/կամ բարձր գինը</t>
  </si>
  <si>
    <t>7. պարարտանյութի բարձր գինը</t>
  </si>
  <si>
    <t>8. սեփականատիրոջ բացակայությունը</t>
  </si>
  <si>
    <t>Ընդամենը</t>
  </si>
  <si>
    <t>ք. Մեծամոր</t>
  </si>
  <si>
    <t>Ալաշկերտ</t>
  </si>
  <si>
    <t>Ամասիա</t>
  </si>
  <si>
    <t>Այգեշատ</t>
  </si>
  <si>
    <t>Այգեվան</t>
  </si>
  <si>
    <t>Արազափ</t>
  </si>
  <si>
    <t>Արաքս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</si>
  <si>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</si>
  <si>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</si>
  <si>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</si>
  <si>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</si>
  <si>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</si>
  <si>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</si>
  <si>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</si>
  <si>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</si>
  <si>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</si>
  <si>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Զարթոնք</t>
  </si>
  <si>
    <t>Լենուղի</t>
  </si>
  <si>
    <t>Լուկաշին</t>
  </si>
  <si>
    <t>Խանջյան</t>
  </si>
  <si>
    <t>Հայկավան</t>
  </si>
  <si>
    <t>Հացիկ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</si>
  <si>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</si>
  <si>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</si>
  <si>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</si>
  <si>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</si>
  <si>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</si>
  <si>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</si>
  <si>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</si>
  <si>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</si>
  <si>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</si>
  <si>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</si>
  <si>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</si>
  <si>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</si>
  <si>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Սարդարապատ</t>
  </si>
  <si>
    <t>Վարդանաշեն</t>
  </si>
  <si>
    <t>Տանձուտ</t>
  </si>
  <si>
    <t>Փշատավան</t>
  </si>
  <si>
    <t>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</si>
  <si>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</si>
  <si>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</si>
  <si>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</si>
  <si>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</si>
  <si>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</si>
  <si>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</si>
  <si>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</si>
  <si>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</si>
  <si>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</si>
  <si>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</si>
  <si>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</si>
  <si>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>Բաղրամյան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</si>
  <si>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</si>
  <si>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</si>
  <si>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</si>
  <si>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</si>
  <si>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</si>
  <si>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</si>
  <si>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</si>
  <si>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</si>
  <si>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</si>
  <si>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</si>
  <si>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</si>
  <si>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</si>
  <si>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</si>
  <si>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</si>
  <si>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</si>
  <si>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</si>
  <si>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</si>
  <si>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</si>
  <si>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</si>
  <si>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</si>
  <si>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</si>
  <si>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</si>
  <si>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</si>
  <si>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</si>
  <si>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</si>
  <si>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</si>
  <si>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</si>
  <si>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</si>
  <si>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</si>
  <si>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</si>
  <si>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</si>
  <si>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</si>
  <si>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</si>
  <si>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>Երվանդաշատ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</si>
  <si>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</si>
  <si>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</si>
  <si>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</si>
  <si>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</si>
  <si>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</si>
  <si>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</si>
  <si>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</si>
  <si>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</si>
  <si>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 xml:space="preserve">առ  01.01.2022թ.  դրությամբ </t>
  </si>
  <si>
    <t>Ընդամենը՝    Արմավիր</t>
  </si>
  <si>
    <t>Ընդամենը՝           Մեծամոր</t>
  </si>
  <si>
    <t>Ընդամենը՝   Էջմիածին</t>
  </si>
  <si>
    <t>Ընդամենը՝  Բաղրամյան</t>
  </si>
  <si>
    <t xml:space="preserve">Ընդամենը՝                       Խոյ </t>
  </si>
  <si>
    <t>Ընդամենը՝                   Արաքս</t>
  </si>
  <si>
    <t>Ընդամենը՝   Փարաքար</t>
  </si>
  <si>
    <t xml:space="preserve">   Արմավիր</t>
  </si>
  <si>
    <t xml:space="preserve">       Մեծամոր</t>
  </si>
  <si>
    <t xml:space="preserve">                    Խոյ </t>
  </si>
  <si>
    <t xml:space="preserve">             Արաքս</t>
  </si>
  <si>
    <t>Ընդամենը՝ մարզ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</si>
</sst>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5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"/>
      <family val="2"/>
      <charset val="204"/>
    </font>
    <font>
      <b/>
      <u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144">
    <xf numFmtId="0" fontId="0" fillId="0" borderId="0" xfId="0"/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13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14" xfId="1" applyFont="1" applyFill="1" applyBorder="1" applyAlignment="1">
      <alignment horizontal="center" vertical="center" textRotation="90" wrapText="1"/>
    </xf>
    <xf numFmtId="0" fontId="3" fillId="0" borderId="15" xfId="1" applyFont="1" applyFill="1" applyBorder="1" applyAlignment="1">
      <alignment horizontal="center" vertical="center" textRotation="90" wrapText="1"/>
    </xf>
    <xf numFmtId="0" fontId="3" fillId="0" borderId="17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right" vertical="center" wrapText="1"/>
    </xf>
    <xf numFmtId="0" fontId="11" fillId="0" borderId="18" xfId="1" applyFont="1" applyFill="1" applyBorder="1" applyAlignment="1">
      <alignment horizontal="right" vertical="center" wrapText="1"/>
    </xf>
    <xf numFmtId="0" fontId="11" fillId="0" borderId="19" xfId="1" applyFont="1" applyFill="1" applyBorder="1" applyAlignment="1">
      <alignment horizontal="righ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horizontal="right" vertical="center"/>
    </xf>
    <xf numFmtId="0" fontId="11" fillId="0" borderId="23" xfId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right" vertical="center"/>
    </xf>
    <xf numFmtId="0" fontId="11" fillId="0" borderId="20" xfId="1" applyFont="1" applyFill="1" applyBorder="1" applyAlignment="1">
      <alignment horizontal="right" vertical="center" wrapText="1"/>
    </xf>
    <xf numFmtId="0" fontId="11" fillId="0" borderId="23" xfId="1" applyFont="1" applyFill="1" applyBorder="1" applyAlignment="1">
      <alignment horizontal="right" vertical="center" wrapText="1"/>
    </xf>
    <xf numFmtId="0" fontId="11" fillId="0" borderId="24" xfId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horizontal="right" vertical="center" wrapText="1"/>
    </xf>
    <xf numFmtId="0" fontId="11" fillId="0" borderId="21" xfId="1" applyFont="1" applyFill="1" applyBorder="1" applyAlignment="1">
      <alignment horizontal="right" vertical="center" wrapText="1"/>
    </xf>
    <xf numFmtId="0" fontId="11" fillId="0" borderId="25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29" xfId="1" applyFont="1" applyFill="1" applyBorder="1" applyAlignment="1">
      <alignment horizontal="right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9" xfId="1" applyFont="1" applyFill="1" applyBorder="1" applyAlignment="1">
      <alignment horizontal="righ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left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4" fillId="0" borderId="0" xfId="1" applyNumberFormat="1" applyFont="1" applyFill="1" applyAlignment="1">
      <alignment vertical="center" wrapText="1"/>
    </xf>
    <xf numFmtId="2" fontId="8" fillId="2" borderId="34" xfId="1" applyNumberFormat="1" applyFont="1" applyFill="1" applyBorder="1" applyAlignment="1">
      <alignment vertical="center" textRotation="90"/>
    </xf>
    <xf numFmtId="2" fontId="13" fillId="0" borderId="0" xfId="1" applyNumberFormat="1" applyFont="1" applyFill="1" applyAlignment="1">
      <alignment vertical="center" wrapText="1"/>
    </xf>
    <xf numFmtId="1" fontId="4" fillId="0" borderId="0" xfId="1" applyNumberFormat="1" applyFont="1" applyFill="1" applyAlignment="1">
      <alignment vertical="center" wrapText="1"/>
    </xf>
    <xf numFmtId="0" fontId="13" fillId="2" borderId="0" xfId="1" applyFont="1" applyFill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90" wrapText="1"/>
    </xf>
    <xf numFmtId="0" fontId="12" fillId="2" borderId="9" xfId="1" applyFont="1" applyFill="1" applyBorder="1" applyAlignment="1">
      <alignment horizontal="center" vertical="center" wrapText="1"/>
    </xf>
    <xf numFmtId="2" fontId="11" fillId="0" borderId="23" xfId="1" applyNumberFormat="1" applyFont="1" applyFill="1" applyBorder="1" applyAlignment="1">
      <alignment horizontal="right" vertical="center"/>
    </xf>
    <xf numFmtId="2" fontId="8" fillId="0" borderId="23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center" vertical="center" wrapText="1"/>
    </xf>
    <xf numFmtId="1" fontId="12" fillId="2" borderId="9" xfId="1" applyNumberFormat="1" applyFont="1" applyFill="1" applyBorder="1" applyAlignment="1">
      <alignment horizontal="center" vertical="center" wrapText="1"/>
    </xf>
    <xf numFmtId="164" fontId="12" fillId="2" borderId="9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2" fontId="12" fillId="2" borderId="0" xfId="1" applyNumberFormat="1" applyFont="1" applyFill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vertical="center"/>
    </xf>
    <xf numFmtId="0" fontId="8" fillId="0" borderId="35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2" fontId="8" fillId="0" borderId="34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right" vertical="center" wrapText="1"/>
    </xf>
    <xf numFmtId="0" fontId="8" fillId="2" borderId="11" xfId="1" applyFont="1" applyFill="1" applyBorder="1" applyAlignment="1">
      <alignment horizontal="right" vertical="center" wrapText="1"/>
    </xf>
    <xf numFmtId="2" fontId="8" fillId="0" borderId="34" xfId="1" applyNumberFormat="1" applyFont="1" applyFill="1" applyBorder="1" applyAlignment="1">
      <alignment horizontal="center" vertical="center" textRotation="90"/>
    </xf>
    <xf numFmtId="2" fontId="8" fillId="0" borderId="35" xfId="1" applyNumberFormat="1" applyFont="1" applyFill="1" applyBorder="1" applyAlignment="1">
      <alignment horizontal="center" vertical="center" textRotation="90"/>
    </xf>
    <xf numFmtId="2" fontId="8" fillId="0" borderId="36" xfId="1" applyNumberFormat="1" applyFont="1" applyFill="1" applyBorder="1" applyAlignment="1">
      <alignment horizontal="center" vertical="center" textRotation="90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2" fontId="8" fillId="0" borderId="34" xfId="1" applyNumberFormat="1" applyFont="1" applyFill="1" applyBorder="1" applyAlignment="1">
      <alignment horizontal="center" vertical="center"/>
    </xf>
    <xf numFmtId="2" fontId="8" fillId="0" borderId="35" xfId="1" applyNumberFormat="1" applyFont="1" applyFill="1" applyBorder="1" applyAlignment="1">
      <alignment horizontal="center" vertical="center"/>
    </xf>
    <xf numFmtId="2" fontId="8" fillId="0" borderId="36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</cellXfs>
  <cellStyles count="5">
    <cellStyle name="Normal 2" xfId="1"/>
    <cellStyle name="Normal 2 2" xfId="2"/>
    <cellStyle name="Normal 2 2 2" xfId="3"/>
    <cellStyle name="Normal 9 2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="102" zoomScaleNormal="102" workbookViewId="0">
      <selection activeCell="D81" sqref="D81:D88"/>
    </sheetView>
  </sheetViews>
  <sheetFormatPr defaultRowHeight="13.5"/>
  <cols>
    <col min="1" max="1" width="4.7109375" style="2" customWidth="1"/>
    <col min="2" max="2" width="16.42578125" style="2" customWidth="1"/>
    <col min="3" max="3" width="42.42578125" style="2" customWidth="1"/>
    <col min="4" max="8" width="8.140625" style="2" customWidth="1"/>
    <col min="9" max="9" width="13.7109375" style="2" customWidth="1"/>
    <col min="10" max="13" width="8.140625" style="2" customWidth="1"/>
    <col min="14" max="14" width="8.140625" style="40" customWidth="1"/>
    <col min="15" max="15" width="8.140625" style="2" customWidth="1"/>
    <col min="16" max="16" width="8.140625" style="40" customWidth="1"/>
    <col min="17" max="23" width="8.140625" style="2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75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76">
        <v>1</v>
      </c>
      <c r="B8" s="77">
        <v>2</v>
      </c>
      <c r="C8" s="78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33.75" hidden="1" customHeight="1" thickBot="1">
      <c r="A9" s="108">
        <v>1</v>
      </c>
      <c r="B9" s="92" t="s">
        <v>126</v>
      </c>
      <c r="C9" s="35" t="s">
        <v>16</v>
      </c>
      <c r="D9" s="111">
        <v>3176.4399999999996</v>
      </c>
      <c r="E9" s="111">
        <v>3075.2200000000003</v>
      </c>
      <c r="F9" s="111">
        <v>0</v>
      </c>
      <c r="G9" s="111">
        <v>415.22999999999996</v>
      </c>
      <c r="H9" s="111">
        <v>934.85000000000014</v>
      </c>
      <c r="I9" s="75">
        <v>169.45</v>
      </c>
      <c r="J9" s="75">
        <v>0</v>
      </c>
      <c r="K9" s="75">
        <v>0</v>
      </c>
      <c r="L9" s="75">
        <v>0</v>
      </c>
      <c r="M9" s="75">
        <v>0</v>
      </c>
      <c r="N9" s="111">
        <v>6.17</v>
      </c>
      <c r="O9" s="111">
        <v>0</v>
      </c>
      <c r="P9" s="111">
        <v>143.87</v>
      </c>
      <c r="Q9" s="111">
        <v>24.77</v>
      </c>
      <c r="R9" s="111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</row>
    <row r="10" spans="1:24" ht="49.5" hidden="1" customHeight="1" thickBot="1">
      <c r="A10" s="109"/>
      <c r="B10" s="93"/>
      <c r="C10" s="37" t="s">
        <v>17</v>
      </c>
      <c r="D10" s="112"/>
      <c r="E10" s="112"/>
      <c r="F10" s="112"/>
      <c r="G10" s="112"/>
      <c r="H10" s="112"/>
      <c r="I10" s="75">
        <v>72.56</v>
      </c>
      <c r="J10" s="75">
        <v>0</v>
      </c>
      <c r="K10" s="75">
        <v>0</v>
      </c>
      <c r="L10" s="75">
        <v>0</v>
      </c>
      <c r="M10" s="75">
        <v>0</v>
      </c>
      <c r="N10" s="112"/>
      <c r="O10" s="112"/>
      <c r="P10" s="112"/>
      <c r="Q10" s="112"/>
      <c r="R10" s="112"/>
      <c r="S10" s="75">
        <v>0</v>
      </c>
      <c r="T10" s="75">
        <v>0</v>
      </c>
      <c r="U10" s="75">
        <v>0</v>
      </c>
      <c r="V10" s="75">
        <v>0</v>
      </c>
      <c r="W10" s="75">
        <v>0</v>
      </c>
    </row>
    <row r="11" spans="1:24" ht="54" hidden="1" customHeight="1" thickBot="1">
      <c r="A11" s="109"/>
      <c r="B11" s="93"/>
      <c r="C11" s="37" t="s">
        <v>18</v>
      </c>
      <c r="D11" s="112"/>
      <c r="E11" s="112"/>
      <c r="F11" s="112"/>
      <c r="G11" s="112"/>
      <c r="H11" s="112"/>
      <c r="I11" s="75">
        <v>30</v>
      </c>
      <c r="J11" s="75">
        <v>0</v>
      </c>
      <c r="K11" s="75">
        <v>0</v>
      </c>
      <c r="L11" s="75">
        <v>0</v>
      </c>
      <c r="M11" s="75">
        <v>0</v>
      </c>
      <c r="N11" s="112"/>
      <c r="O11" s="112"/>
      <c r="P11" s="112"/>
      <c r="Q11" s="112"/>
      <c r="R11" s="112"/>
      <c r="S11" s="75">
        <v>0</v>
      </c>
      <c r="T11" s="75">
        <v>0</v>
      </c>
      <c r="U11" s="75">
        <v>0</v>
      </c>
      <c r="V11" s="75">
        <v>0</v>
      </c>
      <c r="W11" s="75">
        <v>0</v>
      </c>
    </row>
    <row r="12" spans="1:24" ht="48" hidden="1" customHeight="1" thickBot="1">
      <c r="A12" s="109"/>
      <c r="B12" s="93"/>
      <c r="C12" s="37" t="s">
        <v>19</v>
      </c>
      <c r="D12" s="112"/>
      <c r="E12" s="112"/>
      <c r="F12" s="112"/>
      <c r="G12" s="112"/>
      <c r="H12" s="112"/>
      <c r="I12" s="75">
        <v>550</v>
      </c>
      <c r="J12" s="75">
        <v>0</v>
      </c>
      <c r="K12" s="75">
        <v>0</v>
      </c>
      <c r="L12" s="75">
        <v>0</v>
      </c>
      <c r="M12" s="75">
        <v>0</v>
      </c>
      <c r="N12" s="112"/>
      <c r="O12" s="112"/>
      <c r="P12" s="112"/>
      <c r="Q12" s="112"/>
      <c r="R12" s="112"/>
      <c r="S12" s="75">
        <v>0</v>
      </c>
      <c r="T12" s="75">
        <v>0</v>
      </c>
      <c r="U12" s="75">
        <v>0</v>
      </c>
      <c r="V12" s="75">
        <v>0</v>
      </c>
      <c r="W12" s="75">
        <v>0</v>
      </c>
    </row>
    <row r="13" spans="1:24" ht="30" hidden="1" customHeight="1" thickBot="1">
      <c r="A13" s="109"/>
      <c r="B13" s="93"/>
      <c r="C13" s="37" t="s">
        <v>20</v>
      </c>
      <c r="D13" s="112"/>
      <c r="E13" s="112"/>
      <c r="F13" s="112"/>
      <c r="G13" s="112"/>
      <c r="H13" s="112"/>
      <c r="I13" s="75">
        <v>74.5</v>
      </c>
      <c r="J13" s="75">
        <v>0</v>
      </c>
      <c r="K13" s="75">
        <v>0</v>
      </c>
      <c r="L13" s="75">
        <v>0</v>
      </c>
      <c r="M13" s="75">
        <v>0</v>
      </c>
      <c r="N13" s="112"/>
      <c r="O13" s="112"/>
      <c r="P13" s="112"/>
      <c r="Q13" s="112"/>
      <c r="R13" s="112"/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4" ht="30" hidden="1" customHeight="1" thickBot="1">
      <c r="A14" s="109"/>
      <c r="B14" s="93"/>
      <c r="C14" s="37" t="s">
        <v>21</v>
      </c>
      <c r="D14" s="112"/>
      <c r="E14" s="112"/>
      <c r="F14" s="112"/>
      <c r="G14" s="112"/>
      <c r="H14" s="112"/>
      <c r="I14" s="75">
        <v>22</v>
      </c>
      <c r="J14" s="75">
        <v>0</v>
      </c>
      <c r="K14" s="75">
        <v>0</v>
      </c>
      <c r="L14" s="75">
        <v>0</v>
      </c>
      <c r="M14" s="75">
        <v>0</v>
      </c>
      <c r="N14" s="112"/>
      <c r="O14" s="112"/>
      <c r="P14" s="112"/>
      <c r="Q14" s="112"/>
      <c r="R14" s="112"/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4" ht="30" hidden="1" customHeight="1" thickBot="1">
      <c r="A15" s="109"/>
      <c r="B15" s="93"/>
      <c r="C15" s="37" t="s">
        <v>22</v>
      </c>
      <c r="D15" s="112"/>
      <c r="E15" s="112"/>
      <c r="F15" s="112"/>
      <c r="G15" s="112"/>
      <c r="H15" s="112"/>
      <c r="I15" s="75">
        <v>20.7</v>
      </c>
      <c r="J15" s="75">
        <v>0</v>
      </c>
      <c r="K15" s="75">
        <v>0</v>
      </c>
      <c r="L15" s="75">
        <v>0</v>
      </c>
      <c r="M15" s="75">
        <v>0</v>
      </c>
      <c r="N15" s="112"/>
      <c r="O15" s="112"/>
      <c r="P15" s="112"/>
      <c r="Q15" s="112"/>
      <c r="R15" s="112"/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4" ht="30" hidden="1" customHeight="1" thickBot="1">
      <c r="A16" s="110"/>
      <c r="B16" s="94"/>
      <c r="C16" s="38" t="s">
        <v>23</v>
      </c>
      <c r="D16" s="113"/>
      <c r="E16" s="113"/>
      <c r="F16" s="113"/>
      <c r="G16" s="113"/>
      <c r="H16" s="113"/>
      <c r="I16" s="75">
        <v>215.3</v>
      </c>
      <c r="J16" s="75">
        <v>0</v>
      </c>
      <c r="K16" s="75">
        <v>0</v>
      </c>
      <c r="L16" s="75">
        <v>0</v>
      </c>
      <c r="M16" s="75">
        <v>0</v>
      </c>
      <c r="N16" s="113"/>
      <c r="O16" s="113"/>
      <c r="P16" s="113"/>
      <c r="Q16" s="113"/>
      <c r="R16" s="113"/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1:25" s="60" customFormat="1" ht="98.25" hidden="1" customHeight="1" thickBot="1">
      <c r="A17" s="57"/>
      <c r="B17" s="85" t="s">
        <v>24</v>
      </c>
      <c r="C17" s="86"/>
      <c r="D17" s="42">
        <f>D9+E9+F9+G9+H9</f>
        <v>7601.74</v>
      </c>
      <c r="E17" s="54"/>
      <c r="F17" s="54"/>
      <c r="G17" s="54"/>
      <c r="H17" s="54"/>
      <c r="I17" s="58">
        <f>SUM(I9:I16)</f>
        <v>1154.51</v>
      </c>
      <c r="J17" s="58">
        <f t="shared" ref="J17:M17" si="0">SUM(J9:J16)</f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42">
        <f>N9+O9+P9+Q9+R9</f>
        <v>174.81</v>
      </c>
      <c r="O17" s="42"/>
      <c r="P17" s="42"/>
      <c r="Q17" s="42"/>
      <c r="R17" s="42"/>
      <c r="S17" s="58">
        <f t="shared" ref="S17:W17" si="1">SUM(S9:S16)</f>
        <v>0</v>
      </c>
      <c r="T17" s="58">
        <f t="shared" si="1"/>
        <v>0</v>
      </c>
      <c r="U17" s="58">
        <f t="shared" si="1"/>
        <v>0</v>
      </c>
      <c r="V17" s="58">
        <f t="shared" si="1"/>
        <v>0</v>
      </c>
      <c r="W17" s="58">
        <f t="shared" si="1"/>
        <v>0</v>
      </c>
      <c r="Y17" s="61"/>
    </row>
    <row r="18" spans="1:25" ht="18" hidden="1" customHeight="1" thickBot="1">
      <c r="A18" s="108">
        <v>2</v>
      </c>
      <c r="B18" s="92" t="s">
        <v>127</v>
      </c>
      <c r="C18" s="35" t="s">
        <v>16</v>
      </c>
      <c r="D18" s="82">
        <v>10370.799999999999</v>
      </c>
      <c r="E18" s="82">
        <v>2841.5</v>
      </c>
      <c r="F18" s="82">
        <v>0</v>
      </c>
      <c r="G18" s="82">
        <v>525.75</v>
      </c>
      <c r="H18" s="82">
        <v>1746.41</v>
      </c>
      <c r="I18" s="36">
        <v>191.79999999999998</v>
      </c>
      <c r="J18" s="36">
        <v>0</v>
      </c>
      <c r="K18" s="36">
        <v>0</v>
      </c>
      <c r="L18" s="36">
        <v>0</v>
      </c>
      <c r="M18" s="36">
        <v>0</v>
      </c>
      <c r="N18" s="82">
        <v>217.86</v>
      </c>
      <c r="O18" s="82">
        <v>0</v>
      </c>
      <c r="P18" s="82">
        <v>0</v>
      </c>
      <c r="Q18" s="82">
        <v>57</v>
      </c>
      <c r="R18" s="82">
        <v>227.91000000000003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</row>
    <row r="19" spans="1:25" ht="47.25" hidden="1" customHeight="1" thickBot="1">
      <c r="A19" s="109"/>
      <c r="B19" s="93"/>
      <c r="C19" s="37" t="s">
        <v>17</v>
      </c>
      <c r="D19" s="83"/>
      <c r="E19" s="83"/>
      <c r="F19" s="83"/>
      <c r="G19" s="83"/>
      <c r="H19" s="83"/>
      <c r="I19" s="36">
        <v>168.9</v>
      </c>
      <c r="J19" s="36">
        <v>0</v>
      </c>
      <c r="K19" s="36">
        <v>0</v>
      </c>
      <c r="L19" s="36">
        <v>0</v>
      </c>
      <c r="M19" s="36">
        <v>0</v>
      </c>
      <c r="N19" s="83"/>
      <c r="O19" s="83"/>
      <c r="P19" s="83"/>
      <c r="Q19" s="83"/>
      <c r="R19" s="83"/>
      <c r="S19" s="36">
        <v>0</v>
      </c>
      <c r="T19" s="36">
        <v>0</v>
      </c>
      <c r="U19" s="36">
        <v>0</v>
      </c>
      <c r="V19" s="36">
        <v>0</v>
      </c>
      <c r="W19" s="36">
        <v>0</v>
      </c>
    </row>
    <row r="20" spans="1:25" ht="81.75" hidden="1" thickBot="1">
      <c r="A20" s="109"/>
      <c r="B20" s="93"/>
      <c r="C20" s="37" t="s">
        <v>18</v>
      </c>
      <c r="D20" s="83"/>
      <c r="E20" s="83"/>
      <c r="F20" s="83"/>
      <c r="G20" s="83"/>
      <c r="H20" s="83"/>
      <c r="I20" s="36">
        <v>15.5</v>
      </c>
      <c r="J20" s="36">
        <v>0</v>
      </c>
      <c r="K20" s="36">
        <v>0</v>
      </c>
      <c r="L20" s="36">
        <v>0</v>
      </c>
      <c r="M20" s="36">
        <v>0</v>
      </c>
      <c r="N20" s="83"/>
      <c r="O20" s="83"/>
      <c r="P20" s="83"/>
      <c r="Q20" s="83"/>
      <c r="R20" s="83"/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1:25" ht="81.75" hidden="1" thickBot="1">
      <c r="A21" s="109"/>
      <c r="B21" s="93"/>
      <c r="C21" s="37" t="s">
        <v>19</v>
      </c>
      <c r="D21" s="83"/>
      <c r="E21" s="83"/>
      <c r="F21" s="83"/>
      <c r="G21" s="83"/>
      <c r="H21" s="83"/>
      <c r="I21" s="36">
        <v>696.3</v>
      </c>
      <c r="J21" s="36">
        <v>6.6999999999999993</v>
      </c>
      <c r="K21" s="36">
        <v>0</v>
      </c>
      <c r="L21" s="36">
        <v>0</v>
      </c>
      <c r="M21" s="36">
        <v>0</v>
      </c>
      <c r="N21" s="83"/>
      <c r="O21" s="83"/>
      <c r="P21" s="83"/>
      <c r="Q21" s="83"/>
      <c r="R21" s="83"/>
      <c r="S21" s="36">
        <v>50</v>
      </c>
      <c r="T21" s="36">
        <v>0</v>
      </c>
      <c r="U21" s="36">
        <v>0</v>
      </c>
      <c r="V21" s="36">
        <v>0</v>
      </c>
      <c r="W21" s="36">
        <v>0</v>
      </c>
    </row>
    <row r="22" spans="1:25" ht="54.75" hidden="1" thickBot="1">
      <c r="A22" s="109"/>
      <c r="B22" s="93"/>
      <c r="C22" s="37" t="s">
        <v>20</v>
      </c>
      <c r="D22" s="83"/>
      <c r="E22" s="83"/>
      <c r="F22" s="83"/>
      <c r="G22" s="83"/>
      <c r="H22" s="83"/>
      <c r="I22" s="36">
        <v>87.1</v>
      </c>
      <c r="J22" s="36">
        <v>0</v>
      </c>
      <c r="K22" s="36">
        <v>0</v>
      </c>
      <c r="L22" s="36">
        <v>0</v>
      </c>
      <c r="M22" s="36">
        <v>0</v>
      </c>
      <c r="N22" s="83"/>
      <c r="O22" s="83"/>
      <c r="P22" s="83"/>
      <c r="Q22" s="83"/>
      <c r="R22" s="83"/>
      <c r="S22" s="36">
        <v>0</v>
      </c>
      <c r="T22" s="36">
        <v>0</v>
      </c>
      <c r="U22" s="36">
        <v>0</v>
      </c>
      <c r="V22" s="36">
        <v>0</v>
      </c>
      <c r="W22" s="36">
        <v>0</v>
      </c>
    </row>
    <row r="23" spans="1:25" ht="81.75" hidden="1" thickBot="1">
      <c r="A23" s="109"/>
      <c r="B23" s="93"/>
      <c r="C23" s="37" t="s">
        <v>21</v>
      </c>
      <c r="D23" s="83"/>
      <c r="E23" s="83"/>
      <c r="F23" s="83"/>
      <c r="G23" s="83"/>
      <c r="H23" s="83"/>
      <c r="I23" s="36">
        <v>85.2</v>
      </c>
      <c r="J23" s="36">
        <v>0</v>
      </c>
      <c r="K23" s="36">
        <v>0</v>
      </c>
      <c r="L23" s="36">
        <v>0</v>
      </c>
      <c r="M23" s="36">
        <v>0</v>
      </c>
      <c r="N23" s="83"/>
      <c r="O23" s="83"/>
      <c r="P23" s="83"/>
      <c r="Q23" s="83"/>
      <c r="R23" s="83"/>
      <c r="S23" s="36">
        <v>0</v>
      </c>
      <c r="T23" s="36">
        <v>0</v>
      </c>
      <c r="U23" s="36">
        <v>0</v>
      </c>
      <c r="V23" s="36">
        <v>0</v>
      </c>
      <c r="W23" s="36">
        <v>0</v>
      </c>
    </row>
    <row r="24" spans="1:25" ht="41.25" hidden="1" thickBot="1">
      <c r="A24" s="109"/>
      <c r="B24" s="93"/>
      <c r="C24" s="37" t="s">
        <v>22</v>
      </c>
      <c r="D24" s="83"/>
      <c r="E24" s="83"/>
      <c r="F24" s="83"/>
      <c r="G24" s="83"/>
      <c r="H24" s="83"/>
      <c r="I24" s="36">
        <v>27</v>
      </c>
      <c r="J24" s="36">
        <v>0</v>
      </c>
      <c r="K24" s="36">
        <v>0</v>
      </c>
      <c r="L24" s="36">
        <v>0</v>
      </c>
      <c r="M24" s="36">
        <v>0</v>
      </c>
      <c r="N24" s="83"/>
      <c r="O24" s="83"/>
      <c r="P24" s="83"/>
      <c r="Q24" s="83"/>
      <c r="R24" s="83"/>
      <c r="S24" s="36">
        <v>0</v>
      </c>
      <c r="T24" s="36">
        <v>0</v>
      </c>
      <c r="U24" s="36">
        <v>0</v>
      </c>
      <c r="V24" s="36">
        <v>0</v>
      </c>
      <c r="W24" s="36">
        <v>0</v>
      </c>
    </row>
    <row r="25" spans="1:25" ht="68.25" hidden="1" thickBot="1">
      <c r="A25" s="110"/>
      <c r="B25" s="94"/>
      <c r="C25" s="38" t="s">
        <v>23</v>
      </c>
      <c r="D25" s="84"/>
      <c r="E25" s="84"/>
      <c r="F25" s="84"/>
      <c r="G25" s="84"/>
      <c r="H25" s="84"/>
      <c r="I25" s="36">
        <v>335.09999999999997</v>
      </c>
      <c r="J25" s="36">
        <v>19</v>
      </c>
      <c r="K25" s="36">
        <v>0</v>
      </c>
      <c r="L25" s="36">
        <v>0</v>
      </c>
      <c r="M25" s="36">
        <v>0</v>
      </c>
      <c r="N25" s="84"/>
      <c r="O25" s="84"/>
      <c r="P25" s="84"/>
      <c r="Q25" s="84"/>
      <c r="R25" s="84"/>
      <c r="S25" s="36">
        <v>0</v>
      </c>
      <c r="T25" s="36">
        <v>0</v>
      </c>
      <c r="U25" s="36">
        <v>0</v>
      </c>
      <c r="V25" s="36">
        <v>0</v>
      </c>
      <c r="W25" s="36">
        <v>0</v>
      </c>
    </row>
    <row r="26" spans="1:25" s="60" customFormat="1" ht="66.75" hidden="1" customHeight="1" thickBot="1">
      <c r="A26" s="57"/>
      <c r="B26" s="85" t="s">
        <v>24</v>
      </c>
      <c r="C26" s="86"/>
      <c r="D26" s="42">
        <f>D18+E18+F18+G18+H18</f>
        <v>15484.46</v>
      </c>
      <c r="E26" s="54"/>
      <c r="F26" s="54"/>
      <c r="G26" s="54"/>
      <c r="H26" s="54"/>
      <c r="I26" s="58">
        <f>SUM(I18:I25)</f>
        <v>1606.8999999999999</v>
      </c>
      <c r="J26" s="58">
        <f t="shared" ref="J26:M26" si="2">SUM(J18:J25)</f>
        <v>25.7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42">
        <f>N18+O18+P18+Q18+R18</f>
        <v>502.77000000000004</v>
      </c>
      <c r="O26" s="54"/>
      <c r="P26" s="54"/>
      <c r="Q26" s="54"/>
      <c r="R26" s="54"/>
      <c r="S26" s="59">
        <f>SUM(S18:S25)</f>
        <v>50</v>
      </c>
      <c r="T26" s="59">
        <f t="shared" ref="T26:W26" si="3">SUM(T18:T25)</f>
        <v>0</v>
      </c>
      <c r="U26" s="59">
        <f t="shared" si="3"/>
        <v>0</v>
      </c>
      <c r="V26" s="59">
        <f t="shared" si="3"/>
        <v>0</v>
      </c>
      <c r="W26" s="59">
        <f t="shared" si="3"/>
        <v>0</v>
      </c>
      <c r="Y26" s="61"/>
    </row>
    <row r="27" spans="1:25" ht="18" hidden="1" customHeight="1" thickBot="1">
      <c r="A27" s="108">
        <v>3</v>
      </c>
      <c r="B27" s="92" t="s">
        <v>63</v>
      </c>
      <c r="C27" s="35" t="s">
        <v>16</v>
      </c>
      <c r="D27" s="82">
        <v>1995.3</v>
      </c>
      <c r="E27" s="82">
        <v>577.29</v>
      </c>
      <c r="F27" s="82">
        <v>0</v>
      </c>
      <c r="G27" s="82">
        <v>0</v>
      </c>
      <c r="H27" s="82">
        <v>49.64</v>
      </c>
      <c r="I27" s="36">
        <v>110.5</v>
      </c>
      <c r="J27" s="36">
        <v>13</v>
      </c>
      <c r="K27" s="36">
        <v>0</v>
      </c>
      <c r="L27" s="36">
        <v>0</v>
      </c>
      <c r="M27" s="36">
        <v>0</v>
      </c>
      <c r="N27" s="82">
        <v>185.24</v>
      </c>
      <c r="O27" s="82">
        <v>1.38</v>
      </c>
      <c r="P27" s="82">
        <v>0</v>
      </c>
      <c r="Q27" s="82">
        <v>0</v>
      </c>
      <c r="R27" s="82">
        <v>10.37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</row>
    <row r="28" spans="1:25" ht="54.75" hidden="1" thickBot="1">
      <c r="A28" s="109"/>
      <c r="B28" s="93"/>
      <c r="C28" s="37" t="s">
        <v>17</v>
      </c>
      <c r="D28" s="83"/>
      <c r="E28" s="83"/>
      <c r="F28" s="83"/>
      <c r="G28" s="83"/>
      <c r="H28" s="83"/>
      <c r="I28" s="36">
        <v>26</v>
      </c>
      <c r="J28" s="36">
        <v>4</v>
      </c>
      <c r="K28" s="36">
        <v>0</v>
      </c>
      <c r="L28" s="36">
        <v>0</v>
      </c>
      <c r="M28" s="36">
        <v>0</v>
      </c>
      <c r="N28" s="83"/>
      <c r="O28" s="83"/>
      <c r="P28" s="83"/>
      <c r="Q28" s="83"/>
      <c r="R28" s="83"/>
      <c r="S28" s="36">
        <v>0</v>
      </c>
      <c r="T28" s="36">
        <v>0</v>
      </c>
      <c r="U28" s="36">
        <v>0</v>
      </c>
      <c r="V28" s="36">
        <v>0</v>
      </c>
      <c r="W28" s="36">
        <v>0</v>
      </c>
    </row>
    <row r="29" spans="1:25" ht="81.75" hidden="1" thickBot="1">
      <c r="A29" s="109"/>
      <c r="B29" s="93"/>
      <c r="C29" s="37" t="s">
        <v>18</v>
      </c>
      <c r="D29" s="83"/>
      <c r="E29" s="83"/>
      <c r="F29" s="83"/>
      <c r="G29" s="83"/>
      <c r="H29" s="83"/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83"/>
      <c r="O29" s="83"/>
      <c r="P29" s="83"/>
      <c r="Q29" s="83"/>
      <c r="R29" s="83"/>
      <c r="S29" s="36">
        <v>0</v>
      </c>
      <c r="T29" s="36">
        <v>0</v>
      </c>
      <c r="U29" s="36">
        <v>0</v>
      </c>
      <c r="V29" s="36">
        <v>0</v>
      </c>
      <c r="W29" s="36">
        <v>0</v>
      </c>
    </row>
    <row r="30" spans="1:25" ht="72" hidden="1" customHeight="1" thickBot="1">
      <c r="A30" s="109"/>
      <c r="B30" s="93"/>
      <c r="C30" s="37" t="s">
        <v>19</v>
      </c>
      <c r="D30" s="83"/>
      <c r="E30" s="83"/>
      <c r="F30" s="83"/>
      <c r="G30" s="83"/>
      <c r="H30" s="83"/>
      <c r="I30" s="36">
        <v>136</v>
      </c>
      <c r="J30" s="36">
        <v>17</v>
      </c>
      <c r="K30" s="36">
        <v>0</v>
      </c>
      <c r="L30" s="36">
        <v>0</v>
      </c>
      <c r="M30" s="36">
        <v>0</v>
      </c>
      <c r="N30" s="83"/>
      <c r="O30" s="83"/>
      <c r="P30" s="83"/>
      <c r="Q30" s="83"/>
      <c r="R30" s="83"/>
      <c r="S30" s="36">
        <v>50</v>
      </c>
      <c r="T30" s="36">
        <v>0</v>
      </c>
      <c r="U30" s="36">
        <v>0</v>
      </c>
      <c r="V30" s="36">
        <v>0</v>
      </c>
      <c r="W30" s="36">
        <v>0</v>
      </c>
    </row>
    <row r="31" spans="1:25" ht="54.75" hidden="1" thickBot="1">
      <c r="A31" s="109"/>
      <c r="B31" s="93"/>
      <c r="C31" s="37" t="s">
        <v>20</v>
      </c>
      <c r="D31" s="83"/>
      <c r="E31" s="83"/>
      <c r="F31" s="83"/>
      <c r="G31" s="83"/>
      <c r="H31" s="83"/>
      <c r="I31" s="36">
        <v>41</v>
      </c>
      <c r="J31" s="36">
        <v>6</v>
      </c>
      <c r="K31" s="36">
        <v>0</v>
      </c>
      <c r="L31" s="36">
        <v>0</v>
      </c>
      <c r="M31" s="36">
        <v>0</v>
      </c>
      <c r="N31" s="83"/>
      <c r="O31" s="83"/>
      <c r="P31" s="83"/>
      <c r="Q31" s="83"/>
      <c r="R31" s="83"/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1:25" ht="81.75" hidden="1" thickBot="1">
      <c r="A32" s="109"/>
      <c r="B32" s="93"/>
      <c r="C32" s="37" t="s">
        <v>21</v>
      </c>
      <c r="D32" s="83"/>
      <c r="E32" s="83"/>
      <c r="F32" s="83"/>
      <c r="G32" s="83"/>
      <c r="H32" s="83"/>
      <c r="I32" s="36">
        <v>74.5</v>
      </c>
      <c r="J32" s="36">
        <v>0</v>
      </c>
      <c r="K32" s="36">
        <v>0</v>
      </c>
      <c r="L32" s="36">
        <v>0</v>
      </c>
      <c r="M32" s="36">
        <v>0</v>
      </c>
      <c r="N32" s="83"/>
      <c r="O32" s="83"/>
      <c r="P32" s="83"/>
      <c r="Q32" s="83"/>
      <c r="R32" s="83"/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1:25" ht="41.25" hidden="1" thickBot="1">
      <c r="A33" s="109"/>
      <c r="B33" s="93"/>
      <c r="C33" s="37" t="s">
        <v>22</v>
      </c>
      <c r="D33" s="83"/>
      <c r="E33" s="83"/>
      <c r="F33" s="83"/>
      <c r="G33" s="83"/>
      <c r="H33" s="83"/>
      <c r="I33" s="36">
        <v>21</v>
      </c>
      <c r="J33" s="36">
        <v>0</v>
      </c>
      <c r="K33" s="36">
        <v>0</v>
      </c>
      <c r="L33" s="36">
        <v>0</v>
      </c>
      <c r="M33" s="36">
        <v>0</v>
      </c>
      <c r="N33" s="83"/>
      <c r="O33" s="83"/>
      <c r="P33" s="83"/>
      <c r="Q33" s="83"/>
      <c r="R33" s="83"/>
      <c r="S33" s="36">
        <v>0</v>
      </c>
      <c r="T33" s="36">
        <v>0</v>
      </c>
      <c r="U33" s="36">
        <v>0</v>
      </c>
      <c r="V33" s="36">
        <v>0</v>
      </c>
      <c r="W33" s="36">
        <v>0</v>
      </c>
    </row>
    <row r="34" spans="1:25" ht="68.25" hidden="1" thickBot="1">
      <c r="A34" s="110"/>
      <c r="B34" s="94"/>
      <c r="C34" s="38" t="s">
        <v>23</v>
      </c>
      <c r="D34" s="84"/>
      <c r="E34" s="84"/>
      <c r="F34" s="84"/>
      <c r="G34" s="84"/>
      <c r="H34" s="84"/>
      <c r="I34" s="36">
        <v>100.5</v>
      </c>
      <c r="J34" s="36">
        <v>11</v>
      </c>
      <c r="K34" s="36">
        <v>0</v>
      </c>
      <c r="L34" s="36">
        <v>0</v>
      </c>
      <c r="M34" s="36">
        <v>0</v>
      </c>
      <c r="N34" s="84"/>
      <c r="O34" s="84"/>
      <c r="P34" s="84"/>
      <c r="Q34" s="84"/>
      <c r="R34" s="84"/>
      <c r="S34" s="36">
        <v>70</v>
      </c>
      <c r="T34" s="36">
        <v>0</v>
      </c>
      <c r="U34" s="36">
        <v>0</v>
      </c>
      <c r="V34" s="36">
        <v>0</v>
      </c>
      <c r="W34" s="36">
        <v>0</v>
      </c>
    </row>
    <row r="35" spans="1:25" s="60" customFormat="1" ht="56.25" hidden="1" customHeight="1" thickBot="1">
      <c r="A35" s="57"/>
      <c r="B35" s="85" t="s">
        <v>24</v>
      </c>
      <c r="C35" s="86"/>
      <c r="D35" s="42">
        <f>D27+E27+F27+G27+H27</f>
        <v>2622.23</v>
      </c>
      <c r="E35" s="54"/>
      <c r="F35" s="54"/>
      <c r="G35" s="54"/>
      <c r="H35" s="54"/>
      <c r="I35" s="58">
        <f>SUM(I27:I34)</f>
        <v>509.5</v>
      </c>
      <c r="J35" s="58">
        <f t="shared" ref="J35:M35" si="4">SUM(J27:J34)</f>
        <v>51</v>
      </c>
      <c r="K35" s="58">
        <f t="shared" si="4"/>
        <v>0</v>
      </c>
      <c r="L35" s="58">
        <f t="shared" si="4"/>
        <v>0</v>
      </c>
      <c r="M35" s="58">
        <f t="shared" si="4"/>
        <v>0</v>
      </c>
      <c r="N35" s="42">
        <f>N27+O27+P27+Q27+R27</f>
        <v>196.99</v>
      </c>
      <c r="O35" s="54"/>
      <c r="P35" s="54"/>
      <c r="Q35" s="54"/>
      <c r="R35" s="54"/>
      <c r="S35" s="59">
        <f>SUM(S27:S34)</f>
        <v>120</v>
      </c>
      <c r="T35" s="59">
        <f t="shared" ref="T35:W35" si="5">SUM(T27:T34)</f>
        <v>0</v>
      </c>
      <c r="U35" s="59">
        <f t="shared" si="5"/>
        <v>0</v>
      </c>
      <c r="V35" s="59">
        <f t="shared" si="5"/>
        <v>0</v>
      </c>
      <c r="W35" s="59">
        <f t="shared" si="5"/>
        <v>0</v>
      </c>
      <c r="Y35" s="61"/>
    </row>
    <row r="36" spans="1:25" ht="18" hidden="1" customHeight="1" thickBot="1">
      <c r="A36" s="108">
        <v>4</v>
      </c>
      <c r="B36" s="92" t="s">
        <v>75</v>
      </c>
      <c r="C36" s="35" t="s">
        <v>16</v>
      </c>
      <c r="D36" s="82">
        <v>6083.619999999999</v>
      </c>
      <c r="E36" s="82">
        <v>3552.65</v>
      </c>
      <c r="F36" s="82">
        <v>24.4</v>
      </c>
      <c r="G36" s="82">
        <v>5111.8400000000011</v>
      </c>
      <c r="H36" s="82">
        <v>2342.0400000000004</v>
      </c>
      <c r="I36" s="36">
        <v>501.6</v>
      </c>
      <c r="J36" s="36">
        <v>0</v>
      </c>
      <c r="K36" s="36">
        <v>0</v>
      </c>
      <c r="L36" s="36">
        <v>0</v>
      </c>
      <c r="M36" s="36">
        <v>0</v>
      </c>
      <c r="N36" s="82">
        <v>2444.73</v>
      </c>
      <c r="O36" s="82">
        <v>1162.83</v>
      </c>
      <c r="P36" s="82">
        <v>0</v>
      </c>
      <c r="Q36" s="82">
        <v>7224.87</v>
      </c>
      <c r="R36" s="82">
        <v>2231.6200000000003</v>
      </c>
      <c r="S36" s="36">
        <v>254.37</v>
      </c>
      <c r="T36" s="36">
        <v>0</v>
      </c>
      <c r="U36" s="36">
        <v>0</v>
      </c>
      <c r="V36" s="36">
        <v>0</v>
      </c>
      <c r="W36" s="36">
        <v>0</v>
      </c>
    </row>
    <row r="37" spans="1:25" ht="54.75" hidden="1" thickBot="1">
      <c r="A37" s="109"/>
      <c r="B37" s="93"/>
      <c r="C37" s="37" t="s">
        <v>17</v>
      </c>
      <c r="D37" s="83"/>
      <c r="E37" s="83"/>
      <c r="F37" s="83"/>
      <c r="G37" s="83"/>
      <c r="H37" s="83"/>
      <c r="I37" s="36">
        <v>111</v>
      </c>
      <c r="J37" s="36">
        <v>0</v>
      </c>
      <c r="K37" s="36">
        <v>0</v>
      </c>
      <c r="L37" s="36">
        <v>0</v>
      </c>
      <c r="M37" s="36">
        <v>0</v>
      </c>
      <c r="N37" s="83"/>
      <c r="O37" s="83"/>
      <c r="P37" s="83"/>
      <c r="Q37" s="83"/>
      <c r="R37" s="83"/>
      <c r="S37" s="36">
        <v>120</v>
      </c>
      <c r="T37" s="36">
        <v>0</v>
      </c>
      <c r="U37" s="36">
        <v>0</v>
      </c>
      <c r="V37" s="36">
        <v>0</v>
      </c>
      <c r="W37" s="36">
        <v>0</v>
      </c>
    </row>
    <row r="38" spans="1:25" ht="81.75" hidden="1" thickBot="1">
      <c r="A38" s="109"/>
      <c r="B38" s="93"/>
      <c r="C38" s="37" t="s">
        <v>18</v>
      </c>
      <c r="D38" s="83"/>
      <c r="E38" s="83"/>
      <c r="F38" s="83"/>
      <c r="G38" s="83"/>
      <c r="H38" s="83"/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83"/>
      <c r="O38" s="83"/>
      <c r="P38" s="83"/>
      <c r="Q38" s="83"/>
      <c r="R38" s="83"/>
      <c r="S38" s="36">
        <v>0</v>
      </c>
      <c r="T38" s="36">
        <v>0</v>
      </c>
      <c r="U38" s="36">
        <v>0</v>
      </c>
      <c r="V38" s="36">
        <v>0</v>
      </c>
      <c r="W38" s="36">
        <v>0</v>
      </c>
    </row>
    <row r="39" spans="1:25" ht="81.75" hidden="1" thickBot="1">
      <c r="A39" s="109"/>
      <c r="B39" s="93"/>
      <c r="C39" s="37" t="s">
        <v>19</v>
      </c>
      <c r="D39" s="83"/>
      <c r="E39" s="83"/>
      <c r="F39" s="83"/>
      <c r="G39" s="83"/>
      <c r="H39" s="83"/>
      <c r="I39" s="36">
        <v>1391.5</v>
      </c>
      <c r="J39" s="36">
        <v>7.18</v>
      </c>
      <c r="K39" s="36">
        <v>0</v>
      </c>
      <c r="L39" s="36">
        <v>0</v>
      </c>
      <c r="M39" s="36">
        <v>0</v>
      </c>
      <c r="N39" s="83"/>
      <c r="O39" s="83"/>
      <c r="P39" s="83"/>
      <c r="Q39" s="83"/>
      <c r="R39" s="83"/>
      <c r="S39" s="36">
        <v>497.5</v>
      </c>
      <c r="T39" s="36">
        <v>0</v>
      </c>
      <c r="U39" s="36">
        <v>0</v>
      </c>
      <c r="V39" s="36">
        <v>0</v>
      </c>
      <c r="W39" s="36">
        <v>0</v>
      </c>
    </row>
    <row r="40" spans="1:25" ht="54.75" hidden="1" thickBot="1">
      <c r="A40" s="109"/>
      <c r="B40" s="93"/>
      <c r="C40" s="37" t="s">
        <v>20</v>
      </c>
      <c r="D40" s="83"/>
      <c r="E40" s="83"/>
      <c r="F40" s="83"/>
      <c r="G40" s="83"/>
      <c r="H40" s="83"/>
      <c r="I40" s="36">
        <v>138</v>
      </c>
      <c r="J40" s="36">
        <v>0</v>
      </c>
      <c r="K40" s="36">
        <v>0</v>
      </c>
      <c r="L40" s="36">
        <v>0</v>
      </c>
      <c r="M40" s="36">
        <v>0</v>
      </c>
      <c r="N40" s="83"/>
      <c r="O40" s="83"/>
      <c r="P40" s="83"/>
      <c r="Q40" s="83"/>
      <c r="R40" s="83"/>
      <c r="S40" s="36">
        <v>78</v>
      </c>
      <c r="T40" s="36">
        <v>0</v>
      </c>
      <c r="U40" s="36">
        <v>0</v>
      </c>
      <c r="V40" s="36">
        <v>0</v>
      </c>
      <c r="W40" s="36">
        <v>0</v>
      </c>
    </row>
    <row r="41" spans="1:25" ht="11.25" hidden="1" customHeight="1" thickBot="1">
      <c r="A41" s="109"/>
      <c r="B41" s="93"/>
      <c r="C41" s="37" t="s">
        <v>21</v>
      </c>
      <c r="D41" s="83"/>
      <c r="E41" s="83"/>
      <c r="F41" s="83"/>
      <c r="G41" s="83"/>
      <c r="H41" s="83"/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83"/>
      <c r="O41" s="83"/>
      <c r="P41" s="83"/>
      <c r="Q41" s="83"/>
      <c r="R41" s="83"/>
      <c r="S41" s="36">
        <v>0</v>
      </c>
      <c r="T41" s="36">
        <v>0</v>
      </c>
      <c r="U41" s="36">
        <v>0</v>
      </c>
      <c r="V41" s="36">
        <v>0</v>
      </c>
      <c r="W41" s="36">
        <v>0</v>
      </c>
    </row>
    <row r="42" spans="1:25" ht="41.25" hidden="1" thickBot="1">
      <c r="A42" s="109"/>
      <c r="B42" s="93"/>
      <c r="C42" s="37" t="s">
        <v>22</v>
      </c>
      <c r="D42" s="83"/>
      <c r="E42" s="83"/>
      <c r="F42" s="83"/>
      <c r="G42" s="83"/>
      <c r="H42" s="83"/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83"/>
      <c r="O42" s="83"/>
      <c r="P42" s="83"/>
      <c r="Q42" s="83"/>
      <c r="R42" s="83"/>
      <c r="S42" s="36">
        <v>0</v>
      </c>
      <c r="T42" s="36">
        <v>0</v>
      </c>
      <c r="U42" s="36">
        <v>0</v>
      </c>
      <c r="V42" s="36">
        <v>0</v>
      </c>
      <c r="W42" s="36">
        <v>0</v>
      </c>
    </row>
    <row r="43" spans="1:25" ht="68.25" hidden="1" thickBot="1">
      <c r="A43" s="110"/>
      <c r="B43" s="94"/>
      <c r="C43" s="38" t="s">
        <v>23</v>
      </c>
      <c r="D43" s="84"/>
      <c r="E43" s="84"/>
      <c r="F43" s="84"/>
      <c r="G43" s="84"/>
      <c r="H43" s="84"/>
      <c r="I43" s="36">
        <v>803</v>
      </c>
      <c r="J43" s="36">
        <v>31.8</v>
      </c>
      <c r="K43" s="36">
        <v>0</v>
      </c>
      <c r="L43" s="36">
        <v>0</v>
      </c>
      <c r="M43" s="36">
        <v>0</v>
      </c>
      <c r="N43" s="84"/>
      <c r="O43" s="84"/>
      <c r="P43" s="84"/>
      <c r="Q43" s="84"/>
      <c r="R43" s="84"/>
      <c r="S43" s="36">
        <v>51.7</v>
      </c>
      <c r="T43" s="36">
        <v>0</v>
      </c>
      <c r="U43" s="36">
        <v>0</v>
      </c>
      <c r="V43" s="36">
        <v>0</v>
      </c>
      <c r="W43" s="36">
        <v>0</v>
      </c>
    </row>
    <row r="44" spans="1:25" s="60" customFormat="1" ht="57.75" hidden="1" customHeight="1" thickBot="1">
      <c r="A44" s="57"/>
      <c r="B44" s="85" t="s">
        <v>24</v>
      </c>
      <c r="C44" s="86"/>
      <c r="D44" s="42">
        <f>D36+E36+F36+G36+H36</f>
        <v>17114.55</v>
      </c>
      <c r="E44" s="54"/>
      <c r="F44" s="54"/>
      <c r="G44" s="54"/>
      <c r="H44" s="54"/>
      <c r="I44" s="58">
        <f>SUM(I36:I43)</f>
        <v>2945.1</v>
      </c>
      <c r="J44" s="58">
        <f t="shared" ref="J44:M44" si="6">SUM(J36:J43)</f>
        <v>38.980000000000004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42">
        <f>N36+O36+P36+Q36+R36</f>
        <v>13064.050000000001</v>
      </c>
      <c r="O44" s="54"/>
      <c r="P44" s="54"/>
      <c r="Q44" s="54"/>
      <c r="R44" s="54"/>
      <c r="S44" s="58">
        <f t="shared" ref="S44:W44" si="7">SUM(S36:S43)</f>
        <v>1001.57</v>
      </c>
      <c r="T44" s="58">
        <f t="shared" si="7"/>
        <v>0</v>
      </c>
      <c r="U44" s="58">
        <f t="shared" si="7"/>
        <v>0</v>
      </c>
      <c r="V44" s="58">
        <f t="shared" si="7"/>
        <v>0</v>
      </c>
      <c r="W44" s="58">
        <f t="shared" si="7"/>
        <v>0</v>
      </c>
      <c r="Y44" s="61"/>
    </row>
    <row r="45" spans="1:25" ht="18" hidden="1" customHeight="1" thickBot="1">
      <c r="A45" s="108">
        <v>5</v>
      </c>
      <c r="B45" s="92" t="s">
        <v>128</v>
      </c>
      <c r="C45" s="35" t="s">
        <v>16</v>
      </c>
      <c r="D45" s="82">
        <v>3196.6599999999994</v>
      </c>
      <c r="E45" s="82">
        <v>647.98</v>
      </c>
      <c r="F45" s="82">
        <v>0</v>
      </c>
      <c r="G45" s="82">
        <v>657.79</v>
      </c>
      <c r="H45" s="82">
        <v>244.74</v>
      </c>
      <c r="I45" s="36">
        <v>132.32</v>
      </c>
      <c r="J45" s="36">
        <v>2.06</v>
      </c>
      <c r="K45" s="36">
        <v>0</v>
      </c>
      <c r="L45" s="36">
        <v>0</v>
      </c>
      <c r="M45" s="36">
        <v>0</v>
      </c>
      <c r="N45" s="82">
        <v>56.47</v>
      </c>
      <c r="O45" s="82">
        <v>160.07</v>
      </c>
      <c r="P45" s="82">
        <v>0</v>
      </c>
      <c r="Q45" s="82">
        <v>719.3</v>
      </c>
      <c r="R45" s="82">
        <v>25.55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</row>
    <row r="46" spans="1:25" ht="54.75" hidden="1" thickBot="1">
      <c r="A46" s="109"/>
      <c r="B46" s="93"/>
      <c r="C46" s="37" t="s">
        <v>17</v>
      </c>
      <c r="D46" s="83"/>
      <c r="E46" s="83"/>
      <c r="F46" s="83"/>
      <c r="G46" s="83"/>
      <c r="H46" s="83"/>
      <c r="I46" s="36">
        <v>14.38</v>
      </c>
      <c r="J46" s="36">
        <v>2</v>
      </c>
      <c r="K46" s="36">
        <v>0</v>
      </c>
      <c r="L46" s="36">
        <v>0</v>
      </c>
      <c r="M46" s="36">
        <v>0</v>
      </c>
      <c r="N46" s="83"/>
      <c r="O46" s="83"/>
      <c r="P46" s="83"/>
      <c r="Q46" s="83"/>
      <c r="R46" s="83"/>
      <c r="S46" s="36">
        <v>0</v>
      </c>
      <c r="T46" s="36">
        <v>0</v>
      </c>
      <c r="U46" s="36">
        <v>0</v>
      </c>
      <c r="V46" s="36">
        <v>0</v>
      </c>
      <c r="W46" s="36">
        <v>0</v>
      </c>
    </row>
    <row r="47" spans="1:25" ht="81.75" hidden="1" thickBot="1">
      <c r="A47" s="109"/>
      <c r="B47" s="93"/>
      <c r="C47" s="37" t="s">
        <v>18</v>
      </c>
      <c r="D47" s="83"/>
      <c r="E47" s="83"/>
      <c r="F47" s="83"/>
      <c r="G47" s="83"/>
      <c r="H47" s="83"/>
      <c r="I47" s="36">
        <v>8.3999999999999986</v>
      </c>
      <c r="J47" s="36">
        <v>0.72</v>
      </c>
      <c r="K47" s="36">
        <v>0</v>
      </c>
      <c r="L47" s="36">
        <v>0</v>
      </c>
      <c r="M47" s="36">
        <v>0</v>
      </c>
      <c r="N47" s="83"/>
      <c r="O47" s="83"/>
      <c r="P47" s="83"/>
      <c r="Q47" s="83"/>
      <c r="R47" s="83"/>
      <c r="S47" s="36">
        <v>0</v>
      </c>
      <c r="T47" s="36">
        <v>0</v>
      </c>
      <c r="U47" s="36">
        <v>0</v>
      </c>
      <c r="V47" s="36">
        <v>0</v>
      </c>
      <c r="W47" s="36">
        <v>0</v>
      </c>
    </row>
    <row r="48" spans="1:25" ht="81.75" hidden="1" thickBot="1">
      <c r="A48" s="109"/>
      <c r="B48" s="93"/>
      <c r="C48" s="37" t="s">
        <v>19</v>
      </c>
      <c r="D48" s="83"/>
      <c r="E48" s="83"/>
      <c r="F48" s="83"/>
      <c r="G48" s="83"/>
      <c r="H48" s="83"/>
      <c r="I48" s="36">
        <v>482.84999999999997</v>
      </c>
      <c r="J48" s="36">
        <v>6</v>
      </c>
      <c r="K48" s="36">
        <v>0</v>
      </c>
      <c r="L48" s="36">
        <v>0</v>
      </c>
      <c r="M48" s="36">
        <v>0</v>
      </c>
      <c r="N48" s="83"/>
      <c r="O48" s="83"/>
      <c r="P48" s="83"/>
      <c r="Q48" s="83"/>
      <c r="R48" s="83"/>
      <c r="S48" s="36">
        <v>0</v>
      </c>
      <c r="T48" s="36">
        <v>0</v>
      </c>
      <c r="U48" s="36">
        <v>0</v>
      </c>
      <c r="V48" s="36">
        <v>0</v>
      </c>
      <c r="W48" s="36">
        <v>0</v>
      </c>
    </row>
    <row r="49" spans="1:25" ht="45" hidden="1" customHeight="1" thickBot="1">
      <c r="A49" s="109"/>
      <c r="B49" s="93"/>
      <c r="C49" s="37" t="s">
        <v>20</v>
      </c>
      <c r="D49" s="83"/>
      <c r="E49" s="83"/>
      <c r="F49" s="83"/>
      <c r="G49" s="83"/>
      <c r="H49" s="83"/>
      <c r="I49" s="36">
        <v>35.159999999999997</v>
      </c>
      <c r="J49" s="36">
        <v>2.27</v>
      </c>
      <c r="K49" s="36">
        <v>0</v>
      </c>
      <c r="L49" s="36">
        <v>0</v>
      </c>
      <c r="M49" s="36">
        <v>0</v>
      </c>
      <c r="N49" s="83"/>
      <c r="O49" s="83"/>
      <c r="P49" s="83"/>
      <c r="Q49" s="83"/>
      <c r="R49" s="83"/>
      <c r="S49" s="36">
        <v>0</v>
      </c>
      <c r="T49" s="36">
        <v>0</v>
      </c>
      <c r="U49" s="36">
        <v>0</v>
      </c>
      <c r="V49" s="36">
        <v>0</v>
      </c>
      <c r="W49" s="36">
        <v>0</v>
      </c>
    </row>
    <row r="50" spans="1:25" ht="81.75" hidden="1" thickBot="1">
      <c r="A50" s="109"/>
      <c r="B50" s="93"/>
      <c r="C50" s="37" t="s">
        <v>21</v>
      </c>
      <c r="D50" s="83"/>
      <c r="E50" s="83"/>
      <c r="F50" s="83"/>
      <c r="G50" s="83"/>
      <c r="H50" s="83"/>
      <c r="I50" s="36">
        <v>13.1</v>
      </c>
      <c r="J50" s="36">
        <v>0</v>
      </c>
      <c r="K50" s="36">
        <v>0</v>
      </c>
      <c r="L50" s="36">
        <v>0</v>
      </c>
      <c r="M50" s="36">
        <v>0</v>
      </c>
      <c r="N50" s="83"/>
      <c r="O50" s="83"/>
      <c r="P50" s="83"/>
      <c r="Q50" s="83"/>
      <c r="R50" s="83"/>
      <c r="S50" s="36">
        <v>0</v>
      </c>
      <c r="T50" s="36">
        <v>0</v>
      </c>
      <c r="U50" s="36">
        <v>0</v>
      </c>
      <c r="V50" s="36">
        <v>0</v>
      </c>
      <c r="W50" s="36">
        <v>0</v>
      </c>
    </row>
    <row r="51" spans="1:25" ht="41.25" hidden="1" thickBot="1">
      <c r="A51" s="109"/>
      <c r="B51" s="93"/>
      <c r="C51" s="37" t="s">
        <v>22</v>
      </c>
      <c r="D51" s="83"/>
      <c r="E51" s="83"/>
      <c r="F51" s="83"/>
      <c r="G51" s="83"/>
      <c r="H51" s="83"/>
      <c r="I51" s="36">
        <v>22.3</v>
      </c>
      <c r="J51" s="36">
        <v>0</v>
      </c>
      <c r="K51" s="36">
        <v>0</v>
      </c>
      <c r="L51" s="36">
        <v>0</v>
      </c>
      <c r="M51" s="36">
        <v>0</v>
      </c>
      <c r="N51" s="83"/>
      <c r="O51" s="83"/>
      <c r="P51" s="83"/>
      <c r="Q51" s="83"/>
      <c r="R51" s="83"/>
      <c r="S51" s="36">
        <v>0</v>
      </c>
      <c r="T51" s="36">
        <v>0</v>
      </c>
      <c r="U51" s="36">
        <v>0</v>
      </c>
      <c r="V51" s="36">
        <v>0</v>
      </c>
      <c r="W51" s="36">
        <v>0</v>
      </c>
    </row>
    <row r="52" spans="1:25" ht="68.25" hidden="1" thickBot="1">
      <c r="A52" s="110"/>
      <c r="B52" s="94"/>
      <c r="C52" s="38" t="s">
        <v>23</v>
      </c>
      <c r="D52" s="84"/>
      <c r="E52" s="84"/>
      <c r="F52" s="84"/>
      <c r="G52" s="84"/>
      <c r="H52" s="84"/>
      <c r="I52" s="36">
        <v>181.67</v>
      </c>
      <c r="J52" s="36">
        <v>5.47</v>
      </c>
      <c r="K52" s="36">
        <v>0</v>
      </c>
      <c r="L52" s="36">
        <v>0</v>
      </c>
      <c r="M52" s="36">
        <v>0</v>
      </c>
      <c r="N52" s="84"/>
      <c r="O52" s="84"/>
      <c r="P52" s="84"/>
      <c r="Q52" s="84"/>
      <c r="R52" s="84"/>
      <c r="S52" s="36">
        <v>0</v>
      </c>
      <c r="T52" s="36">
        <v>1.8</v>
      </c>
      <c r="U52" s="36">
        <v>0</v>
      </c>
      <c r="V52" s="36">
        <v>0</v>
      </c>
      <c r="W52" s="36">
        <v>0</v>
      </c>
    </row>
    <row r="53" spans="1:25" s="60" customFormat="1" ht="55.5" hidden="1" customHeight="1" thickBot="1">
      <c r="A53" s="57"/>
      <c r="B53" s="85" t="s">
        <v>24</v>
      </c>
      <c r="C53" s="86"/>
      <c r="D53" s="42">
        <f>D45+E45+F45+G45+H45</f>
        <v>4747.1699999999992</v>
      </c>
      <c r="E53" s="54"/>
      <c r="F53" s="54"/>
      <c r="G53" s="54"/>
      <c r="H53" s="54"/>
      <c r="I53" s="58">
        <f>SUM(I45:I52)</f>
        <v>890.17999999999984</v>
      </c>
      <c r="J53" s="58">
        <f t="shared" ref="J53:M53" si="8">SUM(J45:J52)</f>
        <v>18.52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42">
        <f>N45+O45+P45+Q45+R45</f>
        <v>961.38999999999987</v>
      </c>
      <c r="O53" s="54"/>
      <c r="P53" s="54"/>
      <c r="Q53" s="54"/>
      <c r="R53" s="54"/>
      <c r="S53" s="59">
        <f>SUM(S45:S52)</f>
        <v>0</v>
      </c>
      <c r="T53" s="59">
        <f t="shared" ref="T53:W53" si="9">SUM(T45:T52)</f>
        <v>1.8</v>
      </c>
      <c r="U53" s="59">
        <f t="shared" si="9"/>
        <v>0</v>
      </c>
      <c r="V53" s="59">
        <f t="shared" si="9"/>
        <v>0</v>
      </c>
      <c r="W53" s="59">
        <f t="shared" si="9"/>
        <v>0</v>
      </c>
      <c r="Y53" s="61"/>
    </row>
    <row r="54" spans="1:25" ht="18" hidden="1" customHeight="1" thickBot="1">
      <c r="A54" s="108">
        <v>6</v>
      </c>
      <c r="B54" s="92" t="s">
        <v>129</v>
      </c>
      <c r="C54" s="35" t="s">
        <v>16</v>
      </c>
      <c r="D54" s="82">
        <v>3502.7899999999995</v>
      </c>
      <c r="E54" s="82">
        <v>280.48</v>
      </c>
      <c r="F54" s="82">
        <v>0</v>
      </c>
      <c r="G54" s="82">
        <v>119.89000000000001</v>
      </c>
      <c r="H54" s="82">
        <v>534.41999999999996</v>
      </c>
      <c r="I54" s="36">
        <v>5.3599999999999994</v>
      </c>
      <c r="J54" s="36">
        <v>0</v>
      </c>
      <c r="K54" s="36">
        <v>0</v>
      </c>
      <c r="L54" s="36">
        <v>0</v>
      </c>
      <c r="M54" s="36">
        <v>0</v>
      </c>
      <c r="N54" s="82">
        <v>19.2</v>
      </c>
      <c r="O54" s="82">
        <v>7.94</v>
      </c>
      <c r="P54" s="82">
        <v>0</v>
      </c>
      <c r="Q54" s="82">
        <v>0</v>
      </c>
      <c r="R54" s="82">
        <v>12.899999999999999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</row>
    <row r="55" spans="1:25" ht="54.75" hidden="1" thickBot="1">
      <c r="A55" s="109"/>
      <c r="B55" s="93"/>
      <c r="C55" s="37" t="s">
        <v>17</v>
      </c>
      <c r="D55" s="83"/>
      <c r="E55" s="83"/>
      <c r="F55" s="83"/>
      <c r="G55" s="83"/>
      <c r="H55" s="83"/>
      <c r="I55" s="36">
        <v>0.5</v>
      </c>
      <c r="J55" s="36">
        <v>0</v>
      </c>
      <c r="K55" s="36">
        <v>0</v>
      </c>
      <c r="L55" s="36">
        <v>0</v>
      </c>
      <c r="M55" s="36">
        <v>0</v>
      </c>
      <c r="N55" s="83"/>
      <c r="O55" s="83"/>
      <c r="P55" s="83"/>
      <c r="Q55" s="83"/>
      <c r="R55" s="83"/>
      <c r="S55" s="36">
        <v>0</v>
      </c>
      <c r="T55" s="36">
        <v>0</v>
      </c>
      <c r="U55" s="36">
        <v>0</v>
      </c>
      <c r="V55" s="36">
        <v>0</v>
      </c>
      <c r="W55" s="36">
        <v>0</v>
      </c>
    </row>
    <row r="56" spans="1:25" ht="81.75" hidden="1" thickBot="1">
      <c r="A56" s="109"/>
      <c r="B56" s="93"/>
      <c r="C56" s="37" t="s">
        <v>18</v>
      </c>
      <c r="D56" s="83"/>
      <c r="E56" s="83"/>
      <c r="F56" s="83"/>
      <c r="G56" s="83"/>
      <c r="H56" s="83"/>
      <c r="I56" s="36">
        <v>5</v>
      </c>
      <c r="J56" s="36">
        <v>0</v>
      </c>
      <c r="K56" s="36">
        <v>0</v>
      </c>
      <c r="L56" s="36">
        <v>0</v>
      </c>
      <c r="M56" s="36">
        <v>0</v>
      </c>
      <c r="N56" s="83"/>
      <c r="O56" s="83"/>
      <c r="P56" s="83"/>
      <c r="Q56" s="83"/>
      <c r="R56" s="83"/>
      <c r="S56" s="36">
        <v>0</v>
      </c>
      <c r="T56" s="36">
        <v>0</v>
      </c>
      <c r="U56" s="36">
        <v>0</v>
      </c>
      <c r="V56" s="36">
        <v>0</v>
      </c>
      <c r="W56" s="36">
        <v>0</v>
      </c>
    </row>
    <row r="57" spans="1:25" ht="81.75" hidden="1" thickBot="1">
      <c r="A57" s="109"/>
      <c r="B57" s="93"/>
      <c r="C57" s="37" t="s">
        <v>19</v>
      </c>
      <c r="D57" s="83"/>
      <c r="E57" s="83"/>
      <c r="F57" s="83"/>
      <c r="G57" s="83"/>
      <c r="H57" s="83"/>
      <c r="I57" s="36">
        <v>492.2</v>
      </c>
      <c r="J57" s="36">
        <v>2</v>
      </c>
      <c r="K57" s="36">
        <v>0</v>
      </c>
      <c r="L57" s="36">
        <v>0</v>
      </c>
      <c r="M57" s="36">
        <v>0</v>
      </c>
      <c r="N57" s="83"/>
      <c r="O57" s="83"/>
      <c r="P57" s="83"/>
      <c r="Q57" s="83"/>
      <c r="R57" s="83"/>
      <c r="S57" s="36">
        <v>0</v>
      </c>
      <c r="T57" s="36">
        <v>0</v>
      </c>
      <c r="U57" s="36">
        <v>0</v>
      </c>
      <c r="V57" s="36">
        <v>0</v>
      </c>
      <c r="W57" s="36">
        <v>0</v>
      </c>
    </row>
    <row r="58" spans="1:25" ht="54.75" hidden="1" thickBot="1">
      <c r="A58" s="109"/>
      <c r="B58" s="93"/>
      <c r="C58" s="37" t="s">
        <v>20</v>
      </c>
      <c r="D58" s="83"/>
      <c r="E58" s="83"/>
      <c r="F58" s="83"/>
      <c r="G58" s="83"/>
      <c r="H58" s="83"/>
      <c r="I58" s="36">
        <v>41.3</v>
      </c>
      <c r="J58" s="36">
        <v>0</v>
      </c>
      <c r="K58" s="36">
        <v>0</v>
      </c>
      <c r="L58" s="36">
        <v>0</v>
      </c>
      <c r="M58" s="36">
        <v>0</v>
      </c>
      <c r="N58" s="83"/>
      <c r="O58" s="83"/>
      <c r="P58" s="83"/>
      <c r="Q58" s="83"/>
      <c r="R58" s="83"/>
      <c r="S58" s="36">
        <v>0</v>
      </c>
      <c r="T58" s="36">
        <v>0</v>
      </c>
      <c r="U58" s="36">
        <v>0</v>
      </c>
      <c r="V58" s="36">
        <v>0</v>
      </c>
      <c r="W58" s="36">
        <v>0</v>
      </c>
    </row>
    <row r="59" spans="1:25" ht="81.75" hidden="1" thickBot="1">
      <c r="A59" s="109"/>
      <c r="B59" s="93"/>
      <c r="C59" s="37" t="s">
        <v>21</v>
      </c>
      <c r="D59" s="83"/>
      <c r="E59" s="83"/>
      <c r="F59" s="83"/>
      <c r="G59" s="83"/>
      <c r="H59" s="83"/>
      <c r="I59" s="36">
        <v>18</v>
      </c>
      <c r="J59" s="36">
        <v>0</v>
      </c>
      <c r="K59" s="36">
        <v>0</v>
      </c>
      <c r="L59" s="36">
        <v>0</v>
      </c>
      <c r="M59" s="36">
        <v>0</v>
      </c>
      <c r="N59" s="83"/>
      <c r="O59" s="83"/>
      <c r="P59" s="83"/>
      <c r="Q59" s="83"/>
      <c r="R59" s="83"/>
      <c r="S59" s="36">
        <v>0</v>
      </c>
      <c r="T59" s="36">
        <v>0</v>
      </c>
      <c r="U59" s="36">
        <v>0</v>
      </c>
      <c r="V59" s="36">
        <v>0</v>
      </c>
      <c r="W59" s="36">
        <v>0</v>
      </c>
    </row>
    <row r="60" spans="1:25" ht="41.25" hidden="1" thickBot="1">
      <c r="A60" s="109"/>
      <c r="B60" s="93"/>
      <c r="C60" s="37" t="s">
        <v>22</v>
      </c>
      <c r="D60" s="83"/>
      <c r="E60" s="83"/>
      <c r="F60" s="83"/>
      <c r="G60" s="83"/>
      <c r="H60" s="83"/>
      <c r="I60" s="36">
        <v>0.5</v>
      </c>
      <c r="J60" s="36">
        <v>0</v>
      </c>
      <c r="K60" s="36">
        <v>0</v>
      </c>
      <c r="L60" s="36">
        <v>0</v>
      </c>
      <c r="M60" s="36">
        <v>0</v>
      </c>
      <c r="N60" s="83"/>
      <c r="O60" s="83"/>
      <c r="P60" s="83"/>
      <c r="Q60" s="83"/>
      <c r="R60" s="83"/>
      <c r="S60" s="36">
        <v>0</v>
      </c>
      <c r="T60" s="36">
        <v>0</v>
      </c>
      <c r="U60" s="36">
        <v>0</v>
      </c>
      <c r="V60" s="36">
        <v>0</v>
      </c>
      <c r="W60" s="36">
        <v>0</v>
      </c>
    </row>
    <row r="61" spans="1:25" ht="15.75" hidden="1" customHeight="1" thickBot="1">
      <c r="A61" s="110"/>
      <c r="B61" s="94"/>
      <c r="C61" s="38" t="s">
        <v>23</v>
      </c>
      <c r="D61" s="84"/>
      <c r="E61" s="84"/>
      <c r="F61" s="84"/>
      <c r="G61" s="84"/>
      <c r="H61" s="84"/>
      <c r="I61" s="36">
        <v>110.47</v>
      </c>
      <c r="J61" s="36">
        <v>3.5</v>
      </c>
      <c r="K61" s="36">
        <v>0</v>
      </c>
      <c r="L61" s="36">
        <v>0</v>
      </c>
      <c r="M61" s="36">
        <v>0</v>
      </c>
      <c r="N61" s="84"/>
      <c r="O61" s="84"/>
      <c r="P61" s="84"/>
      <c r="Q61" s="84"/>
      <c r="R61" s="84"/>
      <c r="S61" s="36">
        <v>0</v>
      </c>
      <c r="T61" s="36">
        <v>0</v>
      </c>
      <c r="U61" s="36">
        <v>0</v>
      </c>
      <c r="V61" s="36">
        <v>0</v>
      </c>
      <c r="W61" s="36">
        <v>0</v>
      </c>
    </row>
    <row r="62" spans="1:25" s="60" customFormat="1" ht="60.75" hidden="1" customHeight="1" thickBot="1">
      <c r="A62" s="57"/>
      <c r="B62" s="85" t="s">
        <v>24</v>
      </c>
      <c r="C62" s="86"/>
      <c r="D62" s="42">
        <f>D54+E54+F54+G54+H54</f>
        <v>4437.579999999999</v>
      </c>
      <c r="E62" s="54"/>
      <c r="F62" s="54"/>
      <c r="G62" s="54"/>
      <c r="H62" s="54"/>
      <c r="I62" s="58">
        <f>SUM(I54:I61)</f>
        <v>673.33</v>
      </c>
      <c r="J62" s="58">
        <f t="shared" ref="J62:M62" si="10">SUM(J54:J61)</f>
        <v>5.5</v>
      </c>
      <c r="K62" s="58">
        <f t="shared" si="10"/>
        <v>0</v>
      </c>
      <c r="L62" s="58">
        <f t="shared" si="10"/>
        <v>0</v>
      </c>
      <c r="M62" s="58">
        <f t="shared" si="10"/>
        <v>0</v>
      </c>
      <c r="N62" s="42">
        <f>N54+O54+P54+Q54+R54</f>
        <v>40.04</v>
      </c>
      <c r="O62" s="54"/>
      <c r="P62" s="54"/>
      <c r="Q62" s="54"/>
      <c r="R62" s="54"/>
      <c r="S62" s="58">
        <f>SUM(S54:S61)</f>
        <v>0</v>
      </c>
      <c r="T62" s="58">
        <f t="shared" ref="T62:W62" si="11">SUM(T54:T61)</f>
        <v>0</v>
      </c>
      <c r="U62" s="58">
        <f t="shared" si="11"/>
        <v>0</v>
      </c>
      <c r="V62" s="58">
        <f t="shared" si="11"/>
        <v>0</v>
      </c>
      <c r="W62" s="58">
        <f t="shared" si="11"/>
        <v>0</v>
      </c>
      <c r="Y62" s="61"/>
    </row>
    <row r="63" spans="1:25" ht="18" hidden="1" customHeight="1" thickBot="1">
      <c r="A63" s="108">
        <v>7</v>
      </c>
      <c r="B63" s="92" t="s">
        <v>102</v>
      </c>
      <c r="C63" s="35" t="s">
        <v>16</v>
      </c>
      <c r="D63" s="82">
        <v>1855.3500000000001</v>
      </c>
      <c r="E63" s="82">
        <v>428.89000000000004</v>
      </c>
      <c r="F63" s="82">
        <v>0</v>
      </c>
      <c r="G63" s="82">
        <v>101.41999999999999</v>
      </c>
      <c r="H63" s="82">
        <v>401.40000000000003</v>
      </c>
      <c r="I63" s="36">
        <v>241.17</v>
      </c>
      <c r="J63" s="36">
        <v>16</v>
      </c>
      <c r="K63" s="36">
        <v>0</v>
      </c>
      <c r="L63" s="36">
        <v>0</v>
      </c>
      <c r="M63" s="36">
        <v>0</v>
      </c>
      <c r="N63" s="82">
        <v>57.120000000000005</v>
      </c>
      <c r="O63" s="82">
        <v>18.52</v>
      </c>
      <c r="P63" s="82">
        <v>0</v>
      </c>
      <c r="Q63" s="82">
        <v>4.8</v>
      </c>
      <c r="R63" s="82">
        <v>104.24000000000001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</row>
    <row r="64" spans="1:25" ht="54.75" hidden="1" thickBot="1">
      <c r="A64" s="109"/>
      <c r="B64" s="93"/>
      <c r="C64" s="37" t="s">
        <v>17</v>
      </c>
      <c r="D64" s="83"/>
      <c r="E64" s="83"/>
      <c r="F64" s="83"/>
      <c r="G64" s="83"/>
      <c r="H64" s="83"/>
      <c r="I64" s="36">
        <v>30.41</v>
      </c>
      <c r="J64" s="36">
        <v>7.95</v>
      </c>
      <c r="K64" s="36">
        <v>0</v>
      </c>
      <c r="L64" s="36">
        <v>0</v>
      </c>
      <c r="M64" s="36">
        <v>0</v>
      </c>
      <c r="N64" s="83"/>
      <c r="O64" s="83"/>
      <c r="P64" s="83"/>
      <c r="Q64" s="83"/>
      <c r="R64" s="83"/>
      <c r="S64" s="36">
        <v>0</v>
      </c>
      <c r="T64" s="36">
        <v>0</v>
      </c>
      <c r="U64" s="36">
        <v>0</v>
      </c>
      <c r="V64" s="36">
        <v>0</v>
      </c>
      <c r="W64" s="36">
        <v>0</v>
      </c>
    </row>
    <row r="65" spans="1:25" ht="81.75" hidden="1" thickBot="1">
      <c r="A65" s="109"/>
      <c r="B65" s="93"/>
      <c r="C65" s="37" t="s">
        <v>18</v>
      </c>
      <c r="D65" s="83"/>
      <c r="E65" s="83"/>
      <c r="F65" s="83"/>
      <c r="G65" s="83"/>
      <c r="H65" s="83"/>
      <c r="I65" s="36">
        <v>123.39999999999999</v>
      </c>
      <c r="J65" s="36">
        <v>10</v>
      </c>
      <c r="K65" s="36">
        <v>0</v>
      </c>
      <c r="L65" s="36">
        <v>0</v>
      </c>
      <c r="M65" s="36">
        <v>0</v>
      </c>
      <c r="N65" s="83"/>
      <c r="O65" s="83"/>
      <c r="P65" s="83"/>
      <c r="Q65" s="83"/>
      <c r="R65" s="83"/>
      <c r="S65" s="36">
        <v>0</v>
      </c>
      <c r="T65" s="36">
        <v>0</v>
      </c>
      <c r="U65" s="36">
        <v>0</v>
      </c>
      <c r="V65" s="36">
        <v>0</v>
      </c>
      <c r="W65" s="36">
        <v>0</v>
      </c>
    </row>
    <row r="66" spans="1:25" ht="71.25" hidden="1" customHeight="1" thickBot="1">
      <c r="A66" s="109"/>
      <c r="B66" s="93"/>
      <c r="C66" s="37" t="s">
        <v>19</v>
      </c>
      <c r="D66" s="83"/>
      <c r="E66" s="83"/>
      <c r="F66" s="83"/>
      <c r="G66" s="83"/>
      <c r="H66" s="83"/>
      <c r="I66" s="36">
        <v>601.61</v>
      </c>
      <c r="J66" s="36">
        <v>25</v>
      </c>
      <c r="K66" s="36">
        <v>0</v>
      </c>
      <c r="L66" s="36">
        <v>0</v>
      </c>
      <c r="M66" s="36">
        <v>0</v>
      </c>
      <c r="N66" s="83"/>
      <c r="O66" s="83"/>
      <c r="P66" s="83"/>
      <c r="Q66" s="83"/>
      <c r="R66" s="83"/>
      <c r="S66" s="36">
        <v>1.1200000000000001</v>
      </c>
      <c r="T66" s="36">
        <v>0</v>
      </c>
      <c r="U66" s="36">
        <v>0</v>
      </c>
      <c r="V66" s="36">
        <v>0</v>
      </c>
      <c r="W66" s="36">
        <v>0</v>
      </c>
    </row>
    <row r="67" spans="1:25" ht="54.75" hidden="1" thickBot="1">
      <c r="A67" s="109"/>
      <c r="B67" s="93"/>
      <c r="C67" s="37" t="s">
        <v>20</v>
      </c>
      <c r="D67" s="83"/>
      <c r="E67" s="83"/>
      <c r="F67" s="83"/>
      <c r="G67" s="83"/>
      <c r="H67" s="83"/>
      <c r="I67" s="36">
        <v>78.69</v>
      </c>
      <c r="J67" s="36">
        <v>0</v>
      </c>
      <c r="K67" s="36">
        <v>0</v>
      </c>
      <c r="L67" s="36">
        <v>0</v>
      </c>
      <c r="M67" s="36">
        <v>0</v>
      </c>
      <c r="N67" s="83"/>
      <c r="O67" s="83"/>
      <c r="P67" s="83"/>
      <c r="Q67" s="83"/>
      <c r="R67" s="83"/>
      <c r="S67" s="36">
        <v>0</v>
      </c>
      <c r="T67" s="36">
        <v>0</v>
      </c>
      <c r="U67" s="36">
        <v>0</v>
      </c>
      <c r="V67" s="36">
        <v>0</v>
      </c>
      <c r="W67" s="36">
        <v>0</v>
      </c>
    </row>
    <row r="68" spans="1:25" ht="81.75" hidden="1" thickBot="1">
      <c r="A68" s="109"/>
      <c r="B68" s="93"/>
      <c r="C68" s="37" t="s">
        <v>21</v>
      </c>
      <c r="D68" s="83"/>
      <c r="E68" s="83"/>
      <c r="F68" s="83"/>
      <c r="G68" s="83"/>
      <c r="H68" s="83"/>
      <c r="I68" s="36">
        <v>6.1</v>
      </c>
      <c r="J68" s="36">
        <v>0</v>
      </c>
      <c r="K68" s="36">
        <v>0</v>
      </c>
      <c r="L68" s="36">
        <v>0</v>
      </c>
      <c r="M68" s="36">
        <v>0</v>
      </c>
      <c r="N68" s="83"/>
      <c r="O68" s="83"/>
      <c r="P68" s="83"/>
      <c r="Q68" s="83"/>
      <c r="R68" s="83"/>
      <c r="S68" s="36">
        <v>0</v>
      </c>
      <c r="T68" s="36">
        <v>0</v>
      </c>
      <c r="U68" s="36">
        <v>0</v>
      </c>
      <c r="V68" s="36">
        <v>0</v>
      </c>
      <c r="W68" s="36">
        <v>0</v>
      </c>
    </row>
    <row r="69" spans="1:25" ht="41.25" hidden="1" thickBot="1">
      <c r="A69" s="109"/>
      <c r="B69" s="93"/>
      <c r="C69" s="37" t="s">
        <v>22</v>
      </c>
      <c r="D69" s="83"/>
      <c r="E69" s="83"/>
      <c r="F69" s="83"/>
      <c r="G69" s="83"/>
      <c r="H69" s="83"/>
      <c r="I69" s="36">
        <v>6.7</v>
      </c>
      <c r="J69" s="36">
        <v>0</v>
      </c>
      <c r="K69" s="36">
        <v>0</v>
      </c>
      <c r="L69" s="36">
        <v>0</v>
      </c>
      <c r="M69" s="36">
        <v>0</v>
      </c>
      <c r="N69" s="83"/>
      <c r="O69" s="83"/>
      <c r="P69" s="83"/>
      <c r="Q69" s="83"/>
      <c r="R69" s="83"/>
      <c r="S69" s="36">
        <v>0</v>
      </c>
      <c r="T69" s="36">
        <v>0</v>
      </c>
      <c r="U69" s="36">
        <v>0</v>
      </c>
      <c r="V69" s="36">
        <v>0</v>
      </c>
      <c r="W69" s="36">
        <v>0</v>
      </c>
    </row>
    <row r="70" spans="1:25" ht="68.25" hidden="1" thickBot="1">
      <c r="A70" s="110"/>
      <c r="B70" s="94"/>
      <c r="C70" s="38" t="s">
        <v>23</v>
      </c>
      <c r="D70" s="84"/>
      <c r="E70" s="84"/>
      <c r="F70" s="84"/>
      <c r="G70" s="84"/>
      <c r="H70" s="84"/>
      <c r="I70" s="36">
        <v>256.34999999999997</v>
      </c>
      <c r="J70" s="36">
        <v>78.89</v>
      </c>
      <c r="K70" s="36">
        <v>0</v>
      </c>
      <c r="L70" s="36">
        <v>0</v>
      </c>
      <c r="M70" s="36">
        <v>0</v>
      </c>
      <c r="N70" s="84"/>
      <c r="O70" s="84"/>
      <c r="P70" s="84"/>
      <c r="Q70" s="84"/>
      <c r="R70" s="84"/>
      <c r="S70" s="36">
        <v>3.76</v>
      </c>
      <c r="T70" s="36">
        <v>0</v>
      </c>
      <c r="U70" s="36">
        <v>0</v>
      </c>
      <c r="V70" s="36">
        <v>0</v>
      </c>
      <c r="W70" s="36">
        <v>0</v>
      </c>
    </row>
    <row r="71" spans="1:25" s="60" customFormat="1" ht="56.25" hidden="1" customHeight="1" thickBot="1">
      <c r="A71" s="57"/>
      <c r="B71" s="85" t="s">
        <v>24</v>
      </c>
      <c r="C71" s="86"/>
      <c r="D71" s="42">
        <f>D63+E63+F63+G63+H63</f>
        <v>2787.0600000000004</v>
      </c>
      <c r="E71" s="54"/>
      <c r="F71" s="54"/>
      <c r="G71" s="54"/>
      <c r="H71" s="54"/>
      <c r="I71" s="58">
        <f>SUM(I63:I70)</f>
        <v>1344.4299999999998</v>
      </c>
      <c r="J71" s="58">
        <f t="shared" ref="J71:M71" si="12">SUM(J63:J70)</f>
        <v>137.84</v>
      </c>
      <c r="K71" s="58">
        <f t="shared" si="12"/>
        <v>0</v>
      </c>
      <c r="L71" s="58">
        <f t="shared" si="12"/>
        <v>0</v>
      </c>
      <c r="M71" s="58">
        <f t="shared" si="12"/>
        <v>0</v>
      </c>
      <c r="N71" s="42">
        <f>N63+O63+P63+Q63+R63</f>
        <v>184.68</v>
      </c>
      <c r="O71" s="54"/>
      <c r="P71" s="54"/>
      <c r="Q71" s="54"/>
      <c r="R71" s="54"/>
      <c r="S71" s="58">
        <f>SUM(S63:S70)</f>
        <v>4.88</v>
      </c>
      <c r="T71" s="58">
        <f t="shared" ref="T71:W71" si="13">SUM(T63:T70)</f>
        <v>0</v>
      </c>
      <c r="U71" s="58">
        <f t="shared" si="13"/>
        <v>0</v>
      </c>
      <c r="V71" s="58">
        <f t="shared" si="13"/>
        <v>0</v>
      </c>
      <c r="W71" s="58">
        <f t="shared" si="13"/>
        <v>0</v>
      </c>
      <c r="Y71" s="61"/>
    </row>
    <row r="72" spans="1:25" ht="30" hidden="1" customHeight="1" thickBot="1">
      <c r="A72" s="103">
        <v>8</v>
      </c>
      <c r="B72" s="105" t="s">
        <v>103</v>
      </c>
      <c r="C72" s="7" t="s">
        <v>16</v>
      </c>
      <c r="D72" s="87">
        <v>106.1</v>
      </c>
      <c r="E72" s="87">
        <v>6.4</v>
      </c>
      <c r="F72" s="87"/>
      <c r="G72" s="87">
        <v>176.8</v>
      </c>
      <c r="H72" s="95">
        <v>1.3</v>
      </c>
      <c r="I72" s="8"/>
      <c r="J72" s="9"/>
      <c r="K72" s="10"/>
      <c r="L72" s="10"/>
      <c r="M72" s="11"/>
      <c r="N72" s="97"/>
      <c r="O72" s="87"/>
      <c r="P72" s="100"/>
      <c r="Q72" s="87"/>
      <c r="R72" s="87"/>
      <c r="S72" s="12"/>
      <c r="T72" s="13"/>
      <c r="U72" s="13"/>
      <c r="V72" s="13"/>
      <c r="W72" s="14"/>
    </row>
    <row r="73" spans="1:25" ht="30" hidden="1" customHeight="1" thickBot="1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5" ht="30" hidden="1" customHeight="1" thickBot="1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5" ht="30" hidden="1" customHeight="1" thickBot="1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10</v>
      </c>
      <c r="J75" s="17"/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5" ht="30" hidden="1" customHeight="1" thickBot="1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5" ht="30" hidden="1" customHeight="1" thickBot="1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5" ht="30" hidden="1" customHeight="1" thickBot="1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5" ht="30" hidden="1" customHeight="1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/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5" s="40" customFormat="1" ht="30" hidden="1" customHeight="1" thickBot="1">
      <c r="A80" s="104"/>
      <c r="B80" s="90" t="s">
        <v>24</v>
      </c>
      <c r="C80" s="91"/>
      <c r="D80" s="52">
        <f>D72+E72+G72+H72</f>
        <v>290.60000000000002</v>
      </c>
      <c r="E80" s="34"/>
      <c r="F80" s="34"/>
      <c r="G80" s="34"/>
      <c r="H80" s="34"/>
      <c r="I80" s="80">
        <f t="shared" ref="I80:M80" si="14">I72+I73+I74+I75+I76+I77+I78+I79</f>
        <v>10</v>
      </c>
      <c r="J80" s="80">
        <f t="shared" si="14"/>
        <v>0</v>
      </c>
      <c r="K80" s="80">
        <f t="shared" si="14"/>
        <v>0</v>
      </c>
      <c r="L80" s="80">
        <f t="shared" si="14"/>
        <v>0</v>
      </c>
      <c r="M80" s="81">
        <f t="shared" si="14"/>
        <v>0</v>
      </c>
      <c r="N80" s="52">
        <f>N72+O72+P72+Q72+R72</f>
        <v>0</v>
      </c>
      <c r="O80" s="34"/>
      <c r="P80" s="34"/>
      <c r="Q80" s="34"/>
      <c r="R80" s="34"/>
      <c r="S80" s="80">
        <f t="shared" ref="S80:W80" si="15">S72+S73+S74+S75+S76+S77+S78+S79</f>
        <v>0</v>
      </c>
      <c r="T80" s="80">
        <f t="shared" si="15"/>
        <v>0</v>
      </c>
      <c r="U80" s="80">
        <f t="shared" si="15"/>
        <v>0</v>
      </c>
      <c r="V80" s="80">
        <f t="shared" si="15"/>
        <v>0</v>
      </c>
      <c r="W80" s="81">
        <f t="shared" si="15"/>
        <v>0</v>
      </c>
    </row>
    <row r="81" spans="1:25" ht="30" customHeight="1" thickBot="1">
      <c r="A81" s="79"/>
      <c r="B81" s="92" t="s">
        <v>130</v>
      </c>
      <c r="C81" s="35" t="s">
        <v>16</v>
      </c>
      <c r="D81" s="82">
        <f>D72+D63+D54+D45+D36+D27+D18+D9</f>
        <v>30287.059999999998</v>
      </c>
      <c r="E81" s="82">
        <f t="shared" ref="E81:H81" si="16">E72+E63+E54+E45+E36+E27+E18+E9</f>
        <v>11410.41</v>
      </c>
      <c r="F81" s="82">
        <f t="shared" si="16"/>
        <v>24.4</v>
      </c>
      <c r="G81" s="82">
        <f t="shared" si="16"/>
        <v>7108.7200000000012</v>
      </c>
      <c r="H81" s="82">
        <f t="shared" si="16"/>
        <v>6254.8000000000011</v>
      </c>
      <c r="I81" s="36">
        <f>I9+I18+I27+I36+I45+I54+I63+I72</f>
        <v>1352.2</v>
      </c>
      <c r="J81" s="36">
        <f t="shared" ref="J81:M81" si="17">J9+J18+J27+J36+J45+J54+J63+J72</f>
        <v>31.060000000000002</v>
      </c>
      <c r="K81" s="36">
        <f t="shared" si="17"/>
        <v>0</v>
      </c>
      <c r="L81" s="36">
        <f t="shared" si="17"/>
        <v>0</v>
      </c>
      <c r="M81" s="36">
        <f t="shared" si="17"/>
        <v>0</v>
      </c>
      <c r="N81" s="82">
        <f t="shared" ref="N81:R81" si="18">N72+N63+N54+N45+N36+N27+N18+N9</f>
        <v>2986.7900000000004</v>
      </c>
      <c r="O81" s="82">
        <f t="shared" si="18"/>
        <v>1350.74</v>
      </c>
      <c r="P81" s="82">
        <f t="shared" si="18"/>
        <v>143.87</v>
      </c>
      <c r="Q81" s="82">
        <f t="shared" si="18"/>
        <v>8030.74</v>
      </c>
      <c r="R81" s="82">
        <f t="shared" si="18"/>
        <v>2612.59</v>
      </c>
      <c r="S81" s="36">
        <f>S9+S18+S27+S36+S45+S54+S63+S72</f>
        <v>254.37</v>
      </c>
      <c r="T81" s="36">
        <f t="shared" ref="T81:W81" si="19">T9+T18+T27+T36+T45+T54+T63+T72</f>
        <v>0</v>
      </c>
      <c r="U81" s="36">
        <f t="shared" si="19"/>
        <v>0</v>
      </c>
      <c r="V81" s="36">
        <f t="shared" si="19"/>
        <v>0</v>
      </c>
      <c r="W81" s="36">
        <f t="shared" si="19"/>
        <v>0</v>
      </c>
    </row>
    <row r="82" spans="1:25" ht="30" customHeight="1" thickBot="1">
      <c r="A82" s="79"/>
      <c r="B82" s="93"/>
      <c r="C82" s="37" t="s">
        <v>17</v>
      </c>
      <c r="D82" s="83"/>
      <c r="E82" s="83"/>
      <c r="F82" s="83"/>
      <c r="G82" s="83"/>
      <c r="H82" s="83"/>
      <c r="I82" s="36">
        <f t="shared" ref="I82:M88" si="20">I10+I19+I28+I37+I46+I55+I64+I73</f>
        <v>423.75000000000006</v>
      </c>
      <c r="J82" s="36">
        <f t="shared" si="20"/>
        <v>13.95</v>
      </c>
      <c r="K82" s="36">
        <f t="shared" si="20"/>
        <v>0</v>
      </c>
      <c r="L82" s="36">
        <f t="shared" si="20"/>
        <v>0</v>
      </c>
      <c r="M82" s="36">
        <f t="shared" si="20"/>
        <v>0</v>
      </c>
      <c r="N82" s="83"/>
      <c r="O82" s="83"/>
      <c r="P82" s="83"/>
      <c r="Q82" s="83"/>
      <c r="R82" s="83"/>
      <c r="S82" s="36">
        <f t="shared" ref="S82:W88" si="21">S10+S19+S28+S37+S46+S55+S64+S73</f>
        <v>120</v>
      </c>
      <c r="T82" s="36">
        <f t="shared" si="21"/>
        <v>0</v>
      </c>
      <c r="U82" s="36">
        <f t="shared" si="21"/>
        <v>0</v>
      </c>
      <c r="V82" s="36">
        <f t="shared" si="21"/>
        <v>0</v>
      </c>
      <c r="W82" s="36">
        <f t="shared" si="21"/>
        <v>0</v>
      </c>
    </row>
    <row r="83" spans="1:25" ht="30" customHeight="1" thickBot="1">
      <c r="A83" s="79"/>
      <c r="B83" s="93"/>
      <c r="C83" s="37" t="s">
        <v>18</v>
      </c>
      <c r="D83" s="83"/>
      <c r="E83" s="83"/>
      <c r="F83" s="83"/>
      <c r="G83" s="83"/>
      <c r="H83" s="83"/>
      <c r="I83" s="36">
        <f t="shared" si="20"/>
        <v>182.29999999999998</v>
      </c>
      <c r="J83" s="36">
        <f t="shared" si="20"/>
        <v>10.72</v>
      </c>
      <c r="K83" s="36">
        <f t="shared" si="20"/>
        <v>0</v>
      </c>
      <c r="L83" s="36">
        <f t="shared" si="20"/>
        <v>0</v>
      </c>
      <c r="M83" s="36">
        <f t="shared" si="20"/>
        <v>0</v>
      </c>
      <c r="N83" s="83"/>
      <c r="O83" s="83"/>
      <c r="P83" s="83"/>
      <c r="Q83" s="83"/>
      <c r="R83" s="83"/>
      <c r="S83" s="36">
        <f t="shared" si="21"/>
        <v>0</v>
      </c>
      <c r="T83" s="36">
        <f t="shared" si="21"/>
        <v>0</v>
      </c>
      <c r="U83" s="36">
        <f t="shared" si="21"/>
        <v>0</v>
      </c>
      <c r="V83" s="36">
        <f t="shared" si="21"/>
        <v>0</v>
      </c>
      <c r="W83" s="36">
        <f t="shared" si="21"/>
        <v>0</v>
      </c>
    </row>
    <row r="84" spans="1:25" ht="30" customHeight="1" thickBot="1">
      <c r="A84" s="79"/>
      <c r="B84" s="93"/>
      <c r="C84" s="37" t="s">
        <v>19</v>
      </c>
      <c r="D84" s="83"/>
      <c r="E84" s="83"/>
      <c r="F84" s="83"/>
      <c r="G84" s="83"/>
      <c r="H84" s="83"/>
      <c r="I84" s="36">
        <f t="shared" si="20"/>
        <v>4360.46</v>
      </c>
      <c r="J84" s="36">
        <f t="shared" si="20"/>
        <v>63.879999999999995</v>
      </c>
      <c r="K84" s="36">
        <f t="shared" si="20"/>
        <v>0</v>
      </c>
      <c r="L84" s="36">
        <f t="shared" si="20"/>
        <v>0</v>
      </c>
      <c r="M84" s="36">
        <f t="shared" si="20"/>
        <v>0</v>
      </c>
      <c r="N84" s="83"/>
      <c r="O84" s="83"/>
      <c r="P84" s="83"/>
      <c r="Q84" s="83"/>
      <c r="R84" s="83"/>
      <c r="S84" s="36">
        <f t="shared" si="21"/>
        <v>598.62</v>
      </c>
      <c r="T84" s="36">
        <f t="shared" si="21"/>
        <v>0</v>
      </c>
      <c r="U84" s="36">
        <f t="shared" si="21"/>
        <v>0</v>
      </c>
      <c r="V84" s="36">
        <f t="shared" si="21"/>
        <v>0</v>
      </c>
      <c r="W84" s="36">
        <f t="shared" si="21"/>
        <v>0</v>
      </c>
    </row>
    <row r="85" spans="1:25" ht="30" customHeight="1" thickBot="1">
      <c r="A85" s="79"/>
      <c r="B85" s="93"/>
      <c r="C85" s="37" t="s">
        <v>20</v>
      </c>
      <c r="D85" s="83"/>
      <c r="E85" s="83"/>
      <c r="F85" s="83"/>
      <c r="G85" s="83"/>
      <c r="H85" s="83"/>
      <c r="I85" s="36">
        <f t="shared" si="20"/>
        <v>495.75</v>
      </c>
      <c r="J85" s="36">
        <f t="shared" si="20"/>
        <v>8.27</v>
      </c>
      <c r="K85" s="36">
        <f t="shared" si="20"/>
        <v>0</v>
      </c>
      <c r="L85" s="36">
        <f t="shared" si="20"/>
        <v>0</v>
      </c>
      <c r="M85" s="36">
        <f t="shared" si="20"/>
        <v>0</v>
      </c>
      <c r="N85" s="83"/>
      <c r="O85" s="83"/>
      <c r="P85" s="83"/>
      <c r="Q85" s="83"/>
      <c r="R85" s="83"/>
      <c r="S85" s="36">
        <f t="shared" si="21"/>
        <v>78</v>
      </c>
      <c r="T85" s="36">
        <f t="shared" si="21"/>
        <v>0</v>
      </c>
      <c r="U85" s="36">
        <f t="shared" si="21"/>
        <v>0</v>
      </c>
      <c r="V85" s="36">
        <f t="shared" si="21"/>
        <v>0</v>
      </c>
      <c r="W85" s="36">
        <f t="shared" si="21"/>
        <v>0</v>
      </c>
    </row>
    <row r="86" spans="1:25" ht="30" customHeight="1" thickBot="1">
      <c r="A86" s="79"/>
      <c r="B86" s="93"/>
      <c r="C86" s="37" t="s">
        <v>21</v>
      </c>
      <c r="D86" s="83"/>
      <c r="E86" s="83"/>
      <c r="F86" s="83"/>
      <c r="G86" s="83"/>
      <c r="H86" s="83"/>
      <c r="I86" s="36">
        <f t="shared" si="20"/>
        <v>218.89999999999998</v>
      </c>
      <c r="J86" s="36">
        <f t="shared" si="20"/>
        <v>0</v>
      </c>
      <c r="K86" s="36">
        <f t="shared" si="20"/>
        <v>0</v>
      </c>
      <c r="L86" s="36">
        <f t="shared" si="20"/>
        <v>0</v>
      </c>
      <c r="M86" s="36">
        <f t="shared" si="20"/>
        <v>0</v>
      </c>
      <c r="N86" s="83"/>
      <c r="O86" s="83"/>
      <c r="P86" s="83"/>
      <c r="Q86" s="83"/>
      <c r="R86" s="83"/>
      <c r="S86" s="36">
        <f t="shared" si="21"/>
        <v>0</v>
      </c>
      <c r="T86" s="36">
        <f t="shared" si="21"/>
        <v>0</v>
      </c>
      <c r="U86" s="36">
        <f t="shared" si="21"/>
        <v>0</v>
      </c>
      <c r="V86" s="36">
        <f t="shared" si="21"/>
        <v>0</v>
      </c>
      <c r="W86" s="36">
        <f t="shared" si="21"/>
        <v>0</v>
      </c>
    </row>
    <row r="87" spans="1:25" ht="30" customHeight="1" thickBot="1">
      <c r="A87" s="79"/>
      <c r="B87" s="93"/>
      <c r="C87" s="37" t="s">
        <v>22</v>
      </c>
      <c r="D87" s="83"/>
      <c r="E87" s="83"/>
      <c r="F87" s="83"/>
      <c r="G87" s="83"/>
      <c r="H87" s="83"/>
      <c r="I87" s="36">
        <f t="shared" si="20"/>
        <v>98.2</v>
      </c>
      <c r="J87" s="36">
        <f t="shared" si="20"/>
        <v>0</v>
      </c>
      <c r="K87" s="36">
        <f t="shared" si="20"/>
        <v>0</v>
      </c>
      <c r="L87" s="36">
        <f t="shared" si="20"/>
        <v>0</v>
      </c>
      <c r="M87" s="36">
        <f t="shared" si="20"/>
        <v>0</v>
      </c>
      <c r="N87" s="83"/>
      <c r="O87" s="83"/>
      <c r="P87" s="83"/>
      <c r="Q87" s="83"/>
      <c r="R87" s="83"/>
      <c r="S87" s="36">
        <f t="shared" si="21"/>
        <v>0</v>
      </c>
      <c r="T87" s="36">
        <f t="shared" si="21"/>
        <v>0</v>
      </c>
      <c r="U87" s="36">
        <f t="shared" si="21"/>
        <v>0</v>
      </c>
      <c r="V87" s="36">
        <f t="shared" si="21"/>
        <v>0</v>
      </c>
      <c r="W87" s="36">
        <f t="shared" si="21"/>
        <v>0</v>
      </c>
    </row>
    <row r="88" spans="1:25" ht="30" customHeight="1" thickBot="1">
      <c r="A88" s="79"/>
      <c r="B88" s="94"/>
      <c r="C88" s="38" t="s">
        <v>23</v>
      </c>
      <c r="D88" s="84"/>
      <c r="E88" s="84"/>
      <c r="F88" s="84"/>
      <c r="G88" s="84"/>
      <c r="H88" s="84"/>
      <c r="I88" s="36">
        <f t="shared" si="20"/>
        <v>2002.39</v>
      </c>
      <c r="J88" s="36">
        <f t="shared" si="20"/>
        <v>149.66</v>
      </c>
      <c r="K88" s="36">
        <f t="shared" si="20"/>
        <v>0</v>
      </c>
      <c r="L88" s="36">
        <f t="shared" si="20"/>
        <v>0</v>
      </c>
      <c r="M88" s="36">
        <f t="shared" si="20"/>
        <v>0</v>
      </c>
      <c r="N88" s="84"/>
      <c r="O88" s="84"/>
      <c r="P88" s="84"/>
      <c r="Q88" s="84"/>
      <c r="R88" s="84"/>
      <c r="S88" s="36">
        <f t="shared" si="21"/>
        <v>125.46000000000001</v>
      </c>
      <c r="T88" s="36">
        <f t="shared" si="21"/>
        <v>1.8</v>
      </c>
      <c r="U88" s="36">
        <f t="shared" si="21"/>
        <v>0</v>
      </c>
      <c r="V88" s="36">
        <f t="shared" si="21"/>
        <v>0</v>
      </c>
      <c r="W88" s="36">
        <f t="shared" si="21"/>
        <v>0</v>
      </c>
    </row>
    <row r="89" spans="1:25" s="60" customFormat="1" ht="98.25" customHeight="1" thickBot="1">
      <c r="A89" s="57"/>
      <c r="B89" s="85" t="s">
        <v>24</v>
      </c>
      <c r="C89" s="86"/>
      <c r="D89" s="42">
        <f>D81+E81+F81+G81+H81</f>
        <v>55085.390000000007</v>
      </c>
      <c r="E89" s="54"/>
      <c r="F89" s="54"/>
      <c r="G89" s="54"/>
      <c r="H89" s="54"/>
      <c r="I89" s="58">
        <f>SUM(I81:I88)</f>
        <v>9133.9499999999989</v>
      </c>
      <c r="J89" s="58">
        <f t="shared" ref="J89:M89" si="22">SUM(J81:J88)</f>
        <v>277.53999999999996</v>
      </c>
      <c r="K89" s="58">
        <f t="shared" si="22"/>
        <v>0</v>
      </c>
      <c r="L89" s="58">
        <f t="shared" si="22"/>
        <v>0</v>
      </c>
      <c r="M89" s="58">
        <f t="shared" si="22"/>
        <v>0</v>
      </c>
      <c r="N89" s="42">
        <f>N81+O81+P81+Q81+R81</f>
        <v>15124.73</v>
      </c>
      <c r="O89" s="54"/>
      <c r="P89" s="54"/>
      <c r="Q89" s="54"/>
      <c r="R89" s="54"/>
      <c r="S89" s="58">
        <f t="shared" ref="S89:W89" si="23">SUM(S81:S88)</f>
        <v>1176.45</v>
      </c>
      <c r="T89" s="58">
        <f t="shared" si="23"/>
        <v>1.8</v>
      </c>
      <c r="U89" s="58">
        <f t="shared" si="23"/>
        <v>0</v>
      </c>
      <c r="V89" s="58">
        <f t="shared" si="23"/>
        <v>0</v>
      </c>
      <c r="W89" s="58">
        <f t="shared" si="23"/>
        <v>0</v>
      </c>
      <c r="Y89" s="61"/>
    </row>
  </sheetData>
  <mergeCells count="136">
    <mergeCell ref="N5:R5"/>
    <mergeCell ref="S5:W5"/>
    <mergeCell ref="D6:H6"/>
    <mergeCell ref="I6:M6"/>
    <mergeCell ref="N6:R6"/>
    <mergeCell ref="S6:W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P9:P16"/>
    <mergeCell ref="Q9:Q16"/>
    <mergeCell ref="R9:R16"/>
    <mergeCell ref="D8:H8"/>
    <mergeCell ref="I8:M8"/>
    <mergeCell ref="N8:R8"/>
    <mergeCell ref="S8:W8"/>
    <mergeCell ref="A9:A16"/>
    <mergeCell ref="B9:B16"/>
    <mergeCell ref="D9:D16"/>
    <mergeCell ref="E9:E16"/>
    <mergeCell ref="F9:F16"/>
    <mergeCell ref="G9:G16"/>
    <mergeCell ref="B17:C17"/>
    <mergeCell ref="A18:A25"/>
    <mergeCell ref="B18:B25"/>
    <mergeCell ref="D18:D25"/>
    <mergeCell ref="E18:E25"/>
    <mergeCell ref="F18:F25"/>
    <mergeCell ref="H9:H16"/>
    <mergeCell ref="N9:N16"/>
    <mergeCell ref="O9:O16"/>
    <mergeCell ref="R18:R25"/>
    <mergeCell ref="B26:C26"/>
    <mergeCell ref="A27:A34"/>
    <mergeCell ref="B27:B34"/>
    <mergeCell ref="D27:D34"/>
    <mergeCell ref="E27:E34"/>
    <mergeCell ref="F27:F34"/>
    <mergeCell ref="G27:G34"/>
    <mergeCell ref="H27:H34"/>
    <mergeCell ref="N27:N34"/>
    <mergeCell ref="G18:G25"/>
    <mergeCell ref="H18:H25"/>
    <mergeCell ref="N18:N25"/>
    <mergeCell ref="O18:O25"/>
    <mergeCell ref="P18:P25"/>
    <mergeCell ref="Q18:Q25"/>
    <mergeCell ref="O27:O34"/>
    <mergeCell ref="P27:P34"/>
    <mergeCell ref="Q27:Q34"/>
    <mergeCell ref="R27:R34"/>
    <mergeCell ref="B35:C35"/>
    <mergeCell ref="A36:A43"/>
    <mergeCell ref="B36:B43"/>
    <mergeCell ref="D36:D43"/>
    <mergeCell ref="E36:E43"/>
    <mergeCell ref="F36:F43"/>
    <mergeCell ref="R36:R43"/>
    <mergeCell ref="B44:C44"/>
    <mergeCell ref="A45:A52"/>
    <mergeCell ref="B45:B52"/>
    <mergeCell ref="D45:D52"/>
    <mergeCell ref="E45:E52"/>
    <mergeCell ref="F45:F52"/>
    <mergeCell ref="G45:G52"/>
    <mergeCell ref="H45:H52"/>
    <mergeCell ref="N45:N52"/>
    <mergeCell ref="G36:G43"/>
    <mergeCell ref="H36:H43"/>
    <mergeCell ref="N36:N43"/>
    <mergeCell ref="O36:O43"/>
    <mergeCell ref="P36:P43"/>
    <mergeCell ref="Q36:Q43"/>
    <mergeCell ref="O45:O52"/>
    <mergeCell ref="P45:P52"/>
    <mergeCell ref="Q45:Q52"/>
    <mergeCell ref="R45:R52"/>
    <mergeCell ref="B53:C53"/>
    <mergeCell ref="A54:A61"/>
    <mergeCell ref="B54:B61"/>
    <mergeCell ref="D54:D61"/>
    <mergeCell ref="E54:E61"/>
    <mergeCell ref="F54:F61"/>
    <mergeCell ref="R54:R61"/>
    <mergeCell ref="B62:C62"/>
    <mergeCell ref="A63:A70"/>
    <mergeCell ref="B63:B70"/>
    <mergeCell ref="D63:D70"/>
    <mergeCell ref="E63:E70"/>
    <mergeCell ref="F63:F70"/>
    <mergeCell ref="G63:G70"/>
    <mergeCell ref="H63:H70"/>
    <mergeCell ref="N63:N70"/>
    <mergeCell ref="G54:G61"/>
    <mergeCell ref="H54:H61"/>
    <mergeCell ref="N54:N61"/>
    <mergeCell ref="O54:O61"/>
    <mergeCell ref="P54:P61"/>
    <mergeCell ref="Q54:Q61"/>
    <mergeCell ref="O63:O70"/>
    <mergeCell ref="P63:P70"/>
    <mergeCell ref="Q63:Q70"/>
    <mergeCell ref="R63:R70"/>
    <mergeCell ref="B71:C71"/>
    <mergeCell ref="A72:A80"/>
    <mergeCell ref="B72:B79"/>
    <mergeCell ref="D72:D79"/>
    <mergeCell ref="E72:E79"/>
    <mergeCell ref="F72:F79"/>
    <mergeCell ref="P81:P88"/>
    <mergeCell ref="Q81:Q88"/>
    <mergeCell ref="R81:R88"/>
    <mergeCell ref="B89:C89"/>
    <mergeCell ref="R72:R79"/>
    <mergeCell ref="B80:C80"/>
    <mergeCell ref="B81:B88"/>
    <mergeCell ref="D81:D88"/>
    <mergeCell ref="E81:E88"/>
    <mergeCell ref="F81:F88"/>
    <mergeCell ref="G81:G88"/>
    <mergeCell ref="H81:H88"/>
    <mergeCell ref="N81:N88"/>
    <mergeCell ref="O81:O88"/>
    <mergeCell ref="G72:G79"/>
    <mergeCell ref="H72:H79"/>
    <mergeCell ref="N72:N79"/>
    <mergeCell ref="O72:O79"/>
    <mergeCell ref="P72:P79"/>
    <mergeCell ref="Q72:Q79"/>
  </mergeCells>
  <pageMargins left="0.2" right="0.2" top="0.25" bottom="0.28000000000000003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topLeftCell="A7" workbookViewId="0">
      <selection activeCell="C9" sqref="A9:XFD17"/>
    </sheetView>
  </sheetViews>
  <sheetFormatPr defaultRowHeight="15"/>
  <sheetData>
    <row r="1" spans="1:24" s="2" customFormat="1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s="2" customFormat="1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s="2" customFormat="1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s="2" customFormat="1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s="2" customFormat="1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s="2" customFormat="1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s="2" customFormat="1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s="2" customFormat="1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s="2" customFormat="1" ht="30" customHeight="1">
      <c r="A9" s="103"/>
      <c r="B9" s="105" t="s">
        <v>103</v>
      </c>
      <c r="C9" s="7" t="s">
        <v>16</v>
      </c>
      <c r="D9" s="87">
        <v>106.1</v>
      </c>
      <c r="E9" s="87">
        <v>6.4</v>
      </c>
      <c r="F9" s="87"/>
      <c r="G9" s="87">
        <v>176.8</v>
      </c>
      <c r="H9" s="95">
        <v>1.3</v>
      </c>
      <c r="I9" s="8"/>
      <c r="J9" s="9"/>
      <c r="K9" s="10"/>
      <c r="L9" s="10"/>
      <c r="M9" s="11"/>
      <c r="N9" s="97"/>
      <c r="O9" s="87"/>
      <c r="P9" s="100"/>
      <c r="Q9" s="87"/>
      <c r="R9" s="87"/>
      <c r="S9" s="12"/>
      <c r="T9" s="13"/>
      <c r="U9" s="13"/>
      <c r="V9" s="13"/>
      <c r="W9" s="14"/>
    </row>
    <row r="10" spans="1:24" s="2" customFormat="1" ht="30" customHeight="1">
      <c r="A10" s="103"/>
      <c r="B10" s="106"/>
      <c r="C10" s="15" t="s">
        <v>17</v>
      </c>
      <c r="D10" s="88"/>
      <c r="E10" s="88"/>
      <c r="F10" s="88"/>
      <c r="G10" s="88"/>
      <c r="H10" s="96"/>
      <c r="I10" s="16"/>
      <c r="J10" s="17"/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s="2" customFormat="1" ht="30" customHeight="1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s="2" customFormat="1" ht="30" customHeight="1">
      <c r="A12" s="103"/>
      <c r="B12" s="106"/>
      <c r="C12" s="15" t="s">
        <v>19</v>
      </c>
      <c r="D12" s="88"/>
      <c r="E12" s="88"/>
      <c r="F12" s="88"/>
      <c r="G12" s="88"/>
      <c r="H12" s="96"/>
      <c r="I12" s="16">
        <v>10</v>
      </c>
      <c r="J12" s="17"/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s="2" customFormat="1" ht="30" customHeight="1">
      <c r="A13" s="103"/>
      <c r="B13" s="106"/>
      <c r="C13" s="15" t="s">
        <v>20</v>
      </c>
      <c r="D13" s="88"/>
      <c r="E13" s="88"/>
      <c r="F13" s="88"/>
      <c r="G13" s="88"/>
      <c r="H13" s="96"/>
      <c r="I13" s="16"/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s="2" customFormat="1" ht="30" customHeight="1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s="2" customFormat="1" ht="30" customHeight="1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s="2" customFormat="1" ht="30" customHeight="1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/>
      <c r="J16" s="29"/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3" s="2" customFormat="1" ht="30" customHeight="1" thickBot="1">
      <c r="A17" s="104"/>
      <c r="B17" s="142" t="s">
        <v>24</v>
      </c>
      <c r="C17" s="143"/>
      <c r="D17" s="62">
        <f>D9+E9+G9+H9</f>
        <v>290.60000000000002</v>
      </c>
      <c r="E17" s="46"/>
      <c r="F17" s="46"/>
      <c r="G17" s="46"/>
      <c r="H17" s="46"/>
      <c r="I17" s="48">
        <f t="shared" ref="I17:M17" si="0">I9+I10+I11+I12+I13+I14+I15+I16</f>
        <v>10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0</v>
      </c>
      <c r="O17" s="46"/>
      <c r="P17" s="34"/>
      <c r="Q17" s="46"/>
      <c r="R17" s="46"/>
      <c r="S17" s="48">
        <f t="shared" ref="S17:W17" si="1">S9+S10+S11+S12+S13+S14+S15+S16</f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</sheetData>
  <mergeCells count="33"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R9:R16"/>
    <mergeCell ref="A9:A17"/>
    <mergeCell ref="B9:B16"/>
    <mergeCell ref="D9:D16"/>
    <mergeCell ref="E9:E16"/>
    <mergeCell ref="F9:F16"/>
    <mergeCell ref="G9:G16"/>
    <mergeCell ref="B17:C17"/>
    <mergeCell ref="H9:H16"/>
    <mergeCell ref="N9:N16"/>
    <mergeCell ref="O9:O16"/>
    <mergeCell ref="P9:P16"/>
    <mergeCell ref="Q9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tabSelected="1" topLeftCell="A74" workbookViewId="0">
      <selection activeCell="F81" sqref="F81:F88"/>
    </sheetView>
  </sheetViews>
  <sheetFormatPr defaultRowHeight="13.5"/>
  <cols>
    <col min="1" max="1" width="1.7109375" style="2" customWidth="1"/>
    <col min="2" max="2" width="6.28515625" style="2" customWidth="1"/>
    <col min="3" max="3" width="27.28515625" style="2" customWidth="1"/>
    <col min="4" max="8" width="9.85546875" style="2" customWidth="1"/>
    <col min="9" max="13" width="7.42578125" style="2" customWidth="1"/>
    <col min="14" max="14" width="7.42578125" style="40" customWidth="1"/>
    <col min="15" max="15" width="7.42578125" style="2" customWidth="1"/>
    <col min="16" max="16" width="10.5703125" style="40" customWidth="1"/>
    <col min="17" max="23" width="7.42578125" style="2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75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7">
        <v>1</v>
      </c>
      <c r="B8" s="68">
        <v>2</v>
      </c>
      <c r="C8" s="69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66" customHeight="1" thickBot="1">
      <c r="A9" s="108">
        <v>1</v>
      </c>
      <c r="B9" s="92" t="s">
        <v>126</v>
      </c>
      <c r="C9" s="35" t="s">
        <v>16</v>
      </c>
      <c r="D9" s="111">
        <v>3176.4399999999996</v>
      </c>
      <c r="E9" s="111">
        <v>3075.2200000000003</v>
      </c>
      <c r="F9" s="111">
        <v>0</v>
      </c>
      <c r="G9" s="111">
        <v>415.22999999999996</v>
      </c>
      <c r="H9" s="111">
        <v>934.85000000000014</v>
      </c>
      <c r="I9" s="75">
        <v>169.45</v>
      </c>
      <c r="J9" s="75">
        <v>0</v>
      </c>
      <c r="K9" s="75">
        <v>0</v>
      </c>
      <c r="L9" s="75">
        <v>0</v>
      </c>
      <c r="M9" s="75">
        <v>0</v>
      </c>
      <c r="N9" s="111">
        <v>6.17</v>
      </c>
      <c r="O9" s="111">
        <v>0</v>
      </c>
      <c r="P9" s="111">
        <v>143.87</v>
      </c>
      <c r="Q9" s="111">
        <v>24.77</v>
      </c>
      <c r="R9" s="111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</row>
    <row r="10" spans="1:24" ht="49.5" customHeight="1" thickBot="1">
      <c r="A10" s="109"/>
      <c r="B10" s="93"/>
      <c r="C10" s="37" t="s">
        <v>17</v>
      </c>
      <c r="D10" s="112"/>
      <c r="E10" s="112"/>
      <c r="F10" s="112"/>
      <c r="G10" s="112"/>
      <c r="H10" s="112"/>
      <c r="I10" s="75">
        <v>72.56</v>
      </c>
      <c r="J10" s="75">
        <v>0</v>
      </c>
      <c r="K10" s="75">
        <v>0</v>
      </c>
      <c r="L10" s="75">
        <v>0</v>
      </c>
      <c r="M10" s="75">
        <v>0</v>
      </c>
      <c r="N10" s="112"/>
      <c r="O10" s="112"/>
      <c r="P10" s="112"/>
      <c r="Q10" s="112"/>
      <c r="R10" s="112"/>
      <c r="S10" s="75">
        <v>0</v>
      </c>
      <c r="T10" s="75">
        <v>0</v>
      </c>
      <c r="U10" s="75">
        <v>0</v>
      </c>
      <c r="V10" s="75">
        <v>0</v>
      </c>
      <c r="W10" s="75">
        <v>0</v>
      </c>
    </row>
    <row r="11" spans="1:24" ht="54" customHeight="1" thickBot="1">
      <c r="A11" s="109"/>
      <c r="B11" s="93"/>
      <c r="C11" s="37" t="s">
        <v>18</v>
      </c>
      <c r="D11" s="112"/>
      <c r="E11" s="112"/>
      <c r="F11" s="112"/>
      <c r="G11" s="112"/>
      <c r="H11" s="112"/>
      <c r="I11" s="75">
        <v>30</v>
      </c>
      <c r="J11" s="75">
        <v>0</v>
      </c>
      <c r="K11" s="75">
        <v>0</v>
      </c>
      <c r="L11" s="75">
        <v>0</v>
      </c>
      <c r="M11" s="75">
        <v>0</v>
      </c>
      <c r="N11" s="112"/>
      <c r="O11" s="112"/>
      <c r="P11" s="112"/>
      <c r="Q11" s="112"/>
      <c r="R11" s="112"/>
      <c r="S11" s="75">
        <v>0</v>
      </c>
      <c r="T11" s="75">
        <v>0</v>
      </c>
      <c r="U11" s="75">
        <v>0</v>
      </c>
      <c r="V11" s="75">
        <v>0</v>
      </c>
      <c r="W11" s="75">
        <v>0</v>
      </c>
    </row>
    <row r="12" spans="1:24" ht="48" customHeight="1" thickBot="1">
      <c r="A12" s="109"/>
      <c r="B12" s="93"/>
      <c r="C12" s="37" t="s">
        <v>19</v>
      </c>
      <c r="D12" s="112"/>
      <c r="E12" s="112"/>
      <c r="F12" s="112"/>
      <c r="G12" s="112"/>
      <c r="H12" s="112"/>
      <c r="I12" s="75">
        <v>550</v>
      </c>
      <c r="J12" s="75">
        <v>0</v>
      </c>
      <c r="K12" s="75">
        <v>0</v>
      </c>
      <c r="L12" s="75">
        <v>0</v>
      </c>
      <c r="M12" s="75">
        <v>0</v>
      </c>
      <c r="N12" s="112"/>
      <c r="O12" s="112"/>
      <c r="P12" s="112"/>
      <c r="Q12" s="112"/>
      <c r="R12" s="112"/>
      <c r="S12" s="75">
        <v>0</v>
      </c>
      <c r="T12" s="75">
        <v>0</v>
      </c>
      <c r="U12" s="75">
        <v>0</v>
      </c>
      <c r="V12" s="75">
        <v>0</v>
      </c>
      <c r="W12" s="75">
        <v>0</v>
      </c>
    </row>
    <row r="13" spans="1:24" ht="30" customHeight="1" thickBot="1">
      <c r="A13" s="109"/>
      <c r="B13" s="93"/>
      <c r="C13" s="37" t="s">
        <v>20</v>
      </c>
      <c r="D13" s="112"/>
      <c r="E13" s="112"/>
      <c r="F13" s="112"/>
      <c r="G13" s="112"/>
      <c r="H13" s="112"/>
      <c r="I13" s="75">
        <v>74.5</v>
      </c>
      <c r="J13" s="75">
        <v>0</v>
      </c>
      <c r="K13" s="75">
        <v>0</v>
      </c>
      <c r="L13" s="75">
        <v>0</v>
      </c>
      <c r="M13" s="75">
        <v>0</v>
      </c>
      <c r="N13" s="112"/>
      <c r="O13" s="112"/>
      <c r="P13" s="112"/>
      <c r="Q13" s="112"/>
      <c r="R13" s="112"/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4" ht="30" customHeight="1" thickBot="1">
      <c r="A14" s="109"/>
      <c r="B14" s="93"/>
      <c r="C14" s="37" t="s">
        <v>21</v>
      </c>
      <c r="D14" s="112"/>
      <c r="E14" s="112"/>
      <c r="F14" s="112"/>
      <c r="G14" s="112"/>
      <c r="H14" s="112"/>
      <c r="I14" s="75">
        <v>22</v>
      </c>
      <c r="J14" s="75">
        <v>0</v>
      </c>
      <c r="K14" s="75">
        <v>0</v>
      </c>
      <c r="L14" s="75">
        <v>0</v>
      </c>
      <c r="M14" s="75">
        <v>0</v>
      </c>
      <c r="N14" s="112"/>
      <c r="O14" s="112"/>
      <c r="P14" s="112"/>
      <c r="Q14" s="112"/>
      <c r="R14" s="112"/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4" ht="30" customHeight="1" thickBot="1">
      <c r="A15" s="109"/>
      <c r="B15" s="93"/>
      <c r="C15" s="37" t="s">
        <v>22</v>
      </c>
      <c r="D15" s="112"/>
      <c r="E15" s="112"/>
      <c r="F15" s="112"/>
      <c r="G15" s="112"/>
      <c r="H15" s="112"/>
      <c r="I15" s="75">
        <v>20.7</v>
      </c>
      <c r="J15" s="75">
        <v>0</v>
      </c>
      <c r="K15" s="75">
        <v>0</v>
      </c>
      <c r="L15" s="75">
        <v>0</v>
      </c>
      <c r="M15" s="75">
        <v>0</v>
      </c>
      <c r="N15" s="112"/>
      <c r="O15" s="112"/>
      <c r="P15" s="112"/>
      <c r="Q15" s="112"/>
      <c r="R15" s="112"/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4" ht="30" customHeight="1" thickBot="1">
      <c r="A16" s="110"/>
      <c r="B16" s="94"/>
      <c r="C16" s="38" t="s">
        <v>23</v>
      </c>
      <c r="D16" s="113"/>
      <c r="E16" s="113"/>
      <c r="F16" s="113"/>
      <c r="G16" s="113"/>
      <c r="H16" s="113"/>
      <c r="I16" s="75">
        <v>215.3</v>
      </c>
      <c r="J16" s="75">
        <v>0</v>
      </c>
      <c r="K16" s="75">
        <v>0</v>
      </c>
      <c r="L16" s="75">
        <v>0</v>
      </c>
      <c r="M16" s="75">
        <v>0</v>
      </c>
      <c r="N16" s="113"/>
      <c r="O16" s="113"/>
      <c r="P16" s="113"/>
      <c r="Q16" s="113"/>
      <c r="R16" s="113"/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1:25" s="60" customFormat="1" ht="98.25" customHeight="1" thickBot="1">
      <c r="A17" s="57"/>
      <c r="B17" s="85" t="s">
        <v>24</v>
      </c>
      <c r="C17" s="86"/>
      <c r="D17" s="42">
        <f>D9+E9+F9+G9+H9</f>
        <v>7601.74</v>
      </c>
      <c r="E17" s="54"/>
      <c r="F17" s="54"/>
      <c r="G17" s="54"/>
      <c r="H17" s="54"/>
      <c r="I17" s="58">
        <f>SUM(I9:I16)</f>
        <v>1154.51</v>
      </c>
      <c r="J17" s="58">
        <f t="shared" ref="J17:M17" si="0">SUM(J9:J16)</f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42">
        <f>N9+O9+P9+Q9+R9</f>
        <v>174.81</v>
      </c>
      <c r="O17" s="42"/>
      <c r="P17" s="42"/>
      <c r="Q17" s="42"/>
      <c r="R17" s="42"/>
      <c r="S17" s="58">
        <f t="shared" ref="S17:W17" si="1">SUM(S9:S16)</f>
        <v>0</v>
      </c>
      <c r="T17" s="58">
        <f t="shared" si="1"/>
        <v>0</v>
      </c>
      <c r="U17" s="58">
        <f t="shared" si="1"/>
        <v>0</v>
      </c>
      <c r="V17" s="58">
        <f t="shared" si="1"/>
        <v>0</v>
      </c>
      <c r="W17" s="58">
        <f t="shared" si="1"/>
        <v>0</v>
      </c>
      <c r="Y17" s="61"/>
    </row>
    <row r="18" spans="1:25" ht="18" customHeight="1" thickBot="1">
      <c r="A18" s="108">
        <v>2</v>
      </c>
      <c r="B18" s="92" t="s">
        <v>127</v>
      </c>
      <c r="C18" s="35" t="s">
        <v>16</v>
      </c>
      <c r="D18" s="82">
        <v>10370.799999999999</v>
      </c>
      <c r="E18" s="82">
        <v>2841.5</v>
      </c>
      <c r="F18" s="82">
        <v>0</v>
      </c>
      <c r="G18" s="82">
        <v>525.75</v>
      </c>
      <c r="H18" s="82">
        <v>1746.41</v>
      </c>
      <c r="I18" s="36">
        <v>191.79999999999998</v>
      </c>
      <c r="J18" s="36">
        <v>0</v>
      </c>
      <c r="K18" s="36">
        <v>0</v>
      </c>
      <c r="L18" s="36">
        <v>0</v>
      </c>
      <c r="M18" s="36">
        <v>0</v>
      </c>
      <c r="N18" s="82">
        <v>217.86</v>
      </c>
      <c r="O18" s="82">
        <v>0</v>
      </c>
      <c r="P18" s="82">
        <v>0</v>
      </c>
      <c r="Q18" s="82">
        <v>57</v>
      </c>
      <c r="R18" s="82">
        <v>227.91000000000003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</row>
    <row r="19" spans="1:25" ht="54.75" thickBot="1">
      <c r="A19" s="109"/>
      <c r="B19" s="93"/>
      <c r="C19" s="37" t="s">
        <v>17</v>
      </c>
      <c r="D19" s="83"/>
      <c r="E19" s="83"/>
      <c r="F19" s="83"/>
      <c r="G19" s="83"/>
      <c r="H19" s="83"/>
      <c r="I19" s="36">
        <v>168.9</v>
      </c>
      <c r="J19" s="36">
        <v>0</v>
      </c>
      <c r="K19" s="36">
        <v>0</v>
      </c>
      <c r="L19" s="36">
        <v>0</v>
      </c>
      <c r="M19" s="36">
        <v>0</v>
      </c>
      <c r="N19" s="83"/>
      <c r="O19" s="83"/>
      <c r="P19" s="83"/>
      <c r="Q19" s="83"/>
      <c r="R19" s="83"/>
      <c r="S19" s="36">
        <v>0</v>
      </c>
      <c r="T19" s="36">
        <v>0</v>
      </c>
      <c r="U19" s="36">
        <v>0</v>
      </c>
      <c r="V19" s="36">
        <v>0</v>
      </c>
      <c r="W19" s="36">
        <v>0</v>
      </c>
    </row>
    <row r="20" spans="1:25" ht="81.75" thickBot="1">
      <c r="A20" s="109"/>
      <c r="B20" s="93"/>
      <c r="C20" s="37" t="s">
        <v>18</v>
      </c>
      <c r="D20" s="83"/>
      <c r="E20" s="83"/>
      <c r="F20" s="83"/>
      <c r="G20" s="83"/>
      <c r="H20" s="83"/>
      <c r="I20" s="36">
        <v>15.5</v>
      </c>
      <c r="J20" s="36">
        <v>0</v>
      </c>
      <c r="K20" s="36">
        <v>0</v>
      </c>
      <c r="L20" s="36">
        <v>0</v>
      </c>
      <c r="M20" s="36">
        <v>0</v>
      </c>
      <c r="N20" s="83"/>
      <c r="O20" s="83"/>
      <c r="P20" s="83"/>
      <c r="Q20" s="83"/>
      <c r="R20" s="83"/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1:25" ht="81.75" thickBot="1">
      <c r="A21" s="109"/>
      <c r="B21" s="93"/>
      <c r="C21" s="37" t="s">
        <v>19</v>
      </c>
      <c r="D21" s="83"/>
      <c r="E21" s="83"/>
      <c r="F21" s="83"/>
      <c r="G21" s="83"/>
      <c r="H21" s="83"/>
      <c r="I21" s="36">
        <v>696.3</v>
      </c>
      <c r="J21" s="36">
        <v>6.6999999999999993</v>
      </c>
      <c r="K21" s="36">
        <v>0</v>
      </c>
      <c r="L21" s="36">
        <v>0</v>
      </c>
      <c r="M21" s="36">
        <v>0</v>
      </c>
      <c r="N21" s="83"/>
      <c r="O21" s="83"/>
      <c r="P21" s="83"/>
      <c r="Q21" s="83"/>
      <c r="R21" s="83"/>
      <c r="S21" s="36">
        <v>50</v>
      </c>
      <c r="T21" s="36">
        <v>0</v>
      </c>
      <c r="U21" s="36">
        <v>0</v>
      </c>
      <c r="V21" s="36">
        <v>0</v>
      </c>
      <c r="W21" s="36">
        <v>0</v>
      </c>
    </row>
    <row r="22" spans="1:25" ht="54.75" thickBot="1">
      <c r="A22" s="109"/>
      <c r="B22" s="93"/>
      <c r="C22" s="37" t="s">
        <v>20</v>
      </c>
      <c r="D22" s="83"/>
      <c r="E22" s="83"/>
      <c r="F22" s="83"/>
      <c r="G22" s="83"/>
      <c r="H22" s="83"/>
      <c r="I22" s="36">
        <v>87.1</v>
      </c>
      <c r="J22" s="36">
        <v>0</v>
      </c>
      <c r="K22" s="36">
        <v>0</v>
      </c>
      <c r="L22" s="36">
        <v>0</v>
      </c>
      <c r="M22" s="36">
        <v>0</v>
      </c>
      <c r="N22" s="83"/>
      <c r="O22" s="83"/>
      <c r="P22" s="83"/>
      <c r="Q22" s="83"/>
      <c r="R22" s="83"/>
      <c r="S22" s="36">
        <v>0</v>
      </c>
      <c r="T22" s="36">
        <v>0</v>
      </c>
      <c r="U22" s="36">
        <v>0</v>
      </c>
      <c r="V22" s="36">
        <v>0</v>
      </c>
      <c r="W22" s="36">
        <v>0</v>
      </c>
    </row>
    <row r="23" spans="1:25" ht="81.75" thickBot="1">
      <c r="A23" s="109"/>
      <c r="B23" s="93"/>
      <c r="C23" s="37" t="s">
        <v>21</v>
      </c>
      <c r="D23" s="83"/>
      <c r="E23" s="83"/>
      <c r="F23" s="83"/>
      <c r="G23" s="83"/>
      <c r="H23" s="83"/>
      <c r="I23" s="36">
        <v>85.2</v>
      </c>
      <c r="J23" s="36">
        <v>0</v>
      </c>
      <c r="K23" s="36">
        <v>0</v>
      </c>
      <c r="L23" s="36">
        <v>0</v>
      </c>
      <c r="M23" s="36">
        <v>0</v>
      </c>
      <c r="N23" s="83"/>
      <c r="O23" s="83"/>
      <c r="P23" s="83"/>
      <c r="Q23" s="83"/>
      <c r="R23" s="83"/>
      <c r="S23" s="36">
        <v>0</v>
      </c>
      <c r="T23" s="36">
        <v>0</v>
      </c>
      <c r="U23" s="36">
        <v>0</v>
      </c>
      <c r="V23" s="36">
        <v>0</v>
      </c>
      <c r="W23" s="36">
        <v>0</v>
      </c>
    </row>
    <row r="24" spans="1:25" ht="41.25" thickBot="1">
      <c r="A24" s="109"/>
      <c r="B24" s="93"/>
      <c r="C24" s="37" t="s">
        <v>22</v>
      </c>
      <c r="D24" s="83"/>
      <c r="E24" s="83"/>
      <c r="F24" s="83"/>
      <c r="G24" s="83"/>
      <c r="H24" s="83"/>
      <c r="I24" s="36">
        <v>27</v>
      </c>
      <c r="J24" s="36">
        <v>0</v>
      </c>
      <c r="K24" s="36">
        <v>0</v>
      </c>
      <c r="L24" s="36">
        <v>0</v>
      </c>
      <c r="M24" s="36">
        <v>0</v>
      </c>
      <c r="N24" s="83"/>
      <c r="O24" s="83"/>
      <c r="P24" s="83"/>
      <c r="Q24" s="83"/>
      <c r="R24" s="83"/>
      <c r="S24" s="36">
        <v>0</v>
      </c>
      <c r="T24" s="36">
        <v>0</v>
      </c>
      <c r="U24" s="36">
        <v>0</v>
      </c>
      <c r="V24" s="36">
        <v>0</v>
      </c>
      <c r="W24" s="36">
        <v>0</v>
      </c>
    </row>
    <row r="25" spans="1:25" ht="68.25" thickBot="1">
      <c r="A25" s="110"/>
      <c r="B25" s="94"/>
      <c r="C25" s="38" t="s">
        <v>23</v>
      </c>
      <c r="D25" s="84"/>
      <c r="E25" s="84"/>
      <c r="F25" s="84"/>
      <c r="G25" s="84"/>
      <c r="H25" s="84"/>
      <c r="I25" s="36">
        <v>335.09999999999997</v>
      </c>
      <c r="J25" s="36">
        <v>19</v>
      </c>
      <c r="K25" s="36">
        <v>0</v>
      </c>
      <c r="L25" s="36">
        <v>0</v>
      </c>
      <c r="M25" s="36">
        <v>0</v>
      </c>
      <c r="N25" s="84"/>
      <c r="O25" s="84"/>
      <c r="P25" s="84"/>
      <c r="Q25" s="84"/>
      <c r="R25" s="84"/>
      <c r="S25" s="36">
        <v>0</v>
      </c>
      <c r="T25" s="36">
        <v>0</v>
      </c>
      <c r="U25" s="36">
        <v>0</v>
      </c>
      <c r="V25" s="36">
        <v>0</v>
      </c>
      <c r="W25" s="36">
        <v>0</v>
      </c>
    </row>
    <row r="26" spans="1:25" s="60" customFormat="1" ht="66.75" customHeight="1" thickBot="1">
      <c r="A26" s="57"/>
      <c r="B26" s="85" t="s">
        <v>24</v>
      </c>
      <c r="C26" s="86"/>
      <c r="D26" s="42">
        <f>D18+E18+F18+G18+H18</f>
        <v>15484.46</v>
      </c>
      <c r="E26" s="54"/>
      <c r="F26" s="54"/>
      <c r="G26" s="54"/>
      <c r="H26" s="54"/>
      <c r="I26" s="58">
        <f>SUM(I18:I25)</f>
        <v>1606.8999999999999</v>
      </c>
      <c r="J26" s="58">
        <f t="shared" ref="J26:M26" si="2">SUM(J18:J25)</f>
        <v>25.7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42">
        <f>N18+O18+P18+Q18+R18</f>
        <v>502.77000000000004</v>
      </c>
      <c r="O26" s="54"/>
      <c r="P26" s="54"/>
      <c r="Q26" s="54"/>
      <c r="R26" s="54"/>
      <c r="S26" s="59">
        <f>SUM(S18:S25)</f>
        <v>50</v>
      </c>
      <c r="T26" s="59">
        <f t="shared" ref="T26:W26" si="3">SUM(T18:T25)</f>
        <v>0</v>
      </c>
      <c r="U26" s="59">
        <f t="shared" si="3"/>
        <v>0</v>
      </c>
      <c r="V26" s="59">
        <f t="shared" si="3"/>
        <v>0</v>
      </c>
      <c r="W26" s="59">
        <f t="shared" si="3"/>
        <v>0</v>
      </c>
      <c r="Y26" s="61"/>
    </row>
    <row r="27" spans="1:25" ht="18" customHeight="1" thickBot="1">
      <c r="A27" s="108">
        <v>3</v>
      </c>
      <c r="B27" s="92" t="s">
        <v>63</v>
      </c>
      <c r="C27" s="35" t="s">
        <v>16</v>
      </c>
      <c r="D27" s="82">
        <v>1995.3</v>
      </c>
      <c r="E27" s="82">
        <v>577.29</v>
      </c>
      <c r="F27" s="82">
        <v>0</v>
      </c>
      <c r="G27" s="82">
        <v>0</v>
      </c>
      <c r="H27" s="82">
        <v>49.64</v>
      </c>
      <c r="I27" s="36">
        <v>110.5</v>
      </c>
      <c r="J27" s="36">
        <v>13</v>
      </c>
      <c r="K27" s="36">
        <v>0</v>
      </c>
      <c r="L27" s="36">
        <v>0</v>
      </c>
      <c r="M27" s="36">
        <v>0</v>
      </c>
      <c r="N27" s="82">
        <v>185.24</v>
      </c>
      <c r="O27" s="82">
        <v>1.38</v>
      </c>
      <c r="P27" s="82">
        <v>0</v>
      </c>
      <c r="Q27" s="82">
        <v>0</v>
      </c>
      <c r="R27" s="82">
        <v>10.37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</row>
    <row r="28" spans="1:25" ht="54.75" thickBot="1">
      <c r="A28" s="109"/>
      <c r="B28" s="93"/>
      <c r="C28" s="37" t="s">
        <v>17</v>
      </c>
      <c r="D28" s="83"/>
      <c r="E28" s="83"/>
      <c r="F28" s="83"/>
      <c r="G28" s="83"/>
      <c r="H28" s="83"/>
      <c r="I28" s="36">
        <v>26</v>
      </c>
      <c r="J28" s="36">
        <v>4</v>
      </c>
      <c r="K28" s="36">
        <v>0</v>
      </c>
      <c r="L28" s="36">
        <v>0</v>
      </c>
      <c r="M28" s="36">
        <v>0</v>
      </c>
      <c r="N28" s="83"/>
      <c r="O28" s="83"/>
      <c r="P28" s="83"/>
      <c r="Q28" s="83"/>
      <c r="R28" s="83"/>
      <c r="S28" s="36">
        <v>0</v>
      </c>
      <c r="T28" s="36">
        <v>0</v>
      </c>
      <c r="U28" s="36">
        <v>0</v>
      </c>
      <c r="V28" s="36">
        <v>0</v>
      </c>
      <c r="W28" s="36">
        <v>0</v>
      </c>
    </row>
    <row r="29" spans="1:25" ht="81.75" thickBot="1">
      <c r="A29" s="109"/>
      <c r="B29" s="93"/>
      <c r="C29" s="37" t="s">
        <v>18</v>
      </c>
      <c r="D29" s="83"/>
      <c r="E29" s="83"/>
      <c r="F29" s="83"/>
      <c r="G29" s="83"/>
      <c r="H29" s="83"/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83"/>
      <c r="O29" s="83"/>
      <c r="P29" s="83"/>
      <c r="Q29" s="83"/>
      <c r="R29" s="83"/>
      <c r="S29" s="36">
        <v>0</v>
      </c>
      <c r="T29" s="36">
        <v>0</v>
      </c>
      <c r="U29" s="36">
        <v>0</v>
      </c>
      <c r="V29" s="36">
        <v>0</v>
      </c>
      <c r="W29" s="36">
        <v>0</v>
      </c>
    </row>
    <row r="30" spans="1:25" ht="81.75" thickBot="1">
      <c r="A30" s="109"/>
      <c r="B30" s="93"/>
      <c r="C30" s="37" t="s">
        <v>19</v>
      </c>
      <c r="D30" s="83"/>
      <c r="E30" s="83"/>
      <c r="F30" s="83"/>
      <c r="G30" s="83"/>
      <c r="H30" s="83"/>
      <c r="I30" s="36">
        <v>136</v>
      </c>
      <c r="J30" s="36">
        <v>17</v>
      </c>
      <c r="K30" s="36">
        <v>0</v>
      </c>
      <c r="L30" s="36">
        <v>0</v>
      </c>
      <c r="M30" s="36">
        <v>0</v>
      </c>
      <c r="N30" s="83"/>
      <c r="O30" s="83"/>
      <c r="P30" s="83"/>
      <c r="Q30" s="83"/>
      <c r="R30" s="83"/>
      <c r="S30" s="36">
        <v>50</v>
      </c>
      <c r="T30" s="36">
        <v>0</v>
      </c>
      <c r="U30" s="36">
        <v>0</v>
      </c>
      <c r="V30" s="36">
        <v>0</v>
      </c>
      <c r="W30" s="36">
        <v>0</v>
      </c>
    </row>
    <row r="31" spans="1:25" ht="54.75" thickBot="1">
      <c r="A31" s="109"/>
      <c r="B31" s="93"/>
      <c r="C31" s="37" t="s">
        <v>20</v>
      </c>
      <c r="D31" s="83"/>
      <c r="E31" s="83"/>
      <c r="F31" s="83"/>
      <c r="G31" s="83"/>
      <c r="H31" s="83"/>
      <c r="I31" s="36">
        <v>41</v>
      </c>
      <c r="J31" s="36">
        <v>6</v>
      </c>
      <c r="K31" s="36">
        <v>0</v>
      </c>
      <c r="L31" s="36">
        <v>0</v>
      </c>
      <c r="M31" s="36">
        <v>0</v>
      </c>
      <c r="N31" s="83"/>
      <c r="O31" s="83"/>
      <c r="P31" s="83"/>
      <c r="Q31" s="83"/>
      <c r="R31" s="83"/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1:25" ht="81.75" thickBot="1">
      <c r="A32" s="109"/>
      <c r="B32" s="93"/>
      <c r="C32" s="37" t="s">
        <v>21</v>
      </c>
      <c r="D32" s="83"/>
      <c r="E32" s="83"/>
      <c r="F32" s="83"/>
      <c r="G32" s="83"/>
      <c r="H32" s="83"/>
      <c r="I32" s="36">
        <v>74.5</v>
      </c>
      <c r="J32" s="36">
        <v>0</v>
      </c>
      <c r="K32" s="36">
        <v>0</v>
      </c>
      <c r="L32" s="36">
        <v>0</v>
      </c>
      <c r="M32" s="36">
        <v>0</v>
      </c>
      <c r="N32" s="83"/>
      <c r="O32" s="83"/>
      <c r="P32" s="83"/>
      <c r="Q32" s="83"/>
      <c r="R32" s="83"/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1:25" ht="41.25" thickBot="1">
      <c r="A33" s="109"/>
      <c r="B33" s="93"/>
      <c r="C33" s="37" t="s">
        <v>22</v>
      </c>
      <c r="D33" s="83"/>
      <c r="E33" s="83"/>
      <c r="F33" s="83"/>
      <c r="G33" s="83"/>
      <c r="H33" s="83"/>
      <c r="I33" s="36">
        <v>21</v>
      </c>
      <c r="J33" s="36">
        <v>0</v>
      </c>
      <c r="K33" s="36">
        <v>0</v>
      </c>
      <c r="L33" s="36">
        <v>0</v>
      </c>
      <c r="M33" s="36">
        <v>0</v>
      </c>
      <c r="N33" s="83"/>
      <c r="O33" s="83"/>
      <c r="P33" s="83"/>
      <c r="Q33" s="83"/>
      <c r="R33" s="83"/>
      <c r="S33" s="36">
        <v>0</v>
      </c>
      <c r="T33" s="36">
        <v>0</v>
      </c>
      <c r="U33" s="36">
        <v>0</v>
      </c>
      <c r="V33" s="36">
        <v>0</v>
      </c>
      <c r="W33" s="36">
        <v>0</v>
      </c>
    </row>
    <row r="34" spans="1:25" ht="68.25" thickBot="1">
      <c r="A34" s="110"/>
      <c r="B34" s="94"/>
      <c r="C34" s="38" t="s">
        <v>23</v>
      </c>
      <c r="D34" s="84"/>
      <c r="E34" s="84"/>
      <c r="F34" s="84"/>
      <c r="G34" s="84"/>
      <c r="H34" s="84"/>
      <c r="I34" s="36">
        <v>100.5</v>
      </c>
      <c r="J34" s="36">
        <v>11</v>
      </c>
      <c r="K34" s="36">
        <v>0</v>
      </c>
      <c r="L34" s="36">
        <v>0</v>
      </c>
      <c r="M34" s="36">
        <v>0</v>
      </c>
      <c r="N34" s="84"/>
      <c r="O34" s="84"/>
      <c r="P34" s="84"/>
      <c r="Q34" s="84"/>
      <c r="R34" s="84"/>
      <c r="S34" s="36">
        <v>70</v>
      </c>
      <c r="T34" s="36">
        <v>0</v>
      </c>
      <c r="U34" s="36">
        <v>0</v>
      </c>
      <c r="V34" s="36">
        <v>0</v>
      </c>
      <c r="W34" s="36">
        <v>0</v>
      </c>
    </row>
    <row r="35" spans="1:25" s="60" customFormat="1" ht="56.25" customHeight="1" thickBot="1">
      <c r="A35" s="57"/>
      <c r="B35" s="85" t="s">
        <v>24</v>
      </c>
      <c r="C35" s="86"/>
      <c r="D35" s="42">
        <f>D27+E27+F27+G27+H27</f>
        <v>2622.23</v>
      </c>
      <c r="E35" s="54"/>
      <c r="F35" s="54"/>
      <c r="G35" s="54"/>
      <c r="H35" s="54"/>
      <c r="I35" s="58">
        <f>SUM(I27:I34)</f>
        <v>509.5</v>
      </c>
      <c r="J35" s="58">
        <f t="shared" ref="J35:M35" si="4">SUM(J27:J34)</f>
        <v>51</v>
      </c>
      <c r="K35" s="58">
        <f t="shared" si="4"/>
        <v>0</v>
      </c>
      <c r="L35" s="58">
        <f t="shared" si="4"/>
        <v>0</v>
      </c>
      <c r="M35" s="58">
        <f t="shared" si="4"/>
        <v>0</v>
      </c>
      <c r="N35" s="42">
        <f>N27+O27+P27+Q27+R27</f>
        <v>196.99</v>
      </c>
      <c r="O35" s="54"/>
      <c r="P35" s="54"/>
      <c r="Q35" s="54"/>
      <c r="R35" s="54"/>
      <c r="S35" s="59">
        <f>SUM(S27:S34)</f>
        <v>120</v>
      </c>
      <c r="T35" s="59">
        <f t="shared" ref="T35:W35" si="5">SUM(T27:T34)</f>
        <v>0</v>
      </c>
      <c r="U35" s="59">
        <f t="shared" si="5"/>
        <v>0</v>
      </c>
      <c r="V35" s="59">
        <f t="shared" si="5"/>
        <v>0</v>
      </c>
      <c r="W35" s="59">
        <f t="shared" si="5"/>
        <v>0</v>
      </c>
      <c r="Y35" s="61"/>
    </row>
    <row r="36" spans="1:25" ht="18" customHeight="1" thickBot="1">
      <c r="A36" s="108">
        <v>4</v>
      </c>
      <c r="B36" s="92" t="s">
        <v>75</v>
      </c>
      <c r="C36" s="35" t="s">
        <v>16</v>
      </c>
      <c r="D36" s="82">
        <v>6083.619999999999</v>
      </c>
      <c r="E36" s="82">
        <v>3552.65</v>
      </c>
      <c r="F36" s="82">
        <v>24.4</v>
      </c>
      <c r="G36" s="82">
        <v>5111.8400000000011</v>
      </c>
      <c r="H36" s="82">
        <v>2342.0400000000004</v>
      </c>
      <c r="I36" s="36">
        <v>501.6</v>
      </c>
      <c r="J36" s="36">
        <v>0</v>
      </c>
      <c r="K36" s="36">
        <v>0</v>
      </c>
      <c r="L36" s="36">
        <v>0</v>
      </c>
      <c r="M36" s="36">
        <v>0</v>
      </c>
      <c r="N36" s="82">
        <v>2444.73</v>
      </c>
      <c r="O36" s="82">
        <v>1162.83</v>
      </c>
      <c r="P36" s="82">
        <v>0</v>
      </c>
      <c r="Q36" s="82">
        <v>7224.87</v>
      </c>
      <c r="R36" s="82">
        <v>2231.6200000000003</v>
      </c>
      <c r="S36" s="36">
        <v>254.37</v>
      </c>
      <c r="T36" s="36">
        <v>0</v>
      </c>
      <c r="U36" s="36">
        <v>0</v>
      </c>
      <c r="V36" s="36">
        <v>0</v>
      </c>
      <c r="W36" s="36">
        <v>0</v>
      </c>
    </row>
    <row r="37" spans="1:25" ht="54.75" thickBot="1">
      <c r="A37" s="109"/>
      <c r="B37" s="93"/>
      <c r="C37" s="37" t="s">
        <v>17</v>
      </c>
      <c r="D37" s="83"/>
      <c r="E37" s="83"/>
      <c r="F37" s="83"/>
      <c r="G37" s="83"/>
      <c r="H37" s="83"/>
      <c r="I37" s="36">
        <v>111</v>
      </c>
      <c r="J37" s="36">
        <v>0</v>
      </c>
      <c r="K37" s="36">
        <v>0</v>
      </c>
      <c r="L37" s="36">
        <v>0</v>
      </c>
      <c r="M37" s="36">
        <v>0</v>
      </c>
      <c r="N37" s="83"/>
      <c r="O37" s="83"/>
      <c r="P37" s="83"/>
      <c r="Q37" s="83"/>
      <c r="R37" s="83"/>
      <c r="S37" s="36">
        <v>120</v>
      </c>
      <c r="T37" s="36">
        <v>0</v>
      </c>
      <c r="U37" s="36">
        <v>0</v>
      </c>
      <c r="V37" s="36">
        <v>0</v>
      </c>
      <c r="W37" s="36">
        <v>0</v>
      </c>
    </row>
    <row r="38" spans="1:25" ht="81.75" thickBot="1">
      <c r="A38" s="109"/>
      <c r="B38" s="93"/>
      <c r="C38" s="37" t="s">
        <v>18</v>
      </c>
      <c r="D38" s="83"/>
      <c r="E38" s="83"/>
      <c r="F38" s="83"/>
      <c r="G38" s="83"/>
      <c r="H38" s="83"/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83"/>
      <c r="O38" s="83"/>
      <c r="P38" s="83"/>
      <c r="Q38" s="83"/>
      <c r="R38" s="83"/>
      <c r="S38" s="36">
        <v>0</v>
      </c>
      <c r="T38" s="36">
        <v>0</v>
      </c>
      <c r="U38" s="36">
        <v>0</v>
      </c>
      <c r="V38" s="36">
        <v>0</v>
      </c>
      <c r="W38" s="36">
        <v>0</v>
      </c>
    </row>
    <row r="39" spans="1:25" ht="81.75" thickBot="1">
      <c r="A39" s="109"/>
      <c r="B39" s="93"/>
      <c r="C39" s="37" t="s">
        <v>19</v>
      </c>
      <c r="D39" s="83"/>
      <c r="E39" s="83"/>
      <c r="F39" s="83"/>
      <c r="G39" s="83"/>
      <c r="H39" s="83"/>
      <c r="I39" s="36">
        <v>1391.5</v>
      </c>
      <c r="J39" s="36">
        <v>7.18</v>
      </c>
      <c r="K39" s="36">
        <v>0</v>
      </c>
      <c r="L39" s="36">
        <v>0</v>
      </c>
      <c r="M39" s="36">
        <v>0</v>
      </c>
      <c r="N39" s="83"/>
      <c r="O39" s="83"/>
      <c r="P39" s="83"/>
      <c r="Q39" s="83"/>
      <c r="R39" s="83"/>
      <c r="S39" s="36">
        <v>497.5</v>
      </c>
      <c r="T39" s="36">
        <v>0</v>
      </c>
      <c r="U39" s="36">
        <v>0</v>
      </c>
      <c r="V39" s="36">
        <v>0</v>
      </c>
      <c r="W39" s="36">
        <v>0</v>
      </c>
    </row>
    <row r="40" spans="1:25" ht="54.75" thickBot="1">
      <c r="A40" s="109"/>
      <c r="B40" s="93"/>
      <c r="C40" s="37" t="s">
        <v>20</v>
      </c>
      <c r="D40" s="83"/>
      <c r="E40" s="83"/>
      <c r="F40" s="83"/>
      <c r="G40" s="83"/>
      <c r="H40" s="83"/>
      <c r="I40" s="36">
        <v>138</v>
      </c>
      <c r="J40" s="36">
        <v>0</v>
      </c>
      <c r="K40" s="36">
        <v>0</v>
      </c>
      <c r="L40" s="36">
        <v>0</v>
      </c>
      <c r="M40" s="36">
        <v>0</v>
      </c>
      <c r="N40" s="83"/>
      <c r="O40" s="83"/>
      <c r="P40" s="83"/>
      <c r="Q40" s="83"/>
      <c r="R40" s="83"/>
      <c r="S40" s="36">
        <v>78</v>
      </c>
      <c r="T40" s="36">
        <v>0</v>
      </c>
      <c r="U40" s="36">
        <v>0</v>
      </c>
      <c r="V40" s="36">
        <v>0</v>
      </c>
      <c r="W40" s="36">
        <v>0</v>
      </c>
    </row>
    <row r="41" spans="1:25" ht="81.75" thickBot="1">
      <c r="A41" s="109"/>
      <c r="B41" s="93"/>
      <c r="C41" s="37" t="s">
        <v>21</v>
      </c>
      <c r="D41" s="83"/>
      <c r="E41" s="83"/>
      <c r="F41" s="83"/>
      <c r="G41" s="83"/>
      <c r="H41" s="83"/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83"/>
      <c r="O41" s="83"/>
      <c r="P41" s="83"/>
      <c r="Q41" s="83"/>
      <c r="R41" s="83"/>
      <c r="S41" s="36">
        <v>0</v>
      </c>
      <c r="T41" s="36">
        <v>0</v>
      </c>
      <c r="U41" s="36">
        <v>0</v>
      </c>
      <c r="V41" s="36">
        <v>0</v>
      </c>
      <c r="W41" s="36">
        <v>0</v>
      </c>
    </row>
    <row r="42" spans="1:25" ht="41.25" thickBot="1">
      <c r="A42" s="109"/>
      <c r="B42" s="93"/>
      <c r="C42" s="37" t="s">
        <v>22</v>
      </c>
      <c r="D42" s="83"/>
      <c r="E42" s="83"/>
      <c r="F42" s="83"/>
      <c r="G42" s="83"/>
      <c r="H42" s="83"/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83"/>
      <c r="O42" s="83"/>
      <c r="P42" s="83"/>
      <c r="Q42" s="83"/>
      <c r="R42" s="83"/>
      <c r="S42" s="36">
        <v>0</v>
      </c>
      <c r="T42" s="36">
        <v>0</v>
      </c>
      <c r="U42" s="36">
        <v>0</v>
      </c>
      <c r="V42" s="36">
        <v>0</v>
      </c>
      <c r="W42" s="36">
        <v>0</v>
      </c>
    </row>
    <row r="43" spans="1:25" ht="68.25" thickBot="1">
      <c r="A43" s="110"/>
      <c r="B43" s="94"/>
      <c r="C43" s="38" t="s">
        <v>23</v>
      </c>
      <c r="D43" s="84"/>
      <c r="E43" s="84"/>
      <c r="F43" s="84"/>
      <c r="G43" s="84"/>
      <c r="H43" s="84"/>
      <c r="I43" s="36">
        <v>803</v>
      </c>
      <c r="J43" s="36">
        <v>31.8</v>
      </c>
      <c r="K43" s="36">
        <v>0</v>
      </c>
      <c r="L43" s="36">
        <v>0</v>
      </c>
      <c r="M43" s="36">
        <v>0</v>
      </c>
      <c r="N43" s="84"/>
      <c r="O43" s="84"/>
      <c r="P43" s="84"/>
      <c r="Q43" s="84"/>
      <c r="R43" s="84"/>
      <c r="S43" s="36">
        <v>51.7</v>
      </c>
      <c r="T43" s="36">
        <v>0</v>
      </c>
      <c r="U43" s="36">
        <v>0</v>
      </c>
      <c r="V43" s="36">
        <v>0</v>
      </c>
      <c r="W43" s="36">
        <v>0</v>
      </c>
    </row>
    <row r="44" spans="1:25" s="60" customFormat="1" ht="57.75" customHeight="1" thickBot="1">
      <c r="A44" s="57"/>
      <c r="B44" s="85" t="s">
        <v>24</v>
      </c>
      <c r="C44" s="86"/>
      <c r="D44" s="42">
        <f>D36+E36+F36+G36+H36</f>
        <v>17114.55</v>
      </c>
      <c r="E44" s="54"/>
      <c r="F44" s="54"/>
      <c r="G44" s="54"/>
      <c r="H44" s="54"/>
      <c r="I44" s="58">
        <f>SUM(I36:I43)</f>
        <v>2945.1</v>
      </c>
      <c r="J44" s="58">
        <f t="shared" ref="J44:M44" si="6">SUM(J36:J43)</f>
        <v>38.980000000000004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42">
        <f>N36+O36+P36+Q36+R36</f>
        <v>13064.050000000001</v>
      </c>
      <c r="O44" s="54"/>
      <c r="P44" s="54"/>
      <c r="Q44" s="54"/>
      <c r="R44" s="54"/>
      <c r="S44" s="58">
        <f t="shared" ref="S44:W44" si="7">SUM(S36:S43)</f>
        <v>1001.57</v>
      </c>
      <c r="T44" s="58">
        <f t="shared" si="7"/>
        <v>0</v>
      </c>
      <c r="U44" s="58">
        <f t="shared" si="7"/>
        <v>0</v>
      </c>
      <c r="V44" s="58">
        <f t="shared" si="7"/>
        <v>0</v>
      </c>
      <c r="W44" s="58">
        <f t="shared" si="7"/>
        <v>0</v>
      </c>
      <c r="Y44" s="61"/>
    </row>
    <row r="45" spans="1:25" ht="18" customHeight="1" thickBot="1">
      <c r="A45" s="108">
        <v>5</v>
      </c>
      <c r="B45" s="92" t="s">
        <v>128</v>
      </c>
      <c r="C45" s="35" t="s">
        <v>16</v>
      </c>
      <c r="D45" s="82">
        <v>3196.6599999999994</v>
      </c>
      <c r="E45" s="82">
        <v>647.98</v>
      </c>
      <c r="F45" s="82">
        <v>0</v>
      </c>
      <c r="G45" s="82">
        <v>657.79</v>
      </c>
      <c r="H45" s="82">
        <v>244.74</v>
      </c>
      <c r="I45" s="36">
        <v>132.32</v>
      </c>
      <c r="J45" s="36">
        <v>2.06</v>
      </c>
      <c r="K45" s="36">
        <v>0</v>
      </c>
      <c r="L45" s="36">
        <v>0</v>
      </c>
      <c r="M45" s="36">
        <v>0</v>
      </c>
      <c r="N45" s="82">
        <v>56.47</v>
      </c>
      <c r="O45" s="82">
        <v>160.07</v>
      </c>
      <c r="P45" s="82">
        <v>0</v>
      </c>
      <c r="Q45" s="82">
        <v>719.3</v>
      </c>
      <c r="R45" s="82">
        <v>25.55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</row>
    <row r="46" spans="1:25" ht="54.75" thickBot="1">
      <c r="A46" s="109"/>
      <c r="B46" s="93"/>
      <c r="C46" s="37" t="s">
        <v>17</v>
      </c>
      <c r="D46" s="83"/>
      <c r="E46" s="83"/>
      <c r="F46" s="83"/>
      <c r="G46" s="83"/>
      <c r="H46" s="83"/>
      <c r="I46" s="36">
        <v>14.38</v>
      </c>
      <c r="J46" s="36">
        <v>2</v>
      </c>
      <c r="K46" s="36">
        <v>0</v>
      </c>
      <c r="L46" s="36">
        <v>0</v>
      </c>
      <c r="M46" s="36">
        <v>0</v>
      </c>
      <c r="N46" s="83"/>
      <c r="O46" s="83"/>
      <c r="P46" s="83"/>
      <c r="Q46" s="83"/>
      <c r="R46" s="83"/>
      <c r="S46" s="36">
        <v>0</v>
      </c>
      <c r="T46" s="36">
        <v>0</v>
      </c>
      <c r="U46" s="36">
        <v>0</v>
      </c>
      <c r="V46" s="36">
        <v>0</v>
      </c>
      <c r="W46" s="36">
        <v>0</v>
      </c>
    </row>
    <row r="47" spans="1:25" ht="81.75" thickBot="1">
      <c r="A47" s="109"/>
      <c r="B47" s="93"/>
      <c r="C47" s="37" t="s">
        <v>18</v>
      </c>
      <c r="D47" s="83"/>
      <c r="E47" s="83"/>
      <c r="F47" s="83"/>
      <c r="G47" s="83"/>
      <c r="H47" s="83"/>
      <c r="I47" s="36">
        <v>8.3999999999999986</v>
      </c>
      <c r="J47" s="36">
        <v>0.72</v>
      </c>
      <c r="K47" s="36">
        <v>0</v>
      </c>
      <c r="L47" s="36">
        <v>0</v>
      </c>
      <c r="M47" s="36">
        <v>0</v>
      </c>
      <c r="N47" s="83"/>
      <c r="O47" s="83"/>
      <c r="P47" s="83"/>
      <c r="Q47" s="83"/>
      <c r="R47" s="83"/>
      <c r="S47" s="36">
        <v>0</v>
      </c>
      <c r="T47" s="36">
        <v>0</v>
      </c>
      <c r="U47" s="36">
        <v>0</v>
      </c>
      <c r="V47" s="36">
        <v>0</v>
      </c>
      <c r="W47" s="36">
        <v>0</v>
      </c>
    </row>
    <row r="48" spans="1:25" ht="81.75" thickBot="1">
      <c r="A48" s="109"/>
      <c r="B48" s="93"/>
      <c r="C48" s="37" t="s">
        <v>19</v>
      </c>
      <c r="D48" s="83"/>
      <c r="E48" s="83"/>
      <c r="F48" s="83"/>
      <c r="G48" s="83"/>
      <c r="H48" s="83"/>
      <c r="I48" s="36">
        <v>482.84999999999997</v>
      </c>
      <c r="J48" s="36">
        <v>6</v>
      </c>
      <c r="K48" s="36">
        <v>0</v>
      </c>
      <c r="L48" s="36">
        <v>0</v>
      </c>
      <c r="M48" s="36">
        <v>0</v>
      </c>
      <c r="N48" s="83"/>
      <c r="O48" s="83"/>
      <c r="P48" s="83"/>
      <c r="Q48" s="83"/>
      <c r="R48" s="83"/>
      <c r="S48" s="36">
        <v>0</v>
      </c>
      <c r="T48" s="36">
        <v>0</v>
      </c>
      <c r="U48" s="36">
        <v>0</v>
      </c>
      <c r="V48" s="36">
        <v>0</v>
      </c>
      <c r="W48" s="36">
        <v>0</v>
      </c>
    </row>
    <row r="49" spans="1:25" ht="54.75" thickBot="1">
      <c r="A49" s="109"/>
      <c r="B49" s="93"/>
      <c r="C49" s="37" t="s">
        <v>20</v>
      </c>
      <c r="D49" s="83"/>
      <c r="E49" s="83"/>
      <c r="F49" s="83"/>
      <c r="G49" s="83"/>
      <c r="H49" s="83"/>
      <c r="I49" s="36">
        <v>35.159999999999997</v>
      </c>
      <c r="J49" s="36">
        <v>2.27</v>
      </c>
      <c r="K49" s="36">
        <v>0</v>
      </c>
      <c r="L49" s="36">
        <v>0</v>
      </c>
      <c r="M49" s="36">
        <v>0</v>
      </c>
      <c r="N49" s="83"/>
      <c r="O49" s="83"/>
      <c r="P49" s="83"/>
      <c r="Q49" s="83"/>
      <c r="R49" s="83"/>
      <c r="S49" s="36">
        <v>0</v>
      </c>
      <c r="T49" s="36">
        <v>0</v>
      </c>
      <c r="U49" s="36">
        <v>0</v>
      </c>
      <c r="V49" s="36">
        <v>0</v>
      </c>
      <c r="W49" s="36">
        <v>0</v>
      </c>
    </row>
    <row r="50" spans="1:25" ht="81.75" thickBot="1">
      <c r="A50" s="109"/>
      <c r="B50" s="93"/>
      <c r="C50" s="37" t="s">
        <v>21</v>
      </c>
      <c r="D50" s="83"/>
      <c r="E50" s="83"/>
      <c r="F50" s="83"/>
      <c r="G50" s="83"/>
      <c r="H50" s="83"/>
      <c r="I50" s="36">
        <v>13.1</v>
      </c>
      <c r="J50" s="36">
        <v>0</v>
      </c>
      <c r="K50" s="36">
        <v>0</v>
      </c>
      <c r="L50" s="36">
        <v>0</v>
      </c>
      <c r="M50" s="36">
        <v>0</v>
      </c>
      <c r="N50" s="83"/>
      <c r="O50" s="83"/>
      <c r="P50" s="83"/>
      <c r="Q50" s="83"/>
      <c r="R50" s="83"/>
      <c r="S50" s="36">
        <v>0</v>
      </c>
      <c r="T50" s="36">
        <v>0</v>
      </c>
      <c r="U50" s="36">
        <v>0</v>
      </c>
      <c r="V50" s="36">
        <v>0</v>
      </c>
      <c r="W50" s="36">
        <v>0</v>
      </c>
    </row>
    <row r="51" spans="1:25" ht="41.25" thickBot="1">
      <c r="A51" s="109"/>
      <c r="B51" s="93"/>
      <c r="C51" s="37" t="s">
        <v>22</v>
      </c>
      <c r="D51" s="83"/>
      <c r="E51" s="83"/>
      <c r="F51" s="83"/>
      <c r="G51" s="83"/>
      <c r="H51" s="83"/>
      <c r="I51" s="36">
        <v>22.3</v>
      </c>
      <c r="J51" s="36">
        <v>0</v>
      </c>
      <c r="K51" s="36">
        <v>0</v>
      </c>
      <c r="L51" s="36">
        <v>0</v>
      </c>
      <c r="M51" s="36">
        <v>0</v>
      </c>
      <c r="N51" s="83"/>
      <c r="O51" s="83"/>
      <c r="P51" s="83"/>
      <c r="Q51" s="83"/>
      <c r="R51" s="83"/>
      <c r="S51" s="36">
        <v>0</v>
      </c>
      <c r="T51" s="36">
        <v>0</v>
      </c>
      <c r="U51" s="36">
        <v>0</v>
      </c>
      <c r="V51" s="36">
        <v>0</v>
      </c>
      <c r="W51" s="36">
        <v>0</v>
      </c>
    </row>
    <row r="52" spans="1:25" ht="68.25" thickBot="1">
      <c r="A52" s="110"/>
      <c r="B52" s="94"/>
      <c r="C52" s="38" t="s">
        <v>23</v>
      </c>
      <c r="D52" s="84"/>
      <c r="E52" s="84"/>
      <c r="F52" s="84"/>
      <c r="G52" s="84"/>
      <c r="H52" s="84"/>
      <c r="I52" s="36">
        <v>181.67</v>
      </c>
      <c r="J52" s="36">
        <v>5.47</v>
      </c>
      <c r="K52" s="36">
        <v>0</v>
      </c>
      <c r="L52" s="36">
        <v>0</v>
      </c>
      <c r="M52" s="36">
        <v>0</v>
      </c>
      <c r="N52" s="84"/>
      <c r="O52" s="84"/>
      <c r="P52" s="84"/>
      <c r="Q52" s="84"/>
      <c r="R52" s="84"/>
      <c r="S52" s="36">
        <v>0</v>
      </c>
      <c r="T52" s="36">
        <v>1.8</v>
      </c>
      <c r="U52" s="36">
        <v>0</v>
      </c>
      <c r="V52" s="36">
        <v>0</v>
      </c>
      <c r="W52" s="36">
        <v>0</v>
      </c>
    </row>
    <row r="53" spans="1:25" s="60" customFormat="1" ht="55.5" customHeight="1" thickBot="1">
      <c r="A53" s="57"/>
      <c r="B53" s="85" t="s">
        <v>24</v>
      </c>
      <c r="C53" s="86"/>
      <c r="D53" s="42">
        <f>D45+E45+F45+G45+H45</f>
        <v>4747.1699999999992</v>
      </c>
      <c r="E53" s="54"/>
      <c r="F53" s="54"/>
      <c r="G53" s="54"/>
      <c r="H53" s="54"/>
      <c r="I53" s="58">
        <f>SUM(I45:I52)</f>
        <v>890.17999999999984</v>
      </c>
      <c r="J53" s="58">
        <f t="shared" ref="J53:M53" si="8">SUM(J45:J52)</f>
        <v>18.52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42">
        <f>N45+O45+P45+Q45+R45</f>
        <v>961.38999999999987</v>
      </c>
      <c r="O53" s="54"/>
      <c r="P53" s="54"/>
      <c r="Q53" s="54"/>
      <c r="R53" s="54"/>
      <c r="S53" s="59">
        <f>SUM(S45:S52)</f>
        <v>0</v>
      </c>
      <c r="T53" s="59">
        <f t="shared" ref="T53:W53" si="9">SUM(T45:T52)</f>
        <v>1.8</v>
      </c>
      <c r="U53" s="59">
        <f t="shared" si="9"/>
        <v>0</v>
      </c>
      <c r="V53" s="59">
        <f t="shared" si="9"/>
        <v>0</v>
      </c>
      <c r="W53" s="59">
        <f t="shared" si="9"/>
        <v>0</v>
      </c>
      <c r="Y53" s="61"/>
    </row>
    <row r="54" spans="1:25" ht="18" customHeight="1" thickBot="1">
      <c r="A54" s="108">
        <v>6</v>
      </c>
      <c r="B54" s="92" t="s">
        <v>129</v>
      </c>
      <c r="C54" s="35" t="s">
        <v>16</v>
      </c>
      <c r="D54" s="82">
        <v>3502.7899999999995</v>
      </c>
      <c r="E54" s="82">
        <v>280.48</v>
      </c>
      <c r="F54" s="82">
        <v>0</v>
      </c>
      <c r="G54" s="82">
        <v>119.89000000000001</v>
      </c>
      <c r="H54" s="82">
        <v>534.41999999999996</v>
      </c>
      <c r="I54" s="36">
        <v>5.3599999999999994</v>
      </c>
      <c r="J54" s="36">
        <v>0</v>
      </c>
      <c r="K54" s="36">
        <v>0</v>
      </c>
      <c r="L54" s="36">
        <v>0</v>
      </c>
      <c r="M54" s="36">
        <v>0</v>
      </c>
      <c r="N54" s="82">
        <v>19.2</v>
      </c>
      <c r="O54" s="82">
        <v>7.94</v>
      </c>
      <c r="P54" s="82">
        <v>0</v>
      </c>
      <c r="Q54" s="82">
        <v>0</v>
      </c>
      <c r="R54" s="82">
        <v>12.899999999999999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</row>
    <row r="55" spans="1:25" ht="54.75" thickBot="1">
      <c r="A55" s="109"/>
      <c r="B55" s="93"/>
      <c r="C55" s="37" t="s">
        <v>17</v>
      </c>
      <c r="D55" s="83"/>
      <c r="E55" s="83"/>
      <c r="F55" s="83"/>
      <c r="G55" s="83"/>
      <c r="H55" s="83"/>
      <c r="I55" s="36">
        <v>0.5</v>
      </c>
      <c r="J55" s="36">
        <v>0</v>
      </c>
      <c r="K55" s="36">
        <v>0</v>
      </c>
      <c r="L55" s="36">
        <v>0</v>
      </c>
      <c r="M55" s="36">
        <v>0</v>
      </c>
      <c r="N55" s="83"/>
      <c r="O55" s="83"/>
      <c r="P55" s="83"/>
      <c r="Q55" s="83"/>
      <c r="R55" s="83"/>
      <c r="S55" s="36">
        <v>0</v>
      </c>
      <c r="T55" s="36">
        <v>0</v>
      </c>
      <c r="U55" s="36">
        <v>0</v>
      </c>
      <c r="V55" s="36">
        <v>0</v>
      </c>
      <c r="W55" s="36">
        <v>0</v>
      </c>
    </row>
    <row r="56" spans="1:25" ht="81.75" thickBot="1">
      <c r="A56" s="109"/>
      <c r="B56" s="93"/>
      <c r="C56" s="37" t="s">
        <v>18</v>
      </c>
      <c r="D56" s="83"/>
      <c r="E56" s="83"/>
      <c r="F56" s="83"/>
      <c r="G56" s="83"/>
      <c r="H56" s="83"/>
      <c r="I56" s="36">
        <v>5</v>
      </c>
      <c r="J56" s="36">
        <v>0</v>
      </c>
      <c r="K56" s="36">
        <v>0</v>
      </c>
      <c r="L56" s="36">
        <v>0</v>
      </c>
      <c r="M56" s="36">
        <v>0</v>
      </c>
      <c r="N56" s="83"/>
      <c r="O56" s="83"/>
      <c r="P56" s="83"/>
      <c r="Q56" s="83"/>
      <c r="R56" s="83"/>
      <c r="S56" s="36">
        <v>0</v>
      </c>
      <c r="T56" s="36">
        <v>0</v>
      </c>
      <c r="U56" s="36">
        <v>0</v>
      </c>
      <c r="V56" s="36">
        <v>0</v>
      </c>
      <c r="W56" s="36">
        <v>0</v>
      </c>
    </row>
    <row r="57" spans="1:25" ht="81.75" thickBot="1">
      <c r="A57" s="109"/>
      <c r="B57" s="93"/>
      <c r="C57" s="37" t="s">
        <v>19</v>
      </c>
      <c r="D57" s="83"/>
      <c r="E57" s="83"/>
      <c r="F57" s="83"/>
      <c r="G57" s="83"/>
      <c r="H57" s="83"/>
      <c r="I57" s="36">
        <v>492.2</v>
      </c>
      <c r="J57" s="36">
        <v>2</v>
      </c>
      <c r="K57" s="36">
        <v>0</v>
      </c>
      <c r="L57" s="36">
        <v>0</v>
      </c>
      <c r="M57" s="36">
        <v>0</v>
      </c>
      <c r="N57" s="83"/>
      <c r="O57" s="83"/>
      <c r="P57" s="83"/>
      <c r="Q57" s="83"/>
      <c r="R57" s="83"/>
      <c r="S57" s="36">
        <v>0</v>
      </c>
      <c r="T57" s="36">
        <v>0</v>
      </c>
      <c r="U57" s="36">
        <v>0</v>
      </c>
      <c r="V57" s="36">
        <v>0</v>
      </c>
      <c r="W57" s="36">
        <v>0</v>
      </c>
    </row>
    <row r="58" spans="1:25" ht="54.75" thickBot="1">
      <c r="A58" s="109"/>
      <c r="B58" s="93"/>
      <c r="C58" s="37" t="s">
        <v>20</v>
      </c>
      <c r="D58" s="83"/>
      <c r="E58" s="83"/>
      <c r="F58" s="83"/>
      <c r="G58" s="83"/>
      <c r="H58" s="83"/>
      <c r="I58" s="36">
        <v>41.3</v>
      </c>
      <c r="J58" s="36">
        <v>0</v>
      </c>
      <c r="K58" s="36">
        <v>0</v>
      </c>
      <c r="L58" s="36">
        <v>0</v>
      </c>
      <c r="M58" s="36">
        <v>0</v>
      </c>
      <c r="N58" s="83"/>
      <c r="O58" s="83"/>
      <c r="P58" s="83"/>
      <c r="Q58" s="83"/>
      <c r="R58" s="83"/>
      <c r="S58" s="36">
        <v>0</v>
      </c>
      <c r="T58" s="36">
        <v>0</v>
      </c>
      <c r="U58" s="36">
        <v>0</v>
      </c>
      <c r="V58" s="36">
        <v>0</v>
      </c>
      <c r="W58" s="36">
        <v>0</v>
      </c>
    </row>
    <row r="59" spans="1:25" ht="81.75" thickBot="1">
      <c r="A59" s="109"/>
      <c r="B59" s="93"/>
      <c r="C59" s="37" t="s">
        <v>21</v>
      </c>
      <c r="D59" s="83"/>
      <c r="E59" s="83"/>
      <c r="F59" s="83"/>
      <c r="G59" s="83"/>
      <c r="H59" s="83"/>
      <c r="I59" s="36">
        <v>18</v>
      </c>
      <c r="J59" s="36">
        <v>0</v>
      </c>
      <c r="K59" s="36">
        <v>0</v>
      </c>
      <c r="L59" s="36">
        <v>0</v>
      </c>
      <c r="M59" s="36">
        <v>0</v>
      </c>
      <c r="N59" s="83"/>
      <c r="O59" s="83"/>
      <c r="P59" s="83"/>
      <c r="Q59" s="83"/>
      <c r="R59" s="83"/>
      <c r="S59" s="36">
        <v>0</v>
      </c>
      <c r="T59" s="36">
        <v>0</v>
      </c>
      <c r="U59" s="36">
        <v>0</v>
      </c>
      <c r="V59" s="36">
        <v>0</v>
      </c>
      <c r="W59" s="36">
        <v>0</v>
      </c>
    </row>
    <row r="60" spans="1:25" ht="41.25" thickBot="1">
      <c r="A60" s="109"/>
      <c r="B60" s="93"/>
      <c r="C60" s="37" t="s">
        <v>22</v>
      </c>
      <c r="D60" s="83"/>
      <c r="E60" s="83"/>
      <c r="F60" s="83"/>
      <c r="G60" s="83"/>
      <c r="H60" s="83"/>
      <c r="I60" s="36">
        <v>0.5</v>
      </c>
      <c r="J60" s="36">
        <v>0</v>
      </c>
      <c r="K60" s="36">
        <v>0</v>
      </c>
      <c r="L60" s="36">
        <v>0</v>
      </c>
      <c r="M60" s="36">
        <v>0</v>
      </c>
      <c r="N60" s="83"/>
      <c r="O60" s="83"/>
      <c r="P60" s="83"/>
      <c r="Q60" s="83"/>
      <c r="R60" s="83"/>
      <c r="S60" s="36">
        <v>0</v>
      </c>
      <c r="T60" s="36">
        <v>0</v>
      </c>
      <c r="U60" s="36">
        <v>0</v>
      </c>
      <c r="V60" s="36">
        <v>0</v>
      </c>
      <c r="W60" s="36">
        <v>0</v>
      </c>
    </row>
    <row r="61" spans="1:25" ht="68.25" thickBot="1">
      <c r="A61" s="110"/>
      <c r="B61" s="94"/>
      <c r="C61" s="38" t="s">
        <v>23</v>
      </c>
      <c r="D61" s="84"/>
      <c r="E61" s="84"/>
      <c r="F61" s="84"/>
      <c r="G61" s="84"/>
      <c r="H61" s="84"/>
      <c r="I61" s="36">
        <v>110.47</v>
      </c>
      <c r="J61" s="36">
        <v>3.5</v>
      </c>
      <c r="K61" s="36">
        <v>0</v>
      </c>
      <c r="L61" s="36">
        <v>0</v>
      </c>
      <c r="M61" s="36">
        <v>0</v>
      </c>
      <c r="N61" s="84"/>
      <c r="O61" s="84"/>
      <c r="P61" s="84"/>
      <c r="Q61" s="84"/>
      <c r="R61" s="84"/>
      <c r="S61" s="36">
        <v>0</v>
      </c>
      <c r="T61" s="36">
        <v>0</v>
      </c>
      <c r="U61" s="36">
        <v>0</v>
      </c>
      <c r="V61" s="36">
        <v>0</v>
      </c>
      <c r="W61" s="36">
        <v>0</v>
      </c>
    </row>
    <row r="62" spans="1:25" s="60" customFormat="1" ht="60.75" customHeight="1" thickBot="1">
      <c r="A62" s="57"/>
      <c r="B62" s="85" t="s">
        <v>24</v>
      </c>
      <c r="C62" s="86"/>
      <c r="D62" s="42">
        <f>D54+E54+F54+G54+H54</f>
        <v>4437.579999999999</v>
      </c>
      <c r="E62" s="54"/>
      <c r="F62" s="54"/>
      <c r="G62" s="54"/>
      <c r="H62" s="54"/>
      <c r="I62" s="58">
        <f>SUM(I54:I61)</f>
        <v>673.33</v>
      </c>
      <c r="J62" s="58">
        <f t="shared" ref="J62:M62" si="10">SUM(J54:J61)</f>
        <v>5.5</v>
      </c>
      <c r="K62" s="58">
        <f t="shared" si="10"/>
        <v>0</v>
      </c>
      <c r="L62" s="58">
        <f t="shared" si="10"/>
        <v>0</v>
      </c>
      <c r="M62" s="58">
        <f t="shared" si="10"/>
        <v>0</v>
      </c>
      <c r="N62" s="42">
        <f>N54+O54+P54+Q54+R54</f>
        <v>40.04</v>
      </c>
      <c r="O62" s="54"/>
      <c r="P62" s="54"/>
      <c r="Q62" s="54"/>
      <c r="R62" s="54"/>
      <c r="S62" s="58">
        <f>SUM(S54:S61)</f>
        <v>0</v>
      </c>
      <c r="T62" s="58">
        <f t="shared" ref="T62:W62" si="11">SUM(T54:T61)</f>
        <v>0</v>
      </c>
      <c r="U62" s="58">
        <f t="shared" si="11"/>
        <v>0</v>
      </c>
      <c r="V62" s="58">
        <f t="shared" si="11"/>
        <v>0</v>
      </c>
      <c r="W62" s="58">
        <f t="shared" si="11"/>
        <v>0</v>
      </c>
      <c r="Y62" s="61"/>
    </row>
    <row r="63" spans="1:25" ht="18" customHeight="1" thickBot="1">
      <c r="A63" s="108">
        <v>7</v>
      </c>
      <c r="B63" s="92" t="s">
        <v>102</v>
      </c>
      <c r="C63" s="35" t="s">
        <v>16</v>
      </c>
      <c r="D63" s="82">
        <v>1855.3500000000001</v>
      </c>
      <c r="E63" s="82">
        <v>428.89000000000004</v>
      </c>
      <c r="F63" s="82">
        <v>0</v>
      </c>
      <c r="G63" s="82">
        <v>101.41999999999999</v>
      </c>
      <c r="H63" s="82">
        <v>401.40000000000003</v>
      </c>
      <c r="I63" s="36">
        <v>241.17</v>
      </c>
      <c r="J63" s="36">
        <v>16</v>
      </c>
      <c r="K63" s="36">
        <v>0</v>
      </c>
      <c r="L63" s="36">
        <v>0</v>
      </c>
      <c r="M63" s="36">
        <v>0</v>
      </c>
      <c r="N63" s="82">
        <v>57.120000000000005</v>
      </c>
      <c r="O63" s="82">
        <v>18.52</v>
      </c>
      <c r="P63" s="82">
        <v>0</v>
      </c>
      <c r="Q63" s="82">
        <v>4.8</v>
      </c>
      <c r="R63" s="82">
        <v>104.24000000000001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</row>
    <row r="64" spans="1:25" ht="54.75" thickBot="1">
      <c r="A64" s="109"/>
      <c r="B64" s="93"/>
      <c r="C64" s="37" t="s">
        <v>17</v>
      </c>
      <c r="D64" s="83"/>
      <c r="E64" s="83"/>
      <c r="F64" s="83"/>
      <c r="G64" s="83"/>
      <c r="H64" s="83"/>
      <c r="I64" s="36">
        <v>30.41</v>
      </c>
      <c r="J64" s="36">
        <v>7.95</v>
      </c>
      <c r="K64" s="36">
        <v>0</v>
      </c>
      <c r="L64" s="36">
        <v>0</v>
      </c>
      <c r="M64" s="36">
        <v>0</v>
      </c>
      <c r="N64" s="83"/>
      <c r="O64" s="83"/>
      <c r="P64" s="83"/>
      <c r="Q64" s="83"/>
      <c r="R64" s="83"/>
      <c r="S64" s="36">
        <v>0</v>
      </c>
      <c r="T64" s="36">
        <v>0</v>
      </c>
      <c r="U64" s="36">
        <v>0</v>
      </c>
      <c r="V64" s="36">
        <v>0</v>
      </c>
      <c r="W64" s="36">
        <v>0</v>
      </c>
    </row>
    <row r="65" spans="1:25" ht="81.75" thickBot="1">
      <c r="A65" s="109"/>
      <c r="B65" s="93"/>
      <c r="C65" s="37" t="s">
        <v>18</v>
      </c>
      <c r="D65" s="83"/>
      <c r="E65" s="83"/>
      <c r="F65" s="83"/>
      <c r="G65" s="83"/>
      <c r="H65" s="83"/>
      <c r="I65" s="36">
        <v>123.39999999999999</v>
      </c>
      <c r="J65" s="36">
        <v>10</v>
      </c>
      <c r="K65" s="36">
        <v>0</v>
      </c>
      <c r="L65" s="36">
        <v>0</v>
      </c>
      <c r="M65" s="36">
        <v>0</v>
      </c>
      <c r="N65" s="83"/>
      <c r="O65" s="83"/>
      <c r="P65" s="83"/>
      <c r="Q65" s="83"/>
      <c r="R65" s="83"/>
      <c r="S65" s="36">
        <v>0</v>
      </c>
      <c r="T65" s="36">
        <v>0</v>
      </c>
      <c r="U65" s="36">
        <v>0</v>
      </c>
      <c r="V65" s="36">
        <v>0</v>
      </c>
      <c r="W65" s="36">
        <v>0</v>
      </c>
    </row>
    <row r="66" spans="1:25" ht="81.75" thickBot="1">
      <c r="A66" s="109"/>
      <c r="B66" s="93"/>
      <c r="C66" s="37" t="s">
        <v>19</v>
      </c>
      <c r="D66" s="83"/>
      <c r="E66" s="83"/>
      <c r="F66" s="83"/>
      <c r="G66" s="83"/>
      <c r="H66" s="83"/>
      <c r="I66" s="36">
        <v>601.61</v>
      </c>
      <c r="J66" s="36">
        <v>25</v>
      </c>
      <c r="K66" s="36">
        <v>0</v>
      </c>
      <c r="L66" s="36">
        <v>0</v>
      </c>
      <c r="M66" s="36">
        <v>0</v>
      </c>
      <c r="N66" s="83"/>
      <c r="O66" s="83"/>
      <c r="P66" s="83"/>
      <c r="Q66" s="83"/>
      <c r="R66" s="83"/>
      <c r="S66" s="36">
        <v>1.1200000000000001</v>
      </c>
      <c r="T66" s="36">
        <v>0</v>
      </c>
      <c r="U66" s="36">
        <v>0</v>
      </c>
      <c r="V66" s="36">
        <v>0</v>
      </c>
      <c r="W66" s="36">
        <v>0</v>
      </c>
    </row>
    <row r="67" spans="1:25" ht="54.75" thickBot="1">
      <c r="A67" s="109"/>
      <c r="B67" s="93"/>
      <c r="C67" s="37" t="s">
        <v>20</v>
      </c>
      <c r="D67" s="83"/>
      <c r="E67" s="83"/>
      <c r="F67" s="83"/>
      <c r="G67" s="83"/>
      <c r="H67" s="83"/>
      <c r="I67" s="36">
        <v>78.69</v>
      </c>
      <c r="J67" s="36">
        <v>0</v>
      </c>
      <c r="K67" s="36">
        <v>0</v>
      </c>
      <c r="L67" s="36">
        <v>0</v>
      </c>
      <c r="M67" s="36">
        <v>0</v>
      </c>
      <c r="N67" s="83"/>
      <c r="O67" s="83"/>
      <c r="P67" s="83"/>
      <c r="Q67" s="83"/>
      <c r="R67" s="83"/>
      <c r="S67" s="36">
        <v>0</v>
      </c>
      <c r="T67" s="36">
        <v>0</v>
      </c>
      <c r="U67" s="36">
        <v>0</v>
      </c>
      <c r="V67" s="36">
        <v>0</v>
      </c>
      <c r="W67" s="36">
        <v>0</v>
      </c>
    </row>
    <row r="68" spans="1:25" ht="81.75" thickBot="1">
      <c r="A68" s="109"/>
      <c r="B68" s="93"/>
      <c r="C68" s="37" t="s">
        <v>21</v>
      </c>
      <c r="D68" s="83"/>
      <c r="E68" s="83"/>
      <c r="F68" s="83"/>
      <c r="G68" s="83"/>
      <c r="H68" s="83"/>
      <c r="I68" s="36">
        <v>6.1</v>
      </c>
      <c r="J68" s="36">
        <v>0</v>
      </c>
      <c r="K68" s="36">
        <v>0</v>
      </c>
      <c r="L68" s="36">
        <v>0</v>
      </c>
      <c r="M68" s="36">
        <v>0</v>
      </c>
      <c r="N68" s="83"/>
      <c r="O68" s="83"/>
      <c r="P68" s="83"/>
      <c r="Q68" s="83"/>
      <c r="R68" s="83"/>
      <c r="S68" s="36">
        <v>0</v>
      </c>
      <c r="T68" s="36">
        <v>0</v>
      </c>
      <c r="U68" s="36">
        <v>0</v>
      </c>
      <c r="V68" s="36">
        <v>0</v>
      </c>
      <c r="W68" s="36">
        <v>0</v>
      </c>
    </row>
    <row r="69" spans="1:25" ht="41.25" thickBot="1">
      <c r="A69" s="109"/>
      <c r="B69" s="93"/>
      <c r="C69" s="37" t="s">
        <v>22</v>
      </c>
      <c r="D69" s="83"/>
      <c r="E69" s="83"/>
      <c r="F69" s="83"/>
      <c r="G69" s="83"/>
      <c r="H69" s="83"/>
      <c r="I69" s="36">
        <v>6.7</v>
      </c>
      <c r="J69" s="36">
        <v>0</v>
      </c>
      <c r="K69" s="36">
        <v>0</v>
      </c>
      <c r="L69" s="36">
        <v>0</v>
      </c>
      <c r="M69" s="36">
        <v>0</v>
      </c>
      <c r="N69" s="83"/>
      <c r="O69" s="83"/>
      <c r="P69" s="83"/>
      <c r="Q69" s="83"/>
      <c r="R69" s="83"/>
      <c r="S69" s="36">
        <v>0</v>
      </c>
      <c r="T69" s="36">
        <v>0</v>
      </c>
      <c r="U69" s="36">
        <v>0</v>
      </c>
      <c r="V69" s="36">
        <v>0</v>
      </c>
      <c r="W69" s="36">
        <v>0</v>
      </c>
    </row>
    <row r="70" spans="1:25" ht="68.25" thickBot="1">
      <c r="A70" s="110"/>
      <c r="B70" s="94"/>
      <c r="C70" s="38" t="s">
        <v>23</v>
      </c>
      <c r="D70" s="84"/>
      <c r="E70" s="84"/>
      <c r="F70" s="84"/>
      <c r="G70" s="84"/>
      <c r="H70" s="84"/>
      <c r="I70" s="36">
        <v>256.34999999999997</v>
      </c>
      <c r="J70" s="36">
        <v>78.89</v>
      </c>
      <c r="K70" s="36">
        <v>0</v>
      </c>
      <c r="L70" s="36">
        <v>0</v>
      </c>
      <c r="M70" s="36">
        <v>0</v>
      </c>
      <c r="N70" s="84"/>
      <c r="O70" s="84"/>
      <c r="P70" s="84"/>
      <c r="Q70" s="84"/>
      <c r="R70" s="84"/>
      <c r="S70" s="36">
        <v>3.76</v>
      </c>
      <c r="T70" s="36">
        <v>0</v>
      </c>
      <c r="U70" s="36">
        <v>0</v>
      </c>
      <c r="V70" s="36">
        <v>0</v>
      </c>
      <c r="W70" s="36">
        <v>0</v>
      </c>
    </row>
    <row r="71" spans="1:25" s="60" customFormat="1" ht="56.25" customHeight="1" thickBot="1">
      <c r="A71" s="57"/>
      <c r="B71" s="85" t="s">
        <v>24</v>
      </c>
      <c r="C71" s="86"/>
      <c r="D71" s="42">
        <f>D63+E63+F63+G63+H63</f>
        <v>2787.0600000000004</v>
      </c>
      <c r="E71" s="54"/>
      <c r="F71" s="54"/>
      <c r="G71" s="54"/>
      <c r="H71" s="54"/>
      <c r="I71" s="58">
        <f>SUM(I63:I70)</f>
        <v>1344.4299999999998</v>
      </c>
      <c r="J71" s="58">
        <f t="shared" ref="J71:M71" si="12">SUM(J63:J70)</f>
        <v>137.84</v>
      </c>
      <c r="K71" s="58">
        <f t="shared" si="12"/>
        <v>0</v>
      </c>
      <c r="L71" s="58">
        <f t="shared" si="12"/>
        <v>0</v>
      </c>
      <c r="M71" s="58">
        <f t="shared" si="12"/>
        <v>0</v>
      </c>
      <c r="N71" s="42">
        <f>N63+O63+P63+Q63+R63</f>
        <v>184.68</v>
      </c>
      <c r="O71" s="54"/>
      <c r="P71" s="54"/>
      <c r="Q71" s="54"/>
      <c r="R71" s="54"/>
      <c r="S71" s="58">
        <f>SUM(S63:S70)</f>
        <v>4.88</v>
      </c>
      <c r="T71" s="58">
        <f t="shared" ref="T71:W71" si="13">SUM(T63:T70)</f>
        <v>0</v>
      </c>
      <c r="U71" s="58">
        <f t="shared" si="13"/>
        <v>0</v>
      </c>
      <c r="V71" s="58">
        <f t="shared" si="13"/>
        <v>0</v>
      </c>
      <c r="W71" s="58">
        <f t="shared" si="13"/>
        <v>0</v>
      </c>
      <c r="Y71" s="61"/>
    </row>
    <row r="72" spans="1:25" ht="30" customHeight="1">
      <c r="A72" s="103">
        <v>8</v>
      </c>
      <c r="B72" s="105" t="s">
        <v>103</v>
      </c>
      <c r="C72" s="7" t="s">
        <v>16</v>
      </c>
      <c r="D72" s="87">
        <v>106.1</v>
      </c>
      <c r="E72" s="87">
        <v>6.4</v>
      </c>
      <c r="F72" s="87"/>
      <c r="G72" s="87">
        <v>176.8</v>
      </c>
      <c r="H72" s="95">
        <v>1.3</v>
      </c>
      <c r="I72" s="8"/>
      <c r="J72" s="9"/>
      <c r="K72" s="10"/>
      <c r="L72" s="10"/>
      <c r="M72" s="11"/>
      <c r="N72" s="97"/>
      <c r="O72" s="87"/>
      <c r="P72" s="100"/>
      <c r="Q72" s="87"/>
      <c r="R72" s="87"/>
      <c r="S72" s="12"/>
      <c r="T72" s="13"/>
      <c r="U72" s="13"/>
      <c r="V72" s="13"/>
      <c r="W72" s="14"/>
    </row>
    <row r="73" spans="1:25" ht="30" customHeight="1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5" ht="30" customHeight="1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5" ht="30" customHeight="1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10</v>
      </c>
      <c r="J75" s="17"/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5" ht="30" customHeight="1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5" ht="30" customHeight="1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5" ht="30" customHeight="1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5" ht="30" customHeight="1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/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5" ht="30" customHeight="1" thickBot="1">
      <c r="A80" s="104"/>
      <c r="B80" s="142" t="s">
        <v>24</v>
      </c>
      <c r="C80" s="143"/>
      <c r="D80" s="71">
        <f>D72+E72+G72+H72</f>
        <v>290.60000000000002</v>
      </c>
      <c r="E80" s="46"/>
      <c r="F80" s="46"/>
      <c r="G80" s="46"/>
      <c r="H80" s="46"/>
      <c r="I80" s="48">
        <f t="shared" ref="I80:M80" si="14">I72+I73+I74+I75+I76+I77+I78+I79</f>
        <v>10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0</v>
      </c>
      <c r="O80" s="46"/>
      <c r="P80" s="34"/>
      <c r="Q80" s="46"/>
      <c r="R80" s="46"/>
      <c r="S80" s="48">
        <f t="shared" ref="S80:W80" si="15">S72+S73+S74+S75+S76+S77+S78+S79</f>
        <v>0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5" ht="30" customHeight="1" thickBot="1">
      <c r="A81" s="70"/>
      <c r="B81" s="92" t="s">
        <v>130</v>
      </c>
      <c r="C81" s="35" t="s">
        <v>16</v>
      </c>
      <c r="D81" s="82">
        <f>D72+D63+D54+D45+D36+D27+D18+D9</f>
        <v>30287.059999999998</v>
      </c>
      <c r="E81" s="82">
        <f t="shared" ref="E81:H81" si="16">E72+E63+E54+E45+E36+E27+E18+E9</f>
        <v>11410.41</v>
      </c>
      <c r="F81" s="82">
        <f t="shared" si="16"/>
        <v>24.4</v>
      </c>
      <c r="G81" s="82">
        <f t="shared" si="16"/>
        <v>7108.7200000000012</v>
      </c>
      <c r="H81" s="82">
        <f t="shared" si="16"/>
        <v>6254.8000000000011</v>
      </c>
      <c r="I81" s="36">
        <f>I9+I18+I27+I36+I45+I54+I63+I72</f>
        <v>1352.2</v>
      </c>
      <c r="J81" s="36">
        <f t="shared" ref="J81:M81" si="17">J9+J18+J27+J36+J45+J54+J63+J72</f>
        <v>31.060000000000002</v>
      </c>
      <c r="K81" s="36">
        <f t="shared" si="17"/>
        <v>0</v>
      </c>
      <c r="L81" s="36">
        <f t="shared" si="17"/>
        <v>0</v>
      </c>
      <c r="M81" s="36">
        <f t="shared" si="17"/>
        <v>0</v>
      </c>
      <c r="N81" s="82">
        <f t="shared" ref="N81:R81" si="18">N72+N63+N54+N45+N36+N27+N18+N9</f>
        <v>2986.7900000000004</v>
      </c>
      <c r="O81" s="82">
        <f t="shared" si="18"/>
        <v>1350.74</v>
      </c>
      <c r="P81" s="82">
        <f t="shared" si="18"/>
        <v>143.87</v>
      </c>
      <c r="Q81" s="82">
        <f t="shared" si="18"/>
        <v>8030.74</v>
      </c>
      <c r="R81" s="82">
        <f t="shared" si="18"/>
        <v>2612.59</v>
      </c>
      <c r="S81" s="36">
        <f>S9+S18+S27+S36+S45+S54+S63+S72</f>
        <v>254.37</v>
      </c>
      <c r="T81" s="36">
        <f t="shared" ref="T81:W81" si="19">T9+T18+T27+T36+T45+T54+T63+T72</f>
        <v>0</v>
      </c>
      <c r="U81" s="36">
        <f t="shared" si="19"/>
        <v>0</v>
      </c>
      <c r="V81" s="36">
        <f t="shared" si="19"/>
        <v>0</v>
      </c>
      <c r="W81" s="36">
        <f t="shared" si="19"/>
        <v>0</v>
      </c>
    </row>
    <row r="82" spans="1:25" ht="30" customHeight="1" thickBot="1">
      <c r="A82" s="70"/>
      <c r="B82" s="93"/>
      <c r="C82" s="37" t="s">
        <v>17</v>
      </c>
      <c r="D82" s="83"/>
      <c r="E82" s="83"/>
      <c r="F82" s="83"/>
      <c r="G82" s="83"/>
      <c r="H82" s="83"/>
      <c r="I82" s="36">
        <f t="shared" ref="I82:M82" si="20">I10+I19+I28+I37+I46+I55+I64+I73</f>
        <v>423.75000000000006</v>
      </c>
      <c r="J82" s="36">
        <f t="shared" si="20"/>
        <v>13.95</v>
      </c>
      <c r="K82" s="36">
        <f t="shared" si="20"/>
        <v>0</v>
      </c>
      <c r="L82" s="36">
        <f t="shared" si="20"/>
        <v>0</v>
      </c>
      <c r="M82" s="36">
        <f t="shared" si="20"/>
        <v>0</v>
      </c>
      <c r="N82" s="83"/>
      <c r="O82" s="83"/>
      <c r="P82" s="83"/>
      <c r="Q82" s="83"/>
      <c r="R82" s="83"/>
      <c r="S82" s="36">
        <f t="shared" ref="S82:W82" si="21">S10+S19+S28+S37+S46+S55+S64+S73</f>
        <v>120</v>
      </c>
      <c r="T82" s="36">
        <f t="shared" si="21"/>
        <v>0</v>
      </c>
      <c r="U82" s="36">
        <f t="shared" si="21"/>
        <v>0</v>
      </c>
      <c r="V82" s="36">
        <f t="shared" si="21"/>
        <v>0</v>
      </c>
      <c r="W82" s="36">
        <f t="shared" si="21"/>
        <v>0</v>
      </c>
    </row>
    <row r="83" spans="1:25" ht="30" customHeight="1" thickBot="1">
      <c r="A83" s="70"/>
      <c r="B83" s="93"/>
      <c r="C83" s="37" t="s">
        <v>18</v>
      </c>
      <c r="D83" s="83"/>
      <c r="E83" s="83"/>
      <c r="F83" s="83"/>
      <c r="G83" s="83"/>
      <c r="H83" s="83"/>
      <c r="I83" s="36">
        <f t="shared" ref="I83:M83" si="22">I11+I20+I29+I38+I47+I56+I65+I74</f>
        <v>182.29999999999998</v>
      </c>
      <c r="J83" s="36">
        <f t="shared" si="22"/>
        <v>10.72</v>
      </c>
      <c r="K83" s="36">
        <f t="shared" si="22"/>
        <v>0</v>
      </c>
      <c r="L83" s="36">
        <f t="shared" si="22"/>
        <v>0</v>
      </c>
      <c r="M83" s="36">
        <f t="shared" si="22"/>
        <v>0</v>
      </c>
      <c r="N83" s="83"/>
      <c r="O83" s="83"/>
      <c r="P83" s="83"/>
      <c r="Q83" s="83"/>
      <c r="R83" s="83"/>
      <c r="S83" s="36">
        <f t="shared" ref="S83:W83" si="23">S11+S20+S29+S38+S47+S56+S65+S74</f>
        <v>0</v>
      </c>
      <c r="T83" s="36">
        <f t="shared" si="23"/>
        <v>0</v>
      </c>
      <c r="U83" s="36">
        <f t="shared" si="23"/>
        <v>0</v>
      </c>
      <c r="V83" s="36">
        <f t="shared" si="23"/>
        <v>0</v>
      </c>
      <c r="W83" s="36">
        <f t="shared" si="23"/>
        <v>0</v>
      </c>
    </row>
    <row r="84" spans="1:25" ht="30" customHeight="1" thickBot="1">
      <c r="A84" s="70"/>
      <c r="B84" s="93"/>
      <c r="C84" s="37" t="s">
        <v>19</v>
      </c>
      <c r="D84" s="83"/>
      <c r="E84" s="83"/>
      <c r="F84" s="83"/>
      <c r="G84" s="83"/>
      <c r="H84" s="83"/>
      <c r="I84" s="36">
        <f t="shared" ref="I84:M84" si="24">I12+I21+I30+I39+I48+I57+I66+I75</f>
        <v>4360.46</v>
      </c>
      <c r="J84" s="36">
        <f t="shared" si="24"/>
        <v>63.879999999999995</v>
      </c>
      <c r="K84" s="36">
        <f t="shared" si="24"/>
        <v>0</v>
      </c>
      <c r="L84" s="36">
        <f t="shared" si="24"/>
        <v>0</v>
      </c>
      <c r="M84" s="36">
        <f t="shared" si="24"/>
        <v>0</v>
      </c>
      <c r="N84" s="83"/>
      <c r="O84" s="83"/>
      <c r="P84" s="83"/>
      <c r="Q84" s="83"/>
      <c r="R84" s="83"/>
      <c r="S84" s="36">
        <f t="shared" ref="S84:W84" si="25">S12+S21+S30+S39+S48+S57+S66+S75</f>
        <v>598.62</v>
      </c>
      <c r="T84" s="36">
        <f t="shared" si="25"/>
        <v>0</v>
      </c>
      <c r="U84" s="36">
        <f t="shared" si="25"/>
        <v>0</v>
      </c>
      <c r="V84" s="36">
        <f t="shared" si="25"/>
        <v>0</v>
      </c>
      <c r="W84" s="36">
        <f t="shared" si="25"/>
        <v>0</v>
      </c>
    </row>
    <row r="85" spans="1:25" ht="30" customHeight="1" thickBot="1">
      <c r="A85" s="70"/>
      <c r="B85" s="93"/>
      <c r="C85" s="37" t="s">
        <v>20</v>
      </c>
      <c r="D85" s="83"/>
      <c r="E85" s="83"/>
      <c r="F85" s="83"/>
      <c r="G85" s="83"/>
      <c r="H85" s="83"/>
      <c r="I85" s="36">
        <f t="shared" ref="I85:M85" si="26">I13+I22+I31+I40+I49+I58+I67+I76</f>
        <v>495.75</v>
      </c>
      <c r="J85" s="36">
        <f t="shared" si="26"/>
        <v>8.27</v>
      </c>
      <c r="K85" s="36">
        <f t="shared" si="26"/>
        <v>0</v>
      </c>
      <c r="L85" s="36">
        <f t="shared" si="26"/>
        <v>0</v>
      </c>
      <c r="M85" s="36">
        <f t="shared" si="26"/>
        <v>0</v>
      </c>
      <c r="N85" s="83"/>
      <c r="O85" s="83"/>
      <c r="P85" s="83"/>
      <c r="Q85" s="83"/>
      <c r="R85" s="83"/>
      <c r="S85" s="36">
        <f t="shared" ref="S85:W85" si="27">S13+S22+S31+S40+S49+S58+S67+S76</f>
        <v>78</v>
      </c>
      <c r="T85" s="36">
        <f t="shared" si="27"/>
        <v>0</v>
      </c>
      <c r="U85" s="36">
        <f t="shared" si="27"/>
        <v>0</v>
      </c>
      <c r="V85" s="36">
        <f t="shared" si="27"/>
        <v>0</v>
      </c>
      <c r="W85" s="36">
        <f t="shared" si="27"/>
        <v>0</v>
      </c>
    </row>
    <row r="86" spans="1:25" ht="30" customHeight="1" thickBot="1">
      <c r="A86" s="70"/>
      <c r="B86" s="93"/>
      <c r="C86" s="37" t="s">
        <v>21</v>
      </c>
      <c r="D86" s="83"/>
      <c r="E86" s="83"/>
      <c r="F86" s="83"/>
      <c r="G86" s="83"/>
      <c r="H86" s="83"/>
      <c r="I86" s="36">
        <f t="shared" ref="I86:M86" si="28">I14+I23+I32+I41+I50+I59+I68+I77</f>
        <v>218.89999999999998</v>
      </c>
      <c r="J86" s="36">
        <f t="shared" si="28"/>
        <v>0</v>
      </c>
      <c r="K86" s="36">
        <f t="shared" si="28"/>
        <v>0</v>
      </c>
      <c r="L86" s="36">
        <f t="shared" si="28"/>
        <v>0</v>
      </c>
      <c r="M86" s="36">
        <f t="shared" si="28"/>
        <v>0</v>
      </c>
      <c r="N86" s="83"/>
      <c r="O86" s="83"/>
      <c r="P86" s="83"/>
      <c r="Q86" s="83"/>
      <c r="R86" s="83"/>
      <c r="S86" s="36">
        <f t="shared" ref="S86:W86" si="29">S14+S23+S32+S41+S50+S59+S68+S77</f>
        <v>0</v>
      </c>
      <c r="T86" s="36">
        <f t="shared" si="29"/>
        <v>0</v>
      </c>
      <c r="U86" s="36">
        <f t="shared" si="29"/>
        <v>0</v>
      </c>
      <c r="V86" s="36">
        <f t="shared" si="29"/>
        <v>0</v>
      </c>
      <c r="W86" s="36">
        <f t="shared" si="29"/>
        <v>0</v>
      </c>
    </row>
    <row r="87" spans="1:25" ht="30" customHeight="1" thickBot="1">
      <c r="A87" s="70"/>
      <c r="B87" s="93"/>
      <c r="C87" s="37" t="s">
        <v>22</v>
      </c>
      <c r="D87" s="83"/>
      <c r="E87" s="83"/>
      <c r="F87" s="83"/>
      <c r="G87" s="83"/>
      <c r="H87" s="83"/>
      <c r="I87" s="36">
        <f t="shared" ref="I87:M87" si="30">I15+I24+I33+I42+I51+I60+I69+I78</f>
        <v>98.2</v>
      </c>
      <c r="J87" s="36">
        <f t="shared" si="30"/>
        <v>0</v>
      </c>
      <c r="K87" s="36">
        <f t="shared" si="30"/>
        <v>0</v>
      </c>
      <c r="L87" s="36">
        <f t="shared" si="30"/>
        <v>0</v>
      </c>
      <c r="M87" s="36">
        <f t="shared" si="30"/>
        <v>0</v>
      </c>
      <c r="N87" s="83"/>
      <c r="O87" s="83"/>
      <c r="P87" s="83"/>
      <c r="Q87" s="83"/>
      <c r="R87" s="83"/>
      <c r="S87" s="36">
        <f t="shared" ref="S87:W87" si="31">S15+S24+S33+S42+S51+S60+S69+S78</f>
        <v>0</v>
      </c>
      <c r="T87" s="36">
        <f t="shared" si="31"/>
        <v>0</v>
      </c>
      <c r="U87" s="36">
        <f t="shared" si="31"/>
        <v>0</v>
      </c>
      <c r="V87" s="36">
        <f t="shared" si="31"/>
        <v>0</v>
      </c>
      <c r="W87" s="36">
        <f t="shared" si="31"/>
        <v>0</v>
      </c>
    </row>
    <row r="88" spans="1:25" ht="30" customHeight="1" thickBot="1">
      <c r="A88" s="70"/>
      <c r="B88" s="94"/>
      <c r="C88" s="38" t="s">
        <v>23</v>
      </c>
      <c r="D88" s="84"/>
      <c r="E88" s="84"/>
      <c r="F88" s="84"/>
      <c r="G88" s="84"/>
      <c r="H88" s="84"/>
      <c r="I88" s="36">
        <f t="shared" ref="I88:M88" si="32">I16+I25+I34+I43+I52+I61+I70+I79</f>
        <v>2002.39</v>
      </c>
      <c r="J88" s="36">
        <f t="shared" si="32"/>
        <v>149.66</v>
      </c>
      <c r="K88" s="36">
        <f t="shared" si="32"/>
        <v>0</v>
      </c>
      <c r="L88" s="36">
        <f t="shared" si="32"/>
        <v>0</v>
      </c>
      <c r="M88" s="36">
        <f t="shared" si="32"/>
        <v>0</v>
      </c>
      <c r="N88" s="84"/>
      <c r="O88" s="84"/>
      <c r="P88" s="84"/>
      <c r="Q88" s="84"/>
      <c r="R88" s="84"/>
      <c r="S88" s="36">
        <f t="shared" ref="S88:W88" si="33">S16+S25+S34+S43+S52+S61+S70+S79</f>
        <v>125.46000000000001</v>
      </c>
      <c r="T88" s="36">
        <f t="shared" si="33"/>
        <v>1.8</v>
      </c>
      <c r="U88" s="36">
        <f t="shared" si="33"/>
        <v>0</v>
      </c>
      <c r="V88" s="36">
        <f t="shared" si="33"/>
        <v>0</v>
      </c>
      <c r="W88" s="36">
        <f t="shared" si="33"/>
        <v>0</v>
      </c>
    </row>
    <row r="89" spans="1:25" s="60" customFormat="1" ht="98.25" customHeight="1" thickBot="1">
      <c r="A89" s="57"/>
      <c r="B89" s="85" t="s">
        <v>24</v>
      </c>
      <c r="C89" s="86"/>
      <c r="D89" s="42">
        <f>D81+E81+F81+G81+H81</f>
        <v>55085.390000000007</v>
      </c>
      <c r="E89" s="54"/>
      <c r="F89" s="54"/>
      <c r="G89" s="54"/>
      <c r="H89" s="54"/>
      <c r="I89" s="58">
        <f>SUM(I81:I88)</f>
        <v>9133.9499999999989</v>
      </c>
      <c r="J89" s="58">
        <f t="shared" ref="J89:M89" si="34">SUM(J81:J88)</f>
        <v>277.53999999999996</v>
      </c>
      <c r="K89" s="58">
        <f t="shared" si="34"/>
        <v>0</v>
      </c>
      <c r="L89" s="58">
        <f t="shared" si="34"/>
        <v>0</v>
      </c>
      <c r="M89" s="58">
        <f t="shared" si="34"/>
        <v>0</v>
      </c>
      <c r="N89" s="42">
        <f>N81+O81+P81+Q81+R81</f>
        <v>15124.73</v>
      </c>
      <c r="O89" s="54"/>
      <c r="P89" s="54"/>
      <c r="Q89" s="54"/>
      <c r="R89" s="54"/>
      <c r="S89" s="58">
        <f t="shared" ref="S89:W89" si="35">SUM(S81:S88)</f>
        <v>1176.45</v>
      </c>
      <c r="T89" s="58">
        <f t="shared" si="35"/>
        <v>1.8</v>
      </c>
      <c r="U89" s="58">
        <f t="shared" si="35"/>
        <v>0</v>
      </c>
      <c r="V89" s="58">
        <f t="shared" si="35"/>
        <v>0</v>
      </c>
      <c r="W89" s="58">
        <f t="shared" si="35"/>
        <v>0</v>
      </c>
      <c r="Y89" s="61"/>
    </row>
  </sheetData>
  <mergeCells count="136"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R27:R34"/>
    <mergeCell ref="B35:C35"/>
    <mergeCell ref="B36:B43"/>
    <mergeCell ref="N36:N43"/>
    <mergeCell ref="O36:O43"/>
    <mergeCell ref="P36:P43"/>
    <mergeCell ref="Q36:Q43"/>
    <mergeCell ref="R36:R43"/>
    <mergeCell ref="B44:C44"/>
    <mergeCell ref="B27:B34"/>
    <mergeCell ref="N27:N34"/>
    <mergeCell ref="O27:O34"/>
    <mergeCell ref="P27:P34"/>
    <mergeCell ref="Q27:Q34"/>
    <mergeCell ref="D36:D43"/>
    <mergeCell ref="E36:E43"/>
    <mergeCell ref="F36:F43"/>
    <mergeCell ref="G36:G43"/>
    <mergeCell ref="H36:H43"/>
    <mergeCell ref="R45:R52"/>
    <mergeCell ref="B53:C53"/>
    <mergeCell ref="B54:B61"/>
    <mergeCell ref="N54:N61"/>
    <mergeCell ref="O54:O61"/>
    <mergeCell ref="P54:P61"/>
    <mergeCell ref="Q54:Q61"/>
    <mergeCell ref="R54:R61"/>
    <mergeCell ref="B62:C62"/>
    <mergeCell ref="B45:B52"/>
    <mergeCell ref="N45:N52"/>
    <mergeCell ref="O45:O52"/>
    <mergeCell ref="P45:P52"/>
    <mergeCell ref="Q45:Q52"/>
    <mergeCell ref="D45:D52"/>
    <mergeCell ref="E45:E52"/>
    <mergeCell ref="F45:F52"/>
    <mergeCell ref="G45:G52"/>
    <mergeCell ref="R63:R70"/>
    <mergeCell ref="B71:C71"/>
    <mergeCell ref="A72:A80"/>
    <mergeCell ref="B72:B79"/>
    <mergeCell ref="N72:N79"/>
    <mergeCell ref="O72:O79"/>
    <mergeCell ref="P72:P79"/>
    <mergeCell ref="Q72:Q79"/>
    <mergeCell ref="R72:R79"/>
    <mergeCell ref="B80:C80"/>
    <mergeCell ref="B63:B70"/>
    <mergeCell ref="N63:N70"/>
    <mergeCell ref="O63:O70"/>
    <mergeCell ref="P63:P70"/>
    <mergeCell ref="Q63:Q70"/>
    <mergeCell ref="D63:D70"/>
    <mergeCell ref="E63:E70"/>
    <mergeCell ref="F63:F70"/>
    <mergeCell ref="G63:G70"/>
    <mergeCell ref="H63:H70"/>
    <mergeCell ref="A63:A70"/>
    <mergeCell ref="D72:D79"/>
    <mergeCell ref="E72:E79"/>
    <mergeCell ref="F72:F79"/>
    <mergeCell ref="R81:R88"/>
    <mergeCell ref="B89:C89"/>
    <mergeCell ref="B81:B88"/>
    <mergeCell ref="N81:N88"/>
    <mergeCell ref="O81:O88"/>
    <mergeCell ref="P81:P88"/>
    <mergeCell ref="Q81:Q88"/>
    <mergeCell ref="D81:D88"/>
    <mergeCell ref="E81:E88"/>
    <mergeCell ref="F81:F88"/>
    <mergeCell ref="G81:G88"/>
    <mergeCell ref="H81:H88"/>
    <mergeCell ref="P9:P16"/>
    <mergeCell ref="Q9:Q16"/>
    <mergeCell ref="R9:R16"/>
    <mergeCell ref="B17:C17"/>
    <mergeCell ref="A9:A16"/>
    <mergeCell ref="D18:D25"/>
    <mergeCell ref="E18:E25"/>
    <mergeCell ref="F18:F25"/>
    <mergeCell ref="G18:G25"/>
    <mergeCell ref="H18:H25"/>
    <mergeCell ref="B9:B16"/>
    <mergeCell ref="D9:D16"/>
    <mergeCell ref="E9:E16"/>
    <mergeCell ref="F9:F16"/>
    <mergeCell ref="G9:G16"/>
    <mergeCell ref="H9:H16"/>
    <mergeCell ref="N9:N16"/>
    <mergeCell ref="O9:O16"/>
    <mergeCell ref="B18:B25"/>
    <mergeCell ref="N18:N25"/>
    <mergeCell ref="O18:O25"/>
    <mergeCell ref="P18:P25"/>
    <mergeCell ref="Q18:Q25"/>
    <mergeCell ref="R18:R25"/>
    <mergeCell ref="A36:A43"/>
    <mergeCell ref="A18:A25"/>
    <mergeCell ref="D27:D34"/>
    <mergeCell ref="E27:E34"/>
    <mergeCell ref="F27:F34"/>
    <mergeCell ref="G27:G34"/>
    <mergeCell ref="H27:H34"/>
    <mergeCell ref="A27:A34"/>
    <mergeCell ref="B26:C26"/>
    <mergeCell ref="G72:G79"/>
    <mergeCell ref="H72:H79"/>
    <mergeCell ref="H45:H52"/>
    <mergeCell ref="A45:A52"/>
    <mergeCell ref="D54:D61"/>
    <mergeCell ref="E54:E61"/>
    <mergeCell ref="F54:F61"/>
    <mergeCell ref="G54:G61"/>
    <mergeCell ref="H54:H61"/>
    <mergeCell ref="A54:A61"/>
  </mergeCells>
  <pageMargins left="0.2" right="0.2" top="0.25" bottom="0.28000000000000003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topLeftCell="A103" workbookViewId="0">
      <selection activeCell="D107" sqref="D107"/>
    </sheetView>
  </sheetViews>
  <sheetFormatPr defaultRowHeight="13.5"/>
  <cols>
    <col min="1" max="1" width="4" style="2" bestFit="1" customWidth="1"/>
    <col min="2" max="2" width="19.42578125" style="2" customWidth="1"/>
    <col min="3" max="3" width="29" style="2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2" width="7.42578125" style="2" customWidth="1"/>
    <col min="13" max="13" width="8" style="2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1" width="6.7109375" style="2" customWidth="1"/>
    <col min="22" max="22" width="7.42578125" style="2" customWidth="1"/>
    <col min="23" max="23" width="9.28515625" style="2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16.5">
      <c r="A9" s="103">
        <v>1</v>
      </c>
      <c r="B9" s="105" t="s">
        <v>15</v>
      </c>
      <c r="C9" s="7" t="s">
        <v>16</v>
      </c>
      <c r="D9" s="72">
        <v>128.49</v>
      </c>
      <c r="E9" s="72">
        <v>0.02</v>
      </c>
      <c r="F9" s="72"/>
      <c r="G9" s="72">
        <v>91.11</v>
      </c>
      <c r="H9" s="72">
        <v>267.3</v>
      </c>
      <c r="I9" s="8"/>
      <c r="J9" s="9"/>
      <c r="K9" s="10"/>
      <c r="L9" s="10"/>
      <c r="M9" s="11"/>
      <c r="N9" s="97"/>
      <c r="O9" s="87"/>
      <c r="P9" s="100">
        <v>143.87</v>
      </c>
      <c r="Q9" s="87">
        <v>24.77</v>
      </c>
      <c r="R9" s="87"/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73"/>
      <c r="E10" s="73"/>
      <c r="F10" s="73"/>
      <c r="G10" s="73"/>
      <c r="H10" s="73"/>
      <c r="I10" s="16">
        <v>25.56</v>
      </c>
      <c r="J10" s="17"/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42.75">
      <c r="A11" s="103"/>
      <c r="B11" s="106"/>
      <c r="C11" s="15" t="s">
        <v>18</v>
      </c>
      <c r="D11" s="73"/>
      <c r="E11" s="73"/>
      <c r="F11" s="73"/>
      <c r="G11" s="73"/>
      <c r="H11" s="73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57">
      <c r="A12" s="103"/>
      <c r="B12" s="106"/>
      <c r="C12" s="15" t="s">
        <v>19</v>
      </c>
      <c r="D12" s="73"/>
      <c r="E12" s="73"/>
      <c r="F12" s="73"/>
      <c r="G12" s="73"/>
      <c r="H12" s="73"/>
      <c r="I12" s="16"/>
      <c r="J12" s="17"/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73"/>
      <c r="E13" s="73"/>
      <c r="F13" s="73"/>
      <c r="G13" s="73"/>
      <c r="H13" s="73"/>
      <c r="I13" s="16"/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57">
      <c r="A14" s="103"/>
      <c r="B14" s="106"/>
      <c r="C14" s="15" t="s">
        <v>21</v>
      </c>
      <c r="D14" s="73"/>
      <c r="E14" s="73"/>
      <c r="F14" s="73"/>
      <c r="G14" s="73"/>
      <c r="H14" s="73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28.5">
      <c r="A15" s="103"/>
      <c r="B15" s="106"/>
      <c r="C15" s="15" t="s">
        <v>22</v>
      </c>
      <c r="D15" s="73"/>
      <c r="E15" s="73"/>
      <c r="F15" s="73"/>
      <c r="G15" s="73"/>
      <c r="H15" s="73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74"/>
      <c r="E16" s="74"/>
      <c r="F16" s="74"/>
      <c r="G16" s="74"/>
      <c r="H16" s="74"/>
      <c r="I16" s="28">
        <v>20</v>
      </c>
      <c r="J16" s="29"/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3" ht="17.25" thickBot="1">
      <c r="A17" s="104"/>
      <c r="B17" s="142" t="s">
        <v>24</v>
      </c>
      <c r="C17" s="143"/>
      <c r="D17" s="62">
        <f>D9+E9+F9+G9+H9</f>
        <v>486.92</v>
      </c>
      <c r="E17" s="46"/>
      <c r="F17" s="46"/>
      <c r="G17" s="46"/>
      <c r="H17" s="46"/>
      <c r="I17" s="47">
        <f>I9+I10+I11+I12+I13+I14+I15+I16</f>
        <v>45.56</v>
      </c>
      <c r="J17" s="48">
        <f t="shared" ref="J17:M17" si="0">J9+J10+J11+J12+J13+J14+J15+J16</f>
        <v>0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168.64000000000001</v>
      </c>
      <c r="O17" s="46"/>
      <c r="P17" s="34"/>
      <c r="Q17" s="46"/>
      <c r="R17" s="46"/>
      <c r="S17" s="48">
        <f>S9+S10+S11+S12+S13+S14+S15+S16</f>
        <v>0</v>
      </c>
      <c r="T17" s="48">
        <f t="shared" ref="T17:W17" si="1">T9+T10+T11+T12+T13+T14+T15+T16</f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  <row r="18" spans="1:23" ht="30" customHeight="1">
      <c r="A18" s="103">
        <v>2</v>
      </c>
      <c r="B18" s="105" t="s">
        <v>29</v>
      </c>
      <c r="C18" s="7" t="s">
        <v>16</v>
      </c>
      <c r="D18" s="72">
        <v>59.7</v>
      </c>
      <c r="E18" s="72">
        <v>311.63</v>
      </c>
      <c r="F18" s="72"/>
      <c r="G18" s="72">
        <v>14.21</v>
      </c>
      <c r="H18" s="72">
        <v>18.27</v>
      </c>
      <c r="I18" s="8"/>
      <c r="J18" s="9"/>
      <c r="K18" s="10"/>
      <c r="L18" s="10"/>
      <c r="M18" s="11"/>
      <c r="N18" s="97">
        <v>5.37</v>
      </c>
      <c r="O18" s="87"/>
      <c r="P18" s="100"/>
      <c r="Q18" s="87"/>
      <c r="R18" s="87"/>
      <c r="S18" s="12"/>
      <c r="T18" s="13"/>
      <c r="U18" s="13"/>
      <c r="V18" s="13"/>
      <c r="W18" s="14"/>
    </row>
    <row r="19" spans="1:23" ht="30" customHeight="1">
      <c r="A19" s="103"/>
      <c r="B19" s="106"/>
      <c r="C19" s="15" t="s">
        <v>17</v>
      </c>
      <c r="D19" s="73"/>
      <c r="E19" s="73"/>
      <c r="F19" s="73"/>
      <c r="G19" s="73"/>
      <c r="H19" s="73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3" ht="30" customHeight="1">
      <c r="A20" s="103"/>
      <c r="B20" s="106"/>
      <c r="C20" s="15" t="s">
        <v>18</v>
      </c>
      <c r="D20" s="73"/>
      <c r="E20" s="73"/>
      <c r="F20" s="73"/>
      <c r="G20" s="73"/>
      <c r="H20" s="73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3" ht="30" customHeight="1">
      <c r="A21" s="103"/>
      <c r="B21" s="106"/>
      <c r="C21" s="15" t="s">
        <v>19</v>
      </c>
      <c r="D21" s="73"/>
      <c r="E21" s="73"/>
      <c r="F21" s="73"/>
      <c r="G21" s="73"/>
      <c r="H21" s="73"/>
      <c r="I21" s="16">
        <v>15</v>
      </c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3" ht="30" customHeight="1">
      <c r="A22" s="103"/>
      <c r="B22" s="106"/>
      <c r="C22" s="15" t="s">
        <v>20</v>
      </c>
      <c r="D22" s="73"/>
      <c r="E22" s="73"/>
      <c r="F22" s="73"/>
      <c r="G22" s="73"/>
      <c r="H22" s="73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3" ht="30" customHeight="1">
      <c r="A23" s="103"/>
      <c r="B23" s="106"/>
      <c r="C23" s="15" t="s">
        <v>21</v>
      </c>
      <c r="D23" s="73"/>
      <c r="E23" s="73"/>
      <c r="F23" s="73"/>
      <c r="G23" s="73"/>
      <c r="H23" s="73"/>
      <c r="I23" s="16"/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3" ht="30" customHeight="1">
      <c r="A24" s="103"/>
      <c r="B24" s="106"/>
      <c r="C24" s="15" t="s">
        <v>22</v>
      </c>
      <c r="D24" s="73"/>
      <c r="E24" s="73"/>
      <c r="F24" s="73"/>
      <c r="G24" s="73"/>
      <c r="H24" s="73"/>
      <c r="I24" s="16"/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3" ht="30" customHeight="1" thickBot="1">
      <c r="A25" s="103"/>
      <c r="B25" s="107"/>
      <c r="C25" s="27" t="s">
        <v>23</v>
      </c>
      <c r="D25" s="74"/>
      <c r="E25" s="74"/>
      <c r="F25" s="74"/>
      <c r="G25" s="74"/>
      <c r="H25" s="74"/>
      <c r="I25" s="28">
        <v>24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3" ht="30" customHeight="1" thickBot="1">
      <c r="A26" s="104"/>
      <c r="B26" s="142" t="s">
        <v>24</v>
      </c>
      <c r="C26" s="143"/>
      <c r="D26" s="62">
        <f>D18+E18+G18+H18</f>
        <v>403.80999999999995</v>
      </c>
      <c r="E26" s="46"/>
      <c r="F26" s="46"/>
      <c r="G26" s="46"/>
      <c r="H26" s="46"/>
      <c r="I26" s="50">
        <f t="shared" ref="I26:M26" si="2">I18+I19+I20+I21+I22+I23+I24+I25</f>
        <v>39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5.37</v>
      </c>
      <c r="O26" s="46"/>
      <c r="P26" s="34"/>
      <c r="Q26" s="46"/>
      <c r="R26" s="46"/>
      <c r="S26" s="48">
        <f t="shared" ref="S26:W26" si="3">S18+S19+S20+S21+S22+S23+S24+S25</f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</row>
    <row r="27" spans="1:23" ht="30" customHeight="1">
      <c r="A27" s="103">
        <v>3</v>
      </c>
      <c r="B27" s="105" t="s">
        <v>31</v>
      </c>
      <c r="C27" s="7" t="s">
        <v>16</v>
      </c>
      <c r="D27" s="72">
        <v>344.59</v>
      </c>
      <c r="E27" s="72">
        <v>242.61</v>
      </c>
      <c r="F27" s="72"/>
      <c r="G27" s="72">
        <v>11.9</v>
      </c>
      <c r="H27" s="72">
        <v>57.27</v>
      </c>
      <c r="I27" s="8">
        <v>144.44999999999999</v>
      </c>
      <c r="J27" s="9"/>
      <c r="K27" s="10"/>
      <c r="L27" s="10"/>
      <c r="M27" s="11"/>
      <c r="N27" s="97"/>
      <c r="O27" s="87"/>
      <c r="P27" s="100"/>
      <c r="Q27" s="87"/>
      <c r="R27" s="87"/>
      <c r="S27" s="12"/>
      <c r="T27" s="13"/>
      <c r="U27" s="13"/>
      <c r="V27" s="13"/>
      <c r="W27" s="14"/>
    </row>
    <row r="28" spans="1:23" ht="30" customHeight="1">
      <c r="A28" s="103"/>
      <c r="B28" s="106"/>
      <c r="C28" s="15" t="s">
        <v>17</v>
      </c>
      <c r="D28" s="73"/>
      <c r="E28" s="73"/>
      <c r="F28" s="73"/>
      <c r="G28" s="73"/>
      <c r="H28" s="73"/>
      <c r="I28" s="16"/>
      <c r="J28" s="17"/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3" ht="30" customHeight="1">
      <c r="A29" s="103"/>
      <c r="B29" s="106"/>
      <c r="C29" s="15" t="s">
        <v>18</v>
      </c>
      <c r="D29" s="73"/>
      <c r="E29" s="73"/>
      <c r="F29" s="73"/>
      <c r="G29" s="73"/>
      <c r="H29" s="73"/>
      <c r="I29" s="16"/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3" ht="30" customHeight="1">
      <c r="A30" s="103"/>
      <c r="B30" s="106"/>
      <c r="C30" s="15" t="s">
        <v>19</v>
      </c>
      <c r="D30" s="73"/>
      <c r="E30" s="73"/>
      <c r="F30" s="73"/>
      <c r="G30" s="73"/>
      <c r="H30" s="73"/>
      <c r="I30" s="16"/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3" ht="30" customHeight="1">
      <c r="A31" s="103"/>
      <c r="B31" s="106"/>
      <c r="C31" s="15" t="s">
        <v>20</v>
      </c>
      <c r="D31" s="73"/>
      <c r="E31" s="73"/>
      <c r="F31" s="73"/>
      <c r="G31" s="73"/>
      <c r="H31" s="73"/>
      <c r="I31" s="16"/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3" ht="30" customHeight="1">
      <c r="A32" s="103"/>
      <c r="B32" s="106"/>
      <c r="C32" s="15" t="s">
        <v>21</v>
      </c>
      <c r="D32" s="73"/>
      <c r="E32" s="73"/>
      <c r="F32" s="73"/>
      <c r="G32" s="73"/>
      <c r="H32" s="73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3" ht="30" customHeight="1">
      <c r="A33" s="103"/>
      <c r="B33" s="106"/>
      <c r="C33" s="15" t="s">
        <v>22</v>
      </c>
      <c r="D33" s="73"/>
      <c r="E33" s="73"/>
      <c r="F33" s="73"/>
      <c r="G33" s="73"/>
      <c r="H33" s="73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3" ht="30" customHeight="1" thickBot="1">
      <c r="A34" s="103"/>
      <c r="B34" s="107"/>
      <c r="C34" s="27" t="s">
        <v>23</v>
      </c>
      <c r="D34" s="74"/>
      <c r="E34" s="74"/>
      <c r="F34" s="74"/>
      <c r="G34" s="74"/>
      <c r="H34" s="74"/>
      <c r="I34" s="28"/>
      <c r="J34" s="29"/>
      <c r="K34" s="30"/>
      <c r="L34" s="30"/>
      <c r="M34" s="31"/>
      <c r="N34" s="99"/>
      <c r="O34" s="89"/>
      <c r="P34" s="102"/>
      <c r="Q34" s="89"/>
      <c r="R34" s="89"/>
      <c r="S34" s="32"/>
      <c r="T34" s="23"/>
      <c r="U34" s="23"/>
      <c r="V34" s="23"/>
      <c r="W34" s="33"/>
    </row>
    <row r="35" spans="1:23" ht="30" customHeight="1" thickBot="1">
      <c r="A35" s="104"/>
      <c r="B35" s="142" t="s">
        <v>24</v>
      </c>
      <c r="C35" s="143"/>
      <c r="D35" s="62">
        <f>D27+E27+G27+H27</f>
        <v>656.37</v>
      </c>
      <c r="E35" s="46"/>
      <c r="F35" s="46"/>
      <c r="G35" s="46"/>
      <c r="H35" s="46"/>
      <c r="I35" s="48">
        <f t="shared" ref="I35:M35" si="4">I27+I28+I29+I30+I31+I32+I33+I34</f>
        <v>144.44999999999999</v>
      </c>
      <c r="J35" s="48">
        <f t="shared" si="4"/>
        <v>0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0</v>
      </c>
      <c r="O35" s="46"/>
      <c r="P35" s="34"/>
      <c r="Q35" s="46"/>
      <c r="R35" s="46"/>
      <c r="S35" s="48">
        <f t="shared" ref="S35:W35" si="5">S27+S28+S29+S30+S31+S32+S33+S34</f>
        <v>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</row>
    <row r="36" spans="1:23" ht="30" customHeight="1">
      <c r="A36" s="103">
        <v>4</v>
      </c>
      <c r="B36" s="105" t="s">
        <v>42</v>
      </c>
      <c r="C36" s="7" t="s">
        <v>16</v>
      </c>
      <c r="D36" s="72">
        <v>32.130000000000003</v>
      </c>
      <c r="E36" s="72">
        <v>383.55</v>
      </c>
      <c r="F36" s="72"/>
      <c r="G36" s="72"/>
      <c r="H36" s="72">
        <v>2.85</v>
      </c>
      <c r="I36" s="8"/>
      <c r="J36" s="9"/>
      <c r="K36" s="10"/>
      <c r="L36" s="10"/>
      <c r="M36" s="11"/>
      <c r="N36" s="97">
        <v>0.8</v>
      </c>
      <c r="O36" s="87"/>
      <c r="P36" s="100"/>
      <c r="Q36" s="87"/>
      <c r="R36" s="87"/>
      <c r="S36" s="12"/>
      <c r="T36" s="13"/>
      <c r="U36" s="13"/>
      <c r="V36" s="13"/>
      <c r="W36" s="14"/>
    </row>
    <row r="37" spans="1:23" ht="30" customHeight="1">
      <c r="A37" s="103"/>
      <c r="B37" s="106"/>
      <c r="C37" s="15" t="s">
        <v>17</v>
      </c>
      <c r="D37" s="73"/>
      <c r="E37" s="73"/>
      <c r="F37" s="73"/>
      <c r="G37" s="73"/>
      <c r="H37" s="73"/>
      <c r="I37" s="16"/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3" ht="30" customHeight="1">
      <c r="A38" s="103"/>
      <c r="B38" s="106"/>
      <c r="C38" s="15" t="s">
        <v>18</v>
      </c>
      <c r="D38" s="73"/>
      <c r="E38" s="73"/>
      <c r="F38" s="73"/>
      <c r="G38" s="73"/>
      <c r="H38" s="73"/>
      <c r="I38" s="16"/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3" ht="30" customHeight="1">
      <c r="A39" s="103"/>
      <c r="B39" s="106"/>
      <c r="C39" s="15" t="s">
        <v>19</v>
      </c>
      <c r="D39" s="73"/>
      <c r="E39" s="73"/>
      <c r="F39" s="73"/>
      <c r="G39" s="73"/>
      <c r="H39" s="73"/>
      <c r="I39" s="16">
        <v>58</v>
      </c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3" ht="30" customHeight="1">
      <c r="A40" s="103"/>
      <c r="B40" s="106"/>
      <c r="C40" s="15" t="s">
        <v>20</v>
      </c>
      <c r="D40" s="73"/>
      <c r="E40" s="73"/>
      <c r="F40" s="73"/>
      <c r="G40" s="73"/>
      <c r="H40" s="73"/>
      <c r="I40" s="16">
        <v>17</v>
      </c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3" ht="30" customHeight="1">
      <c r="A41" s="103"/>
      <c r="B41" s="106"/>
      <c r="C41" s="15" t="s">
        <v>21</v>
      </c>
      <c r="D41" s="73"/>
      <c r="E41" s="73"/>
      <c r="F41" s="73"/>
      <c r="G41" s="73"/>
      <c r="H41" s="73"/>
      <c r="I41" s="16">
        <v>22</v>
      </c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3" ht="30" customHeight="1">
      <c r="A42" s="103"/>
      <c r="B42" s="106"/>
      <c r="C42" s="15" t="s">
        <v>22</v>
      </c>
      <c r="D42" s="73"/>
      <c r="E42" s="73"/>
      <c r="F42" s="73"/>
      <c r="G42" s="73"/>
      <c r="H42" s="73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3" ht="30" customHeight="1" thickBot="1">
      <c r="A43" s="103"/>
      <c r="B43" s="107"/>
      <c r="C43" s="27" t="s">
        <v>23</v>
      </c>
      <c r="D43" s="74"/>
      <c r="E43" s="74"/>
      <c r="F43" s="74"/>
      <c r="G43" s="74"/>
      <c r="H43" s="74"/>
      <c r="I43" s="28"/>
      <c r="J43" s="29"/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3" ht="30" customHeight="1" thickBot="1">
      <c r="A44" s="104"/>
      <c r="B44" s="142" t="s">
        <v>24</v>
      </c>
      <c r="C44" s="143"/>
      <c r="D44" s="62">
        <f>D36+E36+H36</f>
        <v>418.53000000000003</v>
      </c>
      <c r="E44" s="46"/>
      <c r="F44" s="46"/>
      <c r="G44" s="46"/>
      <c r="H44" s="46"/>
      <c r="I44" s="48">
        <f t="shared" ref="I44:M44" si="6">I36+I37+I38+I39+I40+I41+I42+I43</f>
        <v>97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0.8</v>
      </c>
      <c r="O44" s="46"/>
      <c r="P44" s="34"/>
      <c r="Q44" s="46"/>
      <c r="R44" s="46"/>
      <c r="S44" s="48">
        <f t="shared" ref="S44:W44" si="7">S36+S37+S38+S39+S40+S41+S42+S43</f>
        <v>0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</row>
    <row r="45" spans="1:23" ht="30" customHeight="1">
      <c r="A45" s="103">
        <v>5</v>
      </c>
      <c r="B45" s="105" t="s">
        <v>43</v>
      </c>
      <c r="C45" s="7" t="s">
        <v>16</v>
      </c>
      <c r="D45" s="72">
        <v>381.02</v>
      </c>
      <c r="E45" s="72">
        <v>179.65</v>
      </c>
      <c r="F45" s="72"/>
      <c r="G45" s="72"/>
      <c r="H45" s="72">
        <v>65.900000000000006</v>
      </c>
      <c r="I45" s="8"/>
      <c r="J45" s="9"/>
      <c r="K45" s="10"/>
      <c r="L45" s="10"/>
      <c r="M45" s="11"/>
      <c r="N45" s="97"/>
      <c r="O45" s="87"/>
      <c r="P45" s="100"/>
      <c r="Q45" s="87"/>
      <c r="R45" s="87"/>
      <c r="S45" s="12"/>
      <c r="T45" s="13"/>
      <c r="U45" s="13"/>
      <c r="V45" s="13"/>
      <c r="W45" s="14"/>
    </row>
    <row r="46" spans="1:23" ht="30" customHeight="1">
      <c r="A46" s="103"/>
      <c r="B46" s="106"/>
      <c r="C46" s="15" t="s">
        <v>17</v>
      </c>
      <c r="D46" s="73"/>
      <c r="E46" s="73"/>
      <c r="F46" s="73"/>
      <c r="G46" s="73"/>
      <c r="H46" s="73"/>
      <c r="I46" s="16">
        <v>7</v>
      </c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3" ht="30" customHeight="1">
      <c r="A47" s="103"/>
      <c r="B47" s="106"/>
      <c r="C47" s="15" t="s">
        <v>18</v>
      </c>
      <c r="D47" s="73"/>
      <c r="E47" s="73"/>
      <c r="F47" s="73"/>
      <c r="G47" s="73"/>
      <c r="H47" s="73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3" ht="30" customHeight="1">
      <c r="A48" s="103"/>
      <c r="B48" s="106"/>
      <c r="C48" s="15" t="s">
        <v>19</v>
      </c>
      <c r="D48" s="73"/>
      <c r="E48" s="73"/>
      <c r="F48" s="73"/>
      <c r="G48" s="73"/>
      <c r="H48" s="73"/>
      <c r="I48" s="16">
        <v>32</v>
      </c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3" ht="30" customHeight="1">
      <c r="A49" s="103"/>
      <c r="B49" s="106"/>
      <c r="C49" s="15" t="s">
        <v>20</v>
      </c>
      <c r="D49" s="73"/>
      <c r="E49" s="73"/>
      <c r="F49" s="73"/>
      <c r="G49" s="73"/>
      <c r="H49" s="73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3" ht="30" customHeight="1">
      <c r="A50" s="103"/>
      <c r="B50" s="106"/>
      <c r="C50" s="15" t="s">
        <v>21</v>
      </c>
      <c r="D50" s="73"/>
      <c r="E50" s="73"/>
      <c r="F50" s="73"/>
      <c r="G50" s="73"/>
      <c r="H50" s="73"/>
      <c r="I50" s="16"/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3" ht="30" customHeight="1">
      <c r="A51" s="103"/>
      <c r="B51" s="106"/>
      <c r="C51" s="15" t="s">
        <v>22</v>
      </c>
      <c r="D51" s="73"/>
      <c r="E51" s="73"/>
      <c r="F51" s="73"/>
      <c r="G51" s="73"/>
      <c r="H51" s="73"/>
      <c r="I51" s="16"/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3" ht="30" customHeight="1" thickBot="1">
      <c r="A52" s="103"/>
      <c r="B52" s="107"/>
      <c r="C52" s="27" t="s">
        <v>23</v>
      </c>
      <c r="D52" s="74"/>
      <c r="E52" s="74"/>
      <c r="F52" s="74"/>
      <c r="G52" s="74"/>
      <c r="H52" s="74"/>
      <c r="I52" s="28">
        <v>14</v>
      </c>
      <c r="J52" s="29"/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3" ht="30" customHeight="1" thickBot="1">
      <c r="A53" s="104"/>
      <c r="B53" s="142" t="s">
        <v>24</v>
      </c>
      <c r="C53" s="143"/>
      <c r="D53" s="62">
        <f>D45+E45+H45</f>
        <v>626.56999999999994</v>
      </c>
      <c r="E53" s="46"/>
      <c r="F53" s="46"/>
      <c r="G53" s="46"/>
      <c r="H53" s="46"/>
      <c r="I53" s="48">
        <f t="shared" ref="I53:M53" si="8">I45+I46+I47+I48+I49+I50+I51+I52</f>
        <v>53</v>
      </c>
      <c r="J53" s="48">
        <f t="shared" si="8"/>
        <v>0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0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</row>
    <row r="54" spans="1:23" ht="30" customHeight="1">
      <c r="A54" s="103">
        <v>6</v>
      </c>
      <c r="B54" s="105" t="s">
        <v>44</v>
      </c>
      <c r="C54" s="7" t="s">
        <v>16</v>
      </c>
      <c r="D54" s="72">
        <v>16.3</v>
      </c>
      <c r="E54" s="72">
        <v>393.1</v>
      </c>
      <c r="F54" s="72"/>
      <c r="G54" s="72"/>
      <c r="H54" s="72">
        <v>7.17</v>
      </c>
      <c r="I54" s="8"/>
      <c r="J54" s="9"/>
      <c r="K54" s="10"/>
      <c r="L54" s="10"/>
      <c r="M54" s="11"/>
      <c r="N54" s="97"/>
      <c r="O54" s="87"/>
      <c r="P54" s="100"/>
      <c r="Q54" s="87"/>
      <c r="R54" s="87"/>
      <c r="S54" s="12"/>
      <c r="T54" s="13"/>
      <c r="U54" s="13"/>
      <c r="V54" s="13"/>
      <c r="W54" s="14"/>
    </row>
    <row r="55" spans="1:23" ht="30" customHeight="1">
      <c r="A55" s="103"/>
      <c r="B55" s="106"/>
      <c r="C55" s="15" t="s">
        <v>17</v>
      </c>
      <c r="D55" s="73"/>
      <c r="E55" s="73"/>
      <c r="F55" s="73"/>
      <c r="G55" s="73"/>
      <c r="H55" s="73"/>
      <c r="I55" s="16"/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3" ht="30" customHeight="1">
      <c r="A56" s="103"/>
      <c r="B56" s="106"/>
      <c r="C56" s="15" t="s">
        <v>18</v>
      </c>
      <c r="D56" s="73"/>
      <c r="E56" s="73"/>
      <c r="F56" s="73"/>
      <c r="G56" s="73"/>
      <c r="H56" s="73"/>
      <c r="I56" s="16"/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3" ht="30" customHeight="1">
      <c r="A57" s="103"/>
      <c r="B57" s="106"/>
      <c r="C57" s="15" t="s">
        <v>19</v>
      </c>
      <c r="D57" s="73"/>
      <c r="E57" s="73"/>
      <c r="F57" s="73"/>
      <c r="G57" s="73"/>
      <c r="H57" s="73"/>
      <c r="I57" s="16"/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3" ht="30" customHeight="1">
      <c r="A58" s="103"/>
      <c r="B58" s="106"/>
      <c r="C58" s="15" t="s">
        <v>20</v>
      </c>
      <c r="D58" s="73"/>
      <c r="E58" s="73"/>
      <c r="F58" s="73"/>
      <c r="G58" s="73"/>
      <c r="H58" s="73"/>
      <c r="I58" s="16"/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3" ht="30" customHeight="1">
      <c r="A59" s="103"/>
      <c r="B59" s="106"/>
      <c r="C59" s="15" t="s">
        <v>21</v>
      </c>
      <c r="D59" s="73"/>
      <c r="E59" s="73"/>
      <c r="F59" s="73"/>
      <c r="G59" s="73"/>
      <c r="H59" s="73"/>
      <c r="I59" s="16"/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3" ht="30" customHeight="1">
      <c r="A60" s="103"/>
      <c r="B60" s="106"/>
      <c r="C60" s="15" t="s">
        <v>22</v>
      </c>
      <c r="D60" s="73"/>
      <c r="E60" s="73"/>
      <c r="F60" s="73"/>
      <c r="G60" s="73"/>
      <c r="H60" s="73"/>
      <c r="I60" s="16"/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3" ht="30" customHeight="1" thickBot="1">
      <c r="A61" s="103"/>
      <c r="B61" s="107"/>
      <c r="C61" s="27" t="s">
        <v>23</v>
      </c>
      <c r="D61" s="74"/>
      <c r="E61" s="74"/>
      <c r="F61" s="74"/>
      <c r="G61" s="74"/>
      <c r="H61" s="74"/>
      <c r="I61" s="28"/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3" ht="30" customHeight="1" thickBot="1">
      <c r="A62" s="104"/>
      <c r="B62" s="142" t="s">
        <v>24</v>
      </c>
      <c r="C62" s="143"/>
      <c r="D62" s="62">
        <f>D54+E54+H54</f>
        <v>416.57000000000005</v>
      </c>
      <c r="E62" s="46"/>
      <c r="F62" s="46"/>
      <c r="G62" s="46"/>
      <c r="H62" s="46"/>
      <c r="I62" s="48">
        <f t="shared" ref="I62:M62" si="10">I54+I55+I56+I57+I58+I59+I60+I61</f>
        <v>0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0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3" ht="30" customHeight="1">
      <c r="A63" s="103">
        <v>7</v>
      </c>
      <c r="B63" s="105" t="s">
        <v>46</v>
      </c>
      <c r="C63" s="7" t="s">
        <v>16</v>
      </c>
      <c r="D63" s="72">
        <v>262.77</v>
      </c>
      <c r="E63" s="72">
        <v>666.5</v>
      </c>
      <c r="F63" s="72"/>
      <c r="G63" s="72"/>
      <c r="H63" s="72">
        <v>5.47</v>
      </c>
      <c r="I63" s="8"/>
      <c r="J63" s="9"/>
      <c r="K63" s="10"/>
      <c r="L63" s="10"/>
      <c r="M63" s="11"/>
      <c r="N63" s="97"/>
      <c r="O63" s="87"/>
      <c r="P63" s="100"/>
      <c r="Q63" s="87"/>
      <c r="R63" s="87"/>
      <c r="S63" s="12"/>
      <c r="T63" s="13"/>
      <c r="U63" s="13"/>
      <c r="V63" s="13"/>
      <c r="W63" s="14"/>
    </row>
    <row r="64" spans="1:23" ht="30" customHeight="1">
      <c r="A64" s="103"/>
      <c r="B64" s="106"/>
      <c r="C64" s="15" t="s">
        <v>17</v>
      </c>
      <c r="D64" s="73"/>
      <c r="E64" s="73"/>
      <c r="F64" s="73"/>
      <c r="G64" s="73"/>
      <c r="H64" s="73"/>
      <c r="I64" s="16"/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3" ht="30" customHeight="1">
      <c r="A65" s="103"/>
      <c r="B65" s="106"/>
      <c r="C65" s="15" t="s">
        <v>18</v>
      </c>
      <c r="D65" s="73"/>
      <c r="E65" s="73"/>
      <c r="F65" s="73"/>
      <c r="G65" s="73"/>
      <c r="H65" s="73"/>
      <c r="I65" s="16"/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3" ht="30" customHeight="1">
      <c r="A66" s="103"/>
      <c r="B66" s="106"/>
      <c r="C66" s="15" t="s">
        <v>19</v>
      </c>
      <c r="D66" s="73"/>
      <c r="E66" s="73"/>
      <c r="F66" s="73"/>
      <c r="G66" s="73"/>
      <c r="H66" s="73"/>
      <c r="I66" s="16">
        <v>25</v>
      </c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3" ht="30" customHeight="1">
      <c r="A67" s="103"/>
      <c r="B67" s="106"/>
      <c r="C67" s="15" t="s">
        <v>20</v>
      </c>
      <c r="D67" s="73"/>
      <c r="E67" s="73"/>
      <c r="F67" s="73"/>
      <c r="G67" s="73"/>
      <c r="H67" s="73"/>
      <c r="I67" s="16"/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3" ht="30" customHeight="1">
      <c r="A68" s="103"/>
      <c r="B68" s="106"/>
      <c r="C68" s="15" t="s">
        <v>21</v>
      </c>
      <c r="D68" s="73"/>
      <c r="E68" s="73"/>
      <c r="F68" s="73"/>
      <c r="G68" s="73"/>
      <c r="H68" s="73"/>
      <c r="I68" s="16"/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3" ht="30" customHeight="1">
      <c r="A69" s="103"/>
      <c r="B69" s="106"/>
      <c r="C69" s="15" t="s">
        <v>22</v>
      </c>
      <c r="D69" s="73"/>
      <c r="E69" s="73"/>
      <c r="F69" s="73"/>
      <c r="G69" s="73"/>
      <c r="H69" s="73"/>
      <c r="I69" s="16"/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3" ht="30" customHeight="1" thickBot="1">
      <c r="A70" s="103"/>
      <c r="B70" s="107"/>
      <c r="C70" s="27" t="s">
        <v>23</v>
      </c>
      <c r="D70" s="74"/>
      <c r="E70" s="74"/>
      <c r="F70" s="74"/>
      <c r="G70" s="74"/>
      <c r="H70" s="74"/>
      <c r="I70" s="28">
        <v>90.3</v>
      </c>
      <c r="J70" s="29"/>
      <c r="K70" s="30"/>
      <c r="L70" s="30"/>
      <c r="M70" s="31"/>
      <c r="N70" s="99"/>
      <c r="O70" s="89"/>
      <c r="P70" s="102"/>
      <c r="Q70" s="89"/>
      <c r="R70" s="89"/>
      <c r="S70" s="32"/>
      <c r="T70" s="23"/>
      <c r="U70" s="23"/>
      <c r="V70" s="23"/>
      <c r="W70" s="33"/>
    </row>
    <row r="71" spans="1:23" ht="30" customHeight="1" thickBot="1">
      <c r="A71" s="104"/>
      <c r="B71" s="142" t="s">
        <v>24</v>
      </c>
      <c r="C71" s="143"/>
      <c r="D71" s="62">
        <f>D63+E63+H63</f>
        <v>934.74</v>
      </c>
      <c r="E71" s="46"/>
      <c r="F71" s="46"/>
      <c r="G71" s="46"/>
      <c r="H71" s="46"/>
      <c r="I71" s="48">
        <f t="shared" ref="I71:M71" si="12">I63+I64+I65+I66+I67+I68+I69+I70</f>
        <v>115.3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0</v>
      </c>
      <c r="O71" s="46"/>
      <c r="P71" s="34"/>
      <c r="Q71" s="46"/>
      <c r="R71" s="46"/>
      <c r="S71" s="48">
        <f t="shared" ref="S71:W71" si="13">S63+S64+S65+S66+S67+S68+S69+S70</f>
        <v>0</v>
      </c>
      <c r="T71" s="48">
        <f t="shared" si="13"/>
        <v>0</v>
      </c>
      <c r="U71" s="48">
        <f t="shared" si="13"/>
        <v>0</v>
      </c>
      <c r="V71" s="48">
        <f t="shared" si="13"/>
        <v>0</v>
      </c>
      <c r="W71" s="49">
        <f t="shared" si="13"/>
        <v>0</v>
      </c>
    </row>
    <row r="72" spans="1:23" ht="30" customHeight="1" thickBot="1">
      <c r="A72" s="103">
        <v>8</v>
      </c>
      <c r="B72" s="105" t="s">
        <v>47</v>
      </c>
      <c r="C72" s="7" t="s">
        <v>16</v>
      </c>
      <c r="D72" s="72">
        <v>320.37</v>
      </c>
      <c r="E72" s="72">
        <v>189.3</v>
      </c>
      <c r="F72" s="72"/>
      <c r="G72" s="72">
        <v>7.11</v>
      </c>
      <c r="H72" s="72">
        <v>29.25</v>
      </c>
      <c r="I72" s="8">
        <v>25</v>
      </c>
      <c r="J72" s="9"/>
      <c r="K72" s="10"/>
      <c r="L72" s="10"/>
      <c r="M72" s="11"/>
      <c r="N72" s="97"/>
      <c r="O72" s="87"/>
      <c r="P72" s="100"/>
      <c r="Q72" s="87"/>
      <c r="R72" s="87"/>
      <c r="S72" s="12"/>
      <c r="T72" s="13"/>
      <c r="U72" s="13"/>
      <c r="V72" s="13"/>
      <c r="W72" s="14"/>
    </row>
    <row r="73" spans="1:23" ht="30" customHeight="1">
      <c r="A73" s="103"/>
      <c r="B73" s="106"/>
      <c r="C73" s="15" t="s">
        <v>17</v>
      </c>
      <c r="D73" s="73"/>
      <c r="E73" s="73"/>
      <c r="F73" s="73"/>
      <c r="G73" s="73"/>
      <c r="H73" s="73"/>
      <c r="I73" s="16">
        <v>40</v>
      </c>
      <c r="J73" s="17"/>
      <c r="K73" s="18"/>
      <c r="L73" s="10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3" ht="30" customHeight="1">
      <c r="A74" s="103"/>
      <c r="B74" s="106"/>
      <c r="C74" s="15" t="s">
        <v>18</v>
      </c>
      <c r="D74" s="73"/>
      <c r="E74" s="73"/>
      <c r="F74" s="73"/>
      <c r="G74" s="73"/>
      <c r="H74" s="73"/>
      <c r="I74" s="16">
        <v>30</v>
      </c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3" ht="30" customHeight="1">
      <c r="A75" s="103"/>
      <c r="B75" s="106"/>
      <c r="C75" s="15" t="s">
        <v>19</v>
      </c>
      <c r="D75" s="73"/>
      <c r="E75" s="73"/>
      <c r="F75" s="73"/>
      <c r="G75" s="73"/>
      <c r="H75" s="73"/>
      <c r="I75" s="16">
        <v>40</v>
      </c>
      <c r="J75" s="17"/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3" ht="30" customHeight="1">
      <c r="A76" s="103"/>
      <c r="B76" s="106"/>
      <c r="C76" s="15" t="s">
        <v>20</v>
      </c>
      <c r="D76" s="73"/>
      <c r="E76" s="73"/>
      <c r="F76" s="73"/>
      <c r="G76" s="73"/>
      <c r="H76" s="73"/>
      <c r="I76" s="16">
        <v>50</v>
      </c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3" ht="30" customHeight="1">
      <c r="A77" s="103"/>
      <c r="B77" s="106"/>
      <c r="C77" s="15" t="s">
        <v>21</v>
      </c>
      <c r="D77" s="73"/>
      <c r="E77" s="73"/>
      <c r="F77" s="73"/>
      <c r="G77" s="73"/>
      <c r="H77" s="73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3" ht="30" customHeight="1">
      <c r="A78" s="103"/>
      <c r="B78" s="106"/>
      <c r="C78" s="15" t="s">
        <v>22</v>
      </c>
      <c r="D78" s="73"/>
      <c r="E78" s="73"/>
      <c r="F78" s="73"/>
      <c r="G78" s="73"/>
      <c r="H78" s="73"/>
      <c r="I78" s="16">
        <v>20.7</v>
      </c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3" ht="30" customHeight="1" thickBot="1">
      <c r="A79" s="103"/>
      <c r="B79" s="107"/>
      <c r="C79" s="27" t="s">
        <v>23</v>
      </c>
      <c r="D79" s="74"/>
      <c r="E79" s="74"/>
      <c r="F79" s="74"/>
      <c r="G79" s="74"/>
      <c r="H79" s="74"/>
      <c r="I79" s="28">
        <v>30</v>
      </c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3" ht="30" customHeight="1" thickBot="1">
      <c r="A80" s="104"/>
      <c r="B80" s="142" t="s">
        <v>24</v>
      </c>
      <c r="C80" s="143"/>
      <c r="D80" s="62">
        <f>D72+E72+G72+H72</f>
        <v>546.03</v>
      </c>
      <c r="E80" s="46"/>
      <c r="F80" s="46"/>
      <c r="G80" s="46"/>
      <c r="H80" s="46"/>
      <c r="I80" s="48">
        <f t="shared" ref="I80:M80" si="14">I72+I73+I74+I75+I76+I77+I78+I79</f>
        <v>235.7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0</v>
      </c>
      <c r="O80" s="46"/>
      <c r="P80" s="34"/>
      <c r="Q80" s="46"/>
      <c r="R80" s="46"/>
      <c r="S80" s="48">
        <f t="shared" ref="S80:W80" si="15">S72+S73+S74+S75+S76+S77+S78+S79</f>
        <v>0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3" ht="30" customHeight="1">
      <c r="A81" s="103">
        <v>9</v>
      </c>
      <c r="B81" s="105" t="s">
        <v>55</v>
      </c>
      <c r="C81" s="7" t="s">
        <v>16</v>
      </c>
      <c r="D81" s="72">
        <v>173.77</v>
      </c>
      <c r="E81" s="72">
        <v>53.23</v>
      </c>
      <c r="F81" s="72"/>
      <c r="G81" s="72"/>
      <c r="H81" s="72">
        <v>0.74</v>
      </c>
      <c r="I81" s="8"/>
      <c r="J81" s="9"/>
      <c r="K81" s="10"/>
      <c r="L81" s="10"/>
      <c r="M81" s="11"/>
      <c r="N81" s="97"/>
      <c r="O81" s="87"/>
      <c r="P81" s="100"/>
      <c r="Q81" s="87"/>
      <c r="R81" s="87"/>
      <c r="S81" s="12"/>
      <c r="T81" s="13"/>
      <c r="U81" s="13"/>
      <c r="V81" s="13"/>
      <c r="W81" s="14"/>
    </row>
    <row r="82" spans="1:23" ht="30" customHeight="1">
      <c r="A82" s="103"/>
      <c r="B82" s="106"/>
      <c r="C82" s="15" t="s">
        <v>17</v>
      </c>
      <c r="D82" s="73"/>
      <c r="E82" s="73"/>
      <c r="F82" s="73"/>
      <c r="G82" s="73"/>
      <c r="H82" s="73"/>
      <c r="I82" s="16"/>
      <c r="J82" s="17"/>
      <c r="K82" s="18"/>
      <c r="L82" s="18"/>
      <c r="M82" s="19"/>
      <c r="N82" s="98"/>
      <c r="O82" s="88"/>
      <c r="P82" s="101"/>
      <c r="Q82" s="88"/>
      <c r="R82" s="88"/>
      <c r="S82" s="20"/>
      <c r="T82" s="21"/>
      <c r="U82" s="21"/>
      <c r="V82" s="21"/>
      <c r="W82" s="22"/>
    </row>
    <row r="83" spans="1:23" ht="30" customHeight="1">
      <c r="A83" s="103"/>
      <c r="B83" s="106"/>
      <c r="C83" s="15" t="s">
        <v>18</v>
      </c>
      <c r="D83" s="73"/>
      <c r="E83" s="73"/>
      <c r="F83" s="73"/>
      <c r="G83" s="73"/>
      <c r="H83" s="73"/>
      <c r="I83" s="16"/>
      <c r="J83" s="17"/>
      <c r="K83" s="18"/>
      <c r="L83" s="18"/>
      <c r="M83" s="19"/>
      <c r="N83" s="98"/>
      <c r="O83" s="88"/>
      <c r="P83" s="101"/>
      <c r="Q83" s="88"/>
      <c r="R83" s="88"/>
      <c r="S83" s="20"/>
      <c r="T83" s="21"/>
      <c r="U83" s="23"/>
      <c r="V83" s="21"/>
      <c r="W83" s="22"/>
    </row>
    <row r="84" spans="1:23" ht="30" customHeight="1">
      <c r="A84" s="103"/>
      <c r="B84" s="106"/>
      <c r="C84" s="15" t="s">
        <v>19</v>
      </c>
      <c r="D84" s="73"/>
      <c r="E84" s="73"/>
      <c r="F84" s="73"/>
      <c r="G84" s="73"/>
      <c r="H84" s="73"/>
      <c r="I84" s="16"/>
      <c r="J84" s="17"/>
      <c r="K84" s="18"/>
      <c r="L84" s="18"/>
      <c r="M84" s="19"/>
      <c r="N84" s="98"/>
      <c r="O84" s="88"/>
      <c r="P84" s="101"/>
      <c r="Q84" s="88"/>
      <c r="R84" s="88"/>
      <c r="S84" s="20"/>
      <c r="T84" s="24"/>
      <c r="U84" s="21"/>
      <c r="V84" s="25"/>
      <c r="W84" s="22"/>
    </row>
    <row r="85" spans="1:23" ht="30" customHeight="1">
      <c r="A85" s="103"/>
      <c r="B85" s="106"/>
      <c r="C85" s="15" t="s">
        <v>20</v>
      </c>
      <c r="D85" s="73"/>
      <c r="E85" s="73"/>
      <c r="F85" s="73"/>
      <c r="G85" s="73"/>
      <c r="H85" s="73"/>
      <c r="I85" s="16">
        <v>7.5</v>
      </c>
      <c r="J85" s="17"/>
      <c r="K85" s="18"/>
      <c r="L85" s="18"/>
      <c r="M85" s="19"/>
      <c r="N85" s="98"/>
      <c r="O85" s="88"/>
      <c r="P85" s="101"/>
      <c r="Q85" s="88"/>
      <c r="R85" s="88"/>
      <c r="S85" s="20"/>
      <c r="T85" s="21"/>
      <c r="U85" s="26"/>
      <c r="V85" s="21"/>
      <c r="W85" s="22"/>
    </row>
    <row r="86" spans="1:23" ht="30" customHeight="1">
      <c r="A86" s="103"/>
      <c r="B86" s="106"/>
      <c r="C86" s="15" t="s">
        <v>21</v>
      </c>
      <c r="D86" s="73"/>
      <c r="E86" s="73"/>
      <c r="F86" s="73"/>
      <c r="G86" s="73"/>
      <c r="H86" s="73"/>
      <c r="I86" s="16"/>
      <c r="J86" s="17"/>
      <c r="K86" s="18"/>
      <c r="L86" s="18"/>
      <c r="M86" s="19"/>
      <c r="N86" s="98"/>
      <c r="O86" s="88"/>
      <c r="P86" s="101"/>
      <c r="Q86" s="88"/>
      <c r="R86" s="88"/>
      <c r="S86" s="20"/>
      <c r="T86" s="21"/>
      <c r="U86" s="21"/>
      <c r="V86" s="21"/>
      <c r="W86" s="22"/>
    </row>
    <row r="87" spans="1:23" ht="30" customHeight="1">
      <c r="A87" s="103"/>
      <c r="B87" s="106"/>
      <c r="C87" s="15" t="s">
        <v>22</v>
      </c>
      <c r="D87" s="73"/>
      <c r="E87" s="73"/>
      <c r="F87" s="73"/>
      <c r="G87" s="73"/>
      <c r="H87" s="73"/>
      <c r="I87" s="16"/>
      <c r="J87" s="17"/>
      <c r="K87" s="18"/>
      <c r="L87" s="18"/>
      <c r="M87" s="19"/>
      <c r="N87" s="98"/>
      <c r="O87" s="88"/>
      <c r="P87" s="101"/>
      <c r="Q87" s="88"/>
      <c r="R87" s="88"/>
      <c r="S87" s="20"/>
      <c r="T87" s="21"/>
      <c r="U87" s="21"/>
      <c r="V87" s="21"/>
      <c r="W87" s="22"/>
    </row>
    <row r="88" spans="1:23" ht="30" customHeight="1" thickBot="1">
      <c r="A88" s="103"/>
      <c r="B88" s="107"/>
      <c r="C88" s="27" t="s">
        <v>23</v>
      </c>
      <c r="D88" s="74"/>
      <c r="E88" s="74"/>
      <c r="F88" s="74"/>
      <c r="G88" s="74"/>
      <c r="H88" s="74"/>
      <c r="I88" s="28">
        <v>5</v>
      </c>
      <c r="J88" s="29"/>
      <c r="K88" s="30"/>
      <c r="L88" s="30"/>
      <c r="M88" s="31"/>
      <c r="N88" s="99"/>
      <c r="O88" s="89"/>
      <c r="P88" s="102"/>
      <c r="Q88" s="89"/>
      <c r="R88" s="89"/>
      <c r="S88" s="32"/>
      <c r="T88" s="23"/>
      <c r="U88" s="23"/>
      <c r="V88" s="23"/>
      <c r="W88" s="33"/>
    </row>
    <row r="89" spans="1:23" ht="30" customHeight="1" thickBot="1">
      <c r="A89" s="104"/>
      <c r="B89" s="142" t="s">
        <v>24</v>
      </c>
      <c r="C89" s="143"/>
      <c r="D89" s="62">
        <f>D81+E81+H81</f>
        <v>227.74</v>
      </c>
      <c r="E89" s="46"/>
      <c r="F89" s="46"/>
      <c r="G89" s="46"/>
      <c r="H89" s="46"/>
      <c r="I89" s="48">
        <f t="shared" ref="I89:M89" si="16">I81+I82+I83+I84+I85+I86+I87+I88</f>
        <v>12.5</v>
      </c>
      <c r="J89" s="48">
        <f t="shared" si="16"/>
        <v>0</v>
      </c>
      <c r="K89" s="48">
        <f t="shared" si="16"/>
        <v>0</v>
      </c>
      <c r="L89" s="48">
        <f t="shared" si="16"/>
        <v>0</v>
      </c>
      <c r="M89" s="49">
        <f t="shared" si="16"/>
        <v>0</v>
      </c>
      <c r="N89" s="52">
        <f>N81+O81+P81+Q81+R81</f>
        <v>0</v>
      </c>
      <c r="O89" s="46"/>
      <c r="P89" s="34"/>
      <c r="Q89" s="46"/>
      <c r="R89" s="46"/>
      <c r="S89" s="48">
        <f t="shared" ref="S89:W89" si="17">S81+S82+S83+S84+S85+S86+S87+S88</f>
        <v>0</v>
      </c>
      <c r="T89" s="48">
        <f t="shared" si="17"/>
        <v>0</v>
      </c>
      <c r="U89" s="48">
        <f t="shared" si="17"/>
        <v>0</v>
      </c>
      <c r="V89" s="48">
        <f t="shared" si="17"/>
        <v>0</v>
      </c>
      <c r="W89" s="49">
        <f t="shared" si="17"/>
        <v>0</v>
      </c>
    </row>
    <row r="90" spans="1:23" ht="30" customHeight="1">
      <c r="A90" s="103">
        <v>10</v>
      </c>
      <c r="B90" s="105" t="s">
        <v>59</v>
      </c>
      <c r="C90" s="7" t="s">
        <v>16</v>
      </c>
      <c r="D90" s="72">
        <v>706.5</v>
      </c>
      <c r="E90" s="72">
        <v>361.57</v>
      </c>
      <c r="F90" s="72"/>
      <c r="G90" s="72"/>
      <c r="H90" s="72">
        <v>1.65</v>
      </c>
      <c r="I90" s="8"/>
      <c r="J90" s="9"/>
      <c r="K90" s="10"/>
      <c r="L90" s="10"/>
      <c r="M90" s="11"/>
      <c r="N90" s="97"/>
      <c r="O90" s="87"/>
      <c r="P90" s="100"/>
      <c r="Q90" s="87"/>
      <c r="R90" s="87"/>
      <c r="S90" s="12"/>
      <c r="T90" s="13"/>
      <c r="U90" s="13"/>
      <c r="V90" s="13"/>
      <c r="W90" s="14"/>
    </row>
    <row r="91" spans="1:23" ht="30" customHeight="1">
      <c r="A91" s="103"/>
      <c r="B91" s="106"/>
      <c r="C91" s="15" t="s">
        <v>17</v>
      </c>
      <c r="D91" s="73"/>
      <c r="E91" s="73"/>
      <c r="F91" s="73"/>
      <c r="G91" s="73"/>
      <c r="H91" s="73"/>
      <c r="I91" s="16"/>
      <c r="J91" s="17"/>
      <c r="K91" s="18"/>
      <c r="L91" s="18"/>
      <c r="M91" s="19"/>
      <c r="N91" s="98"/>
      <c r="O91" s="88"/>
      <c r="P91" s="101"/>
      <c r="Q91" s="88"/>
      <c r="R91" s="88"/>
      <c r="S91" s="20"/>
      <c r="T91" s="21"/>
      <c r="U91" s="21"/>
      <c r="V91" s="21"/>
      <c r="W91" s="22"/>
    </row>
    <row r="92" spans="1:23" ht="30" customHeight="1">
      <c r="A92" s="103"/>
      <c r="B92" s="106"/>
      <c r="C92" s="15" t="s">
        <v>18</v>
      </c>
      <c r="D92" s="73"/>
      <c r="E92" s="73"/>
      <c r="F92" s="73"/>
      <c r="G92" s="73"/>
      <c r="H92" s="73"/>
      <c r="I92" s="16"/>
      <c r="J92" s="17"/>
      <c r="K92" s="18"/>
      <c r="L92" s="18"/>
      <c r="M92" s="19"/>
      <c r="N92" s="98"/>
      <c r="O92" s="88"/>
      <c r="P92" s="101"/>
      <c r="Q92" s="88"/>
      <c r="R92" s="88"/>
      <c r="S92" s="20"/>
      <c r="T92" s="21"/>
      <c r="U92" s="23"/>
      <c r="V92" s="21"/>
      <c r="W92" s="22"/>
    </row>
    <row r="93" spans="1:23" ht="30" customHeight="1">
      <c r="A93" s="103"/>
      <c r="B93" s="106"/>
      <c r="C93" s="15" t="s">
        <v>19</v>
      </c>
      <c r="D93" s="73"/>
      <c r="E93" s="73"/>
      <c r="F93" s="73"/>
      <c r="G93" s="73"/>
      <c r="H93" s="73"/>
      <c r="I93" s="16"/>
      <c r="J93" s="17"/>
      <c r="K93" s="18"/>
      <c r="L93" s="18"/>
      <c r="M93" s="19"/>
      <c r="N93" s="98"/>
      <c r="O93" s="88"/>
      <c r="P93" s="101"/>
      <c r="Q93" s="88"/>
      <c r="R93" s="88"/>
      <c r="S93" s="20"/>
      <c r="T93" s="24"/>
      <c r="U93" s="21"/>
      <c r="V93" s="25"/>
      <c r="W93" s="22"/>
    </row>
    <row r="94" spans="1:23" ht="30" customHeight="1">
      <c r="A94" s="103"/>
      <c r="B94" s="106"/>
      <c r="C94" s="15" t="s">
        <v>20</v>
      </c>
      <c r="D94" s="73"/>
      <c r="E94" s="73"/>
      <c r="F94" s="73"/>
      <c r="G94" s="73"/>
      <c r="H94" s="73"/>
      <c r="I94" s="16"/>
      <c r="J94" s="17"/>
      <c r="K94" s="18"/>
      <c r="L94" s="18"/>
      <c r="M94" s="19"/>
      <c r="N94" s="98"/>
      <c r="O94" s="88"/>
      <c r="P94" s="101"/>
      <c r="Q94" s="88"/>
      <c r="R94" s="88"/>
      <c r="S94" s="20"/>
      <c r="T94" s="21"/>
      <c r="U94" s="26"/>
      <c r="V94" s="21"/>
      <c r="W94" s="22"/>
    </row>
    <row r="95" spans="1:23" ht="30" customHeight="1">
      <c r="A95" s="103"/>
      <c r="B95" s="106"/>
      <c r="C95" s="15" t="s">
        <v>21</v>
      </c>
      <c r="D95" s="73"/>
      <c r="E95" s="73"/>
      <c r="F95" s="73"/>
      <c r="G95" s="73"/>
      <c r="H95" s="73"/>
      <c r="I95" s="16"/>
      <c r="J95" s="17"/>
      <c r="K95" s="18"/>
      <c r="L95" s="18"/>
      <c r="M95" s="19"/>
      <c r="N95" s="98"/>
      <c r="O95" s="88"/>
      <c r="P95" s="101"/>
      <c r="Q95" s="88"/>
      <c r="R95" s="88"/>
      <c r="S95" s="20"/>
      <c r="T95" s="21"/>
      <c r="U95" s="21"/>
      <c r="V95" s="21"/>
      <c r="W95" s="22"/>
    </row>
    <row r="96" spans="1:23" ht="30" customHeight="1">
      <c r="A96" s="103"/>
      <c r="B96" s="106"/>
      <c r="C96" s="15" t="s">
        <v>22</v>
      </c>
      <c r="D96" s="73"/>
      <c r="E96" s="73"/>
      <c r="F96" s="73"/>
      <c r="G96" s="73"/>
      <c r="H96" s="73"/>
      <c r="I96" s="16"/>
      <c r="J96" s="17"/>
      <c r="K96" s="18"/>
      <c r="L96" s="18"/>
      <c r="M96" s="19"/>
      <c r="N96" s="98"/>
      <c r="O96" s="88"/>
      <c r="P96" s="101"/>
      <c r="Q96" s="88"/>
      <c r="R96" s="88"/>
      <c r="S96" s="20"/>
      <c r="T96" s="21"/>
      <c r="U96" s="21"/>
      <c r="V96" s="21"/>
      <c r="W96" s="22"/>
    </row>
    <row r="97" spans="1:23" ht="30" customHeight="1" thickBot="1">
      <c r="A97" s="103"/>
      <c r="B97" s="107"/>
      <c r="C97" s="27" t="s">
        <v>23</v>
      </c>
      <c r="D97" s="74"/>
      <c r="E97" s="74"/>
      <c r="F97" s="74"/>
      <c r="G97" s="74"/>
      <c r="H97" s="74"/>
      <c r="I97" s="28"/>
      <c r="J97" s="29"/>
      <c r="K97" s="30"/>
      <c r="L97" s="30"/>
      <c r="M97" s="31"/>
      <c r="N97" s="99"/>
      <c r="O97" s="89"/>
      <c r="P97" s="102"/>
      <c r="Q97" s="89"/>
      <c r="R97" s="89"/>
      <c r="S97" s="32"/>
      <c r="T97" s="23"/>
      <c r="U97" s="23"/>
      <c r="V97" s="23"/>
      <c r="W97" s="33"/>
    </row>
    <row r="98" spans="1:23" ht="30" customHeight="1" thickBot="1">
      <c r="A98" s="104"/>
      <c r="B98" s="142" t="s">
        <v>24</v>
      </c>
      <c r="C98" s="143"/>
      <c r="D98" s="62">
        <f>D90+E90+H90</f>
        <v>1069.72</v>
      </c>
      <c r="E98" s="46"/>
      <c r="F98" s="46"/>
      <c r="G98" s="46"/>
      <c r="H98" s="46"/>
      <c r="I98" s="48">
        <f t="shared" ref="I98:M98" si="18">I90+I91+I92+I93+I94+I95+I96+I97</f>
        <v>0</v>
      </c>
      <c r="J98" s="48">
        <f t="shared" si="18"/>
        <v>0</v>
      </c>
      <c r="K98" s="48">
        <f t="shared" si="18"/>
        <v>0</v>
      </c>
      <c r="L98" s="48">
        <f t="shared" si="18"/>
        <v>0</v>
      </c>
      <c r="M98" s="49">
        <f t="shared" si="18"/>
        <v>0</v>
      </c>
      <c r="N98" s="52">
        <f>N90+O90+P90+Q90+R90</f>
        <v>0</v>
      </c>
      <c r="O98" s="46"/>
      <c r="P98" s="34"/>
      <c r="Q98" s="46"/>
      <c r="R98" s="46"/>
      <c r="S98" s="48">
        <f t="shared" ref="S98:W98" si="19">S90+S91+S92+S93+S94+S95+S96+S97</f>
        <v>0</v>
      </c>
      <c r="T98" s="48">
        <f t="shared" si="19"/>
        <v>0</v>
      </c>
      <c r="U98" s="48">
        <f t="shared" si="19"/>
        <v>0</v>
      </c>
      <c r="V98" s="48">
        <f t="shared" si="19"/>
        <v>0</v>
      </c>
      <c r="W98" s="49">
        <f t="shared" si="19"/>
        <v>0</v>
      </c>
    </row>
    <row r="99" spans="1:23" ht="30" customHeight="1">
      <c r="A99" s="103">
        <v>11</v>
      </c>
      <c r="B99" s="105" t="s">
        <v>113</v>
      </c>
      <c r="C99" s="7" t="s">
        <v>16</v>
      </c>
      <c r="D99" s="72">
        <v>750.8</v>
      </c>
      <c r="E99" s="72">
        <v>294.06</v>
      </c>
      <c r="F99" s="72"/>
      <c r="G99" s="72">
        <v>290.89999999999998</v>
      </c>
      <c r="H99" s="72">
        <v>478.98</v>
      </c>
      <c r="I99" s="8"/>
      <c r="J99" s="9"/>
      <c r="K99" s="10"/>
      <c r="L99" s="10"/>
      <c r="M99" s="11"/>
      <c r="N99" s="97"/>
      <c r="O99" s="87"/>
      <c r="P99" s="100"/>
      <c r="Q99" s="87"/>
      <c r="R99" s="87"/>
      <c r="S99" s="12"/>
      <c r="T99" s="13"/>
      <c r="U99" s="13"/>
      <c r="V99" s="13"/>
      <c r="W99" s="14"/>
    </row>
    <row r="100" spans="1:23" ht="30" customHeight="1">
      <c r="A100" s="103"/>
      <c r="B100" s="106"/>
      <c r="C100" s="15" t="s">
        <v>17</v>
      </c>
      <c r="D100" s="73"/>
      <c r="E100" s="73"/>
      <c r="F100" s="73"/>
      <c r="G100" s="73"/>
      <c r="H100" s="73"/>
      <c r="I100" s="16"/>
      <c r="J100" s="17"/>
      <c r="K100" s="18"/>
      <c r="L100" s="18"/>
      <c r="M100" s="19"/>
      <c r="N100" s="98"/>
      <c r="O100" s="88"/>
      <c r="P100" s="101"/>
      <c r="Q100" s="88"/>
      <c r="R100" s="88"/>
      <c r="S100" s="20"/>
      <c r="T100" s="21"/>
      <c r="U100" s="21"/>
      <c r="V100" s="21"/>
      <c r="W100" s="22"/>
    </row>
    <row r="101" spans="1:23" ht="30" customHeight="1">
      <c r="A101" s="103"/>
      <c r="B101" s="106"/>
      <c r="C101" s="15" t="s">
        <v>18</v>
      </c>
      <c r="D101" s="73"/>
      <c r="E101" s="73"/>
      <c r="F101" s="73"/>
      <c r="G101" s="73"/>
      <c r="H101" s="73"/>
      <c r="I101" s="16"/>
      <c r="J101" s="17"/>
      <c r="K101" s="18"/>
      <c r="L101" s="18"/>
      <c r="M101" s="19"/>
      <c r="N101" s="98"/>
      <c r="O101" s="88"/>
      <c r="P101" s="101"/>
      <c r="Q101" s="88"/>
      <c r="R101" s="88"/>
      <c r="S101" s="20"/>
      <c r="T101" s="21"/>
      <c r="U101" s="23"/>
      <c r="V101" s="21"/>
      <c r="W101" s="22"/>
    </row>
    <row r="102" spans="1:23" ht="30" customHeight="1">
      <c r="A102" s="103"/>
      <c r="B102" s="106"/>
      <c r="C102" s="15" t="s">
        <v>19</v>
      </c>
      <c r="D102" s="73"/>
      <c r="E102" s="73"/>
      <c r="F102" s="73"/>
      <c r="G102" s="73"/>
      <c r="H102" s="73"/>
      <c r="I102" s="16">
        <v>380</v>
      </c>
      <c r="J102" s="17"/>
      <c r="K102" s="18"/>
      <c r="L102" s="18"/>
      <c r="M102" s="19"/>
      <c r="N102" s="98"/>
      <c r="O102" s="88"/>
      <c r="P102" s="101"/>
      <c r="Q102" s="88"/>
      <c r="R102" s="88"/>
      <c r="S102" s="20"/>
      <c r="T102" s="24"/>
      <c r="U102" s="21"/>
      <c r="V102" s="25"/>
      <c r="W102" s="22"/>
    </row>
    <row r="103" spans="1:23" ht="30" customHeight="1">
      <c r="A103" s="103"/>
      <c r="B103" s="106"/>
      <c r="C103" s="15" t="s">
        <v>20</v>
      </c>
      <c r="D103" s="73"/>
      <c r="E103" s="73"/>
      <c r="F103" s="73"/>
      <c r="G103" s="73"/>
      <c r="H103" s="73"/>
      <c r="I103" s="16"/>
      <c r="J103" s="17"/>
      <c r="K103" s="18"/>
      <c r="L103" s="18"/>
      <c r="M103" s="19"/>
      <c r="N103" s="98"/>
      <c r="O103" s="88"/>
      <c r="P103" s="101"/>
      <c r="Q103" s="88"/>
      <c r="R103" s="88"/>
      <c r="S103" s="20"/>
      <c r="T103" s="21"/>
      <c r="U103" s="26"/>
      <c r="V103" s="21"/>
      <c r="W103" s="22"/>
    </row>
    <row r="104" spans="1:23" ht="30" customHeight="1">
      <c r="A104" s="103"/>
      <c r="B104" s="106"/>
      <c r="C104" s="15" t="s">
        <v>21</v>
      </c>
      <c r="D104" s="73"/>
      <c r="E104" s="73"/>
      <c r="F104" s="73"/>
      <c r="G104" s="73"/>
      <c r="H104" s="73"/>
      <c r="I104" s="16"/>
      <c r="J104" s="17"/>
      <c r="K104" s="18"/>
      <c r="L104" s="18"/>
      <c r="M104" s="19"/>
      <c r="N104" s="98"/>
      <c r="O104" s="88"/>
      <c r="P104" s="101"/>
      <c r="Q104" s="88"/>
      <c r="R104" s="88"/>
      <c r="S104" s="20"/>
      <c r="T104" s="21"/>
      <c r="U104" s="21"/>
      <c r="V104" s="21"/>
      <c r="W104" s="22"/>
    </row>
    <row r="105" spans="1:23" ht="30" customHeight="1">
      <c r="A105" s="103"/>
      <c r="B105" s="106"/>
      <c r="C105" s="15" t="s">
        <v>22</v>
      </c>
      <c r="D105" s="73"/>
      <c r="E105" s="73"/>
      <c r="F105" s="73"/>
      <c r="G105" s="73"/>
      <c r="H105" s="73"/>
      <c r="I105" s="16"/>
      <c r="J105" s="17"/>
      <c r="K105" s="18"/>
      <c r="L105" s="18"/>
      <c r="M105" s="19"/>
      <c r="N105" s="98"/>
      <c r="O105" s="88"/>
      <c r="P105" s="101"/>
      <c r="Q105" s="88"/>
      <c r="R105" s="88"/>
      <c r="S105" s="20"/>
      <c r="T105" s="21"/>
      <c r="U105" s="21"/>
      <c r="V105" s="21"/>
      <c r="W105" s="22"/>
    </row>
    <row r="106" spans="1:23" ht="30" customHeight="1" thickBot="1">
      <c r="A106" s="103"/>
      <c r="B106" s="107"/>
      <c r="C106" s="27" t="s">
        <v>23</v>
      </c>
      <c r="D106" s="74"/>
      <c r="E106" s="74"/>
      <c r="F106" s="74"/>
      <c r="G106" s="74"/>
      <c r="H106" s="74"/>
      <c r="I106" s="28">
        <v>32</v>
      </c>
      <c r="J106" s="29"/>
      <c r="K106" s="30"/>
      <c r="L106" s="30"/>
      <c r="M106" s="31"/>
      <c r="N106" s="99"/>
      <c r="O106" s="89"/>
      <c r="P106" s="102"/>
      <c r="Q106" s="89"/>
      <c r="R106" s="89"/>
      <c r="S106" s="32"/>
      <c r="T106" s="23"/>
      <c r="U106" s="23"/>
      <c r="V106" s="23"/>
      <c r="W106" s="33"/>
    </row>
    <row r="107" spans="1:23" ht="30" customHeight="1" thickBot="1">
      <c r="A107" s="104"/>
      <c r="B107" s="142" t="s">
        <v>24</v>
      </c>
      <c r="C107" s="143"/>
      <c r="D107" s="62">
        <f>D99+E99+G99+H99</f>
        <v>1814.7399999999998</v>
      </c>
      <c r="E107" s="46"/>
      <c r="F107" s="46"/>
      <c r="G107" s="46"/>
      <c r="H107" s="46"/>
      <c r="I107" s="48">
        <f t="shared" ref="I107:M107" si="20">I99+I100+I101+I102+I103+I104+I105+I106</f>
        <v>412</v>
      </c>
      <c r="J107" s="48">
        <f t="shared" si="20"/>
        <v>0</v>
      </c>
      <c r="K107" s="48">
        <f t="shared" si="20"/>
        <v>0</v>
      </c>
      <c r="L107" s="48">
        <f t="shared" si="20"/>
        <v>0</v>
      </c>
      <c r="M107" s="49">
        <f t="shared" si="20"/>
        <v>0</v>
      </c>
      <c r="N107" s="52">
        <f>N99+O99+P99+Q99+R99</f>
        <v>0</v>
      </c>
      <c r="O107" s="52">
        <f t="shared" ref="O107:T107" si="21">O99+P99+Q99+R99+S99</f>
        <v>0</v>
      </c>
      <c r="P107" s="52">
        <f t="shared" si="21"/>
        <v>0</v>
      </c>
      <c r="Q107" s="52">
        <f t="shared" si="21"/>
        <v>0</v>
      </c>
      <c r="R107" s="52">
        <f t="shared" si="21"/>
        <v>0</v>
      </c>
      <c r="S107" s="52">
        <f t="shared" si="21"/>
        <v>0</v>
      </c>
      <c r="T107" s="52">
        <f t="shared" si="21"/>
        <v>0</v>
      </c>
      <c r="U107" s="48">
        <f t="shared" ref="U107:W107" si="22">U99+U100+U101+U102+U103+U104+U105+U106</f>
        <v>0</v>
      </c>
      <c r="V107" s="48">
        <f t="shared" si="22"/>
        <v>0</v>
      </c>
      <c r="W107" s="49">
        <f t="shared" si="22"/>
        <v>0</v>
      </c>
    </row>
    <row r="108" spans="1:23" ht="66" customHeight="1" thickBot="1">
      <c r="A108" s="63"/>
      <c r="B108" s="92" t="s">
        <v>119</v>
      </c>
      <c r="C108" s="35" t="s">
        <v>16</v>
      </c>
      <c r="D108" s="111">
        <f>D9+D18+D27+D36+D45+D54+D63+D72+D81+D90+D99</f>
        <v>3176.4399999999996</v>
      </c>
      <c r="E108" s="111">
        <f t="shared" ref="E108:M108" si="23">E9+E18+E27+E36+E45+E54+E63+E72+E81+E90+E99</f>
        <v>3075.2200000000003</v>
      </c>
      <c r="F108" s="111">
        <f t="shared" si="23"/>
        <v>0</v>
      </c>
      <c r="G108" s="111">
        <f t="shared" si="23"/>
        <v>415.22999999999996</v>
      </c>
      <c r="H108" s="111">
        <f t="shared" si="23"/>
        <v>934.85000000000014</v>
      </c>
      <c r="I108" s="75">
        <f>I9+I18+I27+I36+I45+I54+I63+I72+I81+I90+I99</f>
        <v>169.45</v>
      </c>
      <c r="J108" s="75">
        <f t="shared" si="23"/>
        <v>0</v>
      </c>
      <c r="K108" s="75">
        <f t="shared" si="23"/>
        <v>0</v>
      </c>
      <c r="L108" s="75">
        <f t="shared" si="23"/>
        <v>0</v>
      </c>
      <c r="M108" s="75">
        <f t="shared" si="23"/>
        <v>0</v>
      </c>
      <c r="N108" s="111">
        <f>N9+N18+N27+N36+N45+N54+N63+N72+N81+N90+N99</f>
        <v>6.17</v>
      </c>
      <c r="O108" s="111">
        <f>O9+O18+O27+O36+O45+O54+O63+O72+O81+O90+O99</f>
        <v>0</v>
      </c>
      <c r="P108" s="111">
        <f>P9+P18+P27+P36+P45+P54+P63+P72+P81+P90+P99</f>
        <v>143.87</v>
      </c>
      <c r="Q108" s="111">
        <f>Q9+Q18+Q27+Q36+Q45+Q54+Q63+Q72+Q81+Q90+Q99</f>
        <v>24.77</v>
      </c>
      <c r="R108" s="111">
        <f>R9+R18+R27+R36+R45+R54+R63+R72+R81+R90+R99</f>
        <v>0</v>
      </c>
      <c r="S108" s="75">
        <f t="shared" ref="S108:W108" si="24">S9+S18+S27+S36+S45+S54+S63+S72+S81+S90+S99</f>
        <v>0</v>
      </c>
      <c r="T108" s="75">
        <f t="shared" si="24"/>
        <v>0</v>
      </c>
      <c r="U108" s="75">
        <f t="shared" si="24"/>
        <v>0</v>
      </c>
      <c r="V108" s="75">
        <f t="shared" si="24"/>
        <v>0</v>
      </c>
      <c r="W108" s="75">
        <f t="shared" si="24"/>
        <v>0</v>
      </c>
    </row>
    <row r="109" spans="1:23" ht="49.5" customHeight="1" thickBot="1">
      <c r="A109" s="63"/>
      <c r="B109" s="93"/>
      <c r="C109" s="37" t="s">
        <v>17</v>
      </c>
      <c r="D109" s="112"/>
      <c r="E109" s="112"/>
      <c r="F109" s="112"/>
      <c r="G109" s="112"/>
      <c r="H109" s="112"/>
      <c r="I109" s="75">
        <f t="shared" ref="I109:M109" si="25">I10+I19+I28+I37+I46+I55+I64+I73+I82+I91+I100</f>
        <v>72.56</v>
      </c>
      <c r="J109" s="75">
        <f t="shared" si="25"/>
        <v>0</v>
      </c>
      <c r="K109" s="75">
        <f t="shared" si="25"/>
        <v>0</v>
      </c>
      <c r="L109" s="75">
        <f t="shared" si="25"/>
        <v>0</v>
      </c>
      <c r="M109" s="75">
        <f t="shared" si="25"/>
        <v>0</v>
      </c>
      <c r="N109" s="112"/>
      <c r="O109" s="112"/>
      <c r="P109" s="112"/>
      <c r="Q109" s="112"/>
      <c r="R109" s="112"/>
      <c r="S109" s="75">
        <f t="shared" ref="S109:W109" si="26">S10+S19+S28+S37+S46+S55+S64+S73+S82+S91+S100</f>
        <v>0</v>
      </c>
      <c r="T109" s="75">
        <f t="shared" si="26"/>
        <v>0</v>
      </c>
      <c r="U109" s="75">
        <f t="shared" si="26"/>
        <v>0</v>
      </c>
      <c r="V109" s="75">
        <f t="shared" si="26"/>
        <v>0</v>
      </c>
      <c r="W109" s="75">
        <f t="shared" si="26"/>
        <v>0</v>
      </c>
    </row>
    <row r="110" spans="1:23" ht="54" customHeight="1" thickBot="1">
      <c r="A110" s="63"/>
      <c r="B110" s="93"/>
      <c r="C110" s="37" t="s">
        <v>18</v>
      </c>
      <c r="D110" s="112"/>
      <c r="E110" s="112"/>
      <c r="F110" s="112"/>
      <c r="G110" s="112"/>
      <c r="H110" s="112"/>
      <c r="I110" s="75">
        <f t="shared" ref="I110:M110" si="27">I11+I20+I29+I38+I47+I56+I65+I74+I83+I92+I101</f>
        <v>30</v>
      </c>
      <c r="J110" s="75">
        <f t="shared" si="27"/>
        <v>0</v>
      </c>
      <c r="K110" s="75">
        <f t="shared" si="27"/>
        <v>0</v>
      </c>
      <c r="L110" s="75">
        <f t="shared" si="27"/>
        <v>0</v>
      </c>
      <c r="M110" s="75">
        <f t="shared" si="27"/>
        <v>0</v>
      </c>
      <c r="N110" s="112"/>
      <c r="O110" s="112"/>
      <c r="P110" s="112"/>
      <c r="Q110" s="112"/>
      <c r="R110" s="112"/>
      <c r="S110" s="75">
        <f t="shared" ref="S110:W110" si="28">S11+S20+S29+S38+S47+S56+S65+S74+S83+S92+S101</f>
        <v>0</v>
      </c>
      <c r="T110" s="75">
        <f t="shared" si="28"/>
        <v>0</v>
      </c>
      <c r="U110" s="75">
        <f t="shared" si="28"/>
        <v>0</v>
      </c>
      <c r="V110" s="75">
        <f t="shared" si="28"/>
        <v>0</v>
      </c>
      <c r="W110" s="75">
        <f t="shared" si="28"/>
        <v>0</v>
      </c>
    </row>
    <row r="111" spans="1:23" ht="48" customHeight="1" thickBot="1">
      <c r="A111" s="63"/>
      <c r="B111" s="93"/>
      <c r="C111" s="37" t="s">
        <v>19</v>
      </c>
      <c r="D111" s="112"/>
      <c r="E111" s="112"/>
      <c r="F111" s="112"/>
      <c r="G111" s="112"/>
      <c r="H111" s="112"/>
      <c r="I111" s="75">
        <f t="shared" ref="I111:M111" si="29">I12+I21+I30+I39+I48+I57+I66+I75+I84+I93+I102</f>
        <v>550</v>
      </c>
      <c r="J111" s="75">
        <f t="shared" si="29"/>
        <v>0</v>
      </c>
      <c r="K111" s="75">
        <f t="shared" si="29"/>
        <v>0</v>
      </c>
      <c r="L111" s="75">
        <f t="shared" si="29"/>
        <v>0</v>
      </c>
      <c r="M111" s="75">
        <f t="shared" si="29"/>
        <v>0</v>
      </c>
      <c r="N111" s="112"/>
      <c r="O111" s="112"/>
      <c r="P111" s="112"/>
      <c r="Q111" s="112"/>
      <c r="R111" s="112"/>
      <c r="S111" s="75">
        <f t="shared" ref="S111:W111" si="30">S12+S21+S30+S39+S48+S57+S66+S75+S84+S93+S102</f>
        <v>0</v>
      </c>
      <c r="T111" s="75">
        <f t="shared" si="30"/>
        <v>0</v>
      </c>
      <c r="U111" s="75">
        <f t="shared" si="30"/>
        <v>0</v>
      </c>
      <c r="V111" s="75">
        <f t="shared" si="30"/>
        <v>0</v>
      </c>
      <c r="W111" s="75">
        <f t="shared" si="30"/>
        <v>0</v>
      </c>
    </row>
    <row r="112" spans="1:23" ht="30" customHeight="1" thickBot="1">
      <c r="A112" s="63"/>
      <c r="B112" s="93"/>
      <c r="C112" s="37" t="s">
        <v>20</v>
      </c>
      <c r="D112" s="112"/>
      <c r="E112" s="112"/>
      <c r="F112" s="112"/>
      <c r="G112" s="112"/>
      <c r="H112" s="112"/>
      <c r="I112" s="75">
        <f t="shared" ref="I112:M112" si="31">I13+I22+I31+I40+I49+I58+I67+I76+I85+I94+I103</f>
        <v>74.5</v>
      </c>
      <c r="J112" s="75">
        <f t="shared" si="31"/>
        <v>0</v>
      </c>
      <c r="K112" s="75">
        <f t="shared" si="31"/>
        <v>0</v>
      </c>
      <c r="L112" s="75">
        <f t="shared" si="31"/>
        <v>0</v>
      </c>
      <c r="M112" s="75">
        <f t="shared" si="31"/>
        <v>0</v>
      </c>
      <c r="N112" s="112"/>
      <c r="O112" s="112"/>
      <c r="P112" s="112"/>
      <c r="Q112" s="112"/>
      <c r="R112" s="112"/>
      <c r="S112" s="75">
        <f t="shared" ref="S112:W112" si="32">S13+S22+S31+S40+S49+S58+S67+S76+S85+S94+S103</f>
        <v>0</v>
      </c>
      <c r="T112" s="75">
        <f t="shared" si="32"/>
        <v>0</v>
      </c>
      <c r="U112" s="75">
        <f t="shared" si="32"/>
        <v>0</v>
      </c>
      <c r="V112" s="75">
        <f t="shared" si="32"/>
        <v>0</v>
      </c>
      <c r="W112" s="75">
        <f t="shared" si="32"/>
        <v>0</v>
      </c>
    </row>
    <row r="113" spans="1:25" ht="30" customHeight="1" thickBot="1">
      <c r="A113" s="63"/>
      <c r="B113" s="93"/>
      <c r="C113" s="37" t="s">
        <v>21</v>
      </c>
      <c r="D113" s="112"/>
      <c r="E113" s="112"/>
      <c r="F113" s="112"/>
      <c r="G113" s="112"/>
      <c r="H113" s="112"/>
      <c r="I113" s="75">
        <f t="shared" ref="I113:M113" si="33">I14+I23+I32+I41+I50+I59+I68+I77+I86+I95+I104</f>
        <v>22</v>
      </c>
      <c r="J113" s="75">
        <f t="shared" si="33"/>
        <v>0</v>
      </c>
      <c r="K113" s="75">
        <f t="shared" si="33"/>
        <v>0</v>
      </c>
      <c r="L113" s="75">
        <f t="shared" si="33"/>
        <v>0</v>
      </c>
      <c r="M113" s="75">
        <f t="shared" si="33"/>
        <v>0</v>
      </c>
      <c r="N113" s="112"/>
      <c r="O113" s="112"/>
      <c r="P113" s="112"/>
      <c r="Q113" s="112"/>
      <c r="R113" s="112"/>
      <c r="S113" s="75">
        <f t="shared" ref="S113:W113" si="34">S14+S23+S32+S41+S50+S59+S68+S77+S86+S95+S104</f>
        <v>0</v>
      </c>
      <c r="T113" s="75">
        <f t="shared" si="34"/>
        <v>0</v>
      </c>
      <c r="U113" s="75">
        <f t="shared" si="34"/>
        <v>0</v>
      </c>
      <c r="V113" s="75">
        <f t="shared" si="34"/>
        <v>0</v>
      </c>
      <c r="W113" s="75">
        <f t="shared" si="34"/>
        <v>0</v>
      </c>
    </row>
    <row r="114" spans="1:25" ht="30" customHeight="1" thickBot="1">
      <c r="A114" s="63"/>
      <c r="B114" s="93"/>
      <c r="C114" s="37" t="s">
        <v>22</v>
      </c>
      <c r="D114" s="112"/>
      <c r="E114" s="112"/>
      <c r="F114" s="112"/>
      <c r="G114" s="112"/>
      <c r="H114" s="112"/>
      <c r="I114" s="75">
        <f t="shared" ref="I114:M114" si="35">I15+I24+I33+I42+I51+I60+I69+I78+I87+I96+I105</f>
        <v>20.7</v>
      </c>
      <c r="J114" s="75">
        <f t="shared" si="35"/>
        <v>0</v>
      </c>
      <c r="K114" s="75">
        <f t="shared" si="35"/>
        <v>0</v>
      </c>
      <c r="L114" s="75">
        <f t="shared" si="35"/>
        <v>0</v>
      </c>
      <c r="M114" s="75">
        <f t="shared" si="35"/>
        <v>0</v>
      </c>
      <c r="N114" s="112"/>
      <c r="O114" s="112"/>
      <c r="P114" s="112"/>
      <c r="Q114" s="112"/>
      <c r="R114" s="112"/>
      <c r="S114" s="75">
        <f t="shared" ref="S114:W114" si="36">S15+S24+S33+S42+S51+S60+S69+S78+S87+S96+S105</f>
        <v>0</v>
      </c>
      <c r="T114" s="75">
        <f t="shared" si="36"/>
        <v>0</v>
      </c>
      <c r="U114" s="75">
        <f t="shared" si="36"/>
        <v>0</v>
      </c>
      <c r="V114" s="75">
        <f t="shared" si="36"/>
        <v>0</v>
      </c>
      <c r="W114" s="75">
        <f t="shared" si="36"/>
        <v>0</v>
      </c>
    </row>
    <row r="115" spans="1:25" ht="30" customHeight="1" thickBot="1">
      <c r="A115" s="63"/>
      <c r="B115" s="94"/>
      <c r="C115" s="38" t="s">
        <v>23</v>
      </c>
      <c r="D115" s="113"/>
      <c r="E115" s="113"/>
      <c r="F115" s="113"/>
      <c r="G115" s="113"/>
      <c r="H115" s="113"/>
      <c r="I115" s="75">
        <f t="shared" ref="I115:M115" si="37">I16+I25+I34+I43+I52+I61+I70+I79+I88+I97+I106</f>
        <v>215.3</v>
      </c>
      <c r="J115" s="75">
        <f t="shared" si="37"/>
        <v>0</v>
      </c>
      <c r="K115" s="75">
        <f t="shared" si="37"/>
        <v>0</v>
      </c>
      <c r="L115" s="75">
        <f t="shared" si="37"/>
        <v>0</v>
      </c>
      <c r="M115" s="75">
        <f t="shared" si="37"/>
        <v>0</v>
      </c>
      <c r="N115" s="113"/>
      <c r="O115" s="113"/>
      <c r="P115" s="113"/>
      <c r="Q115" s="113"/>
      <c r="R115" s="113"/>
      <c r="S115" s="75">
        <f t="shared" ref="S115:W115" si="38">S16+S25+S34+S43+S52+S61+S70+S79+S88+S97+S106</f>
        <v>0</v>
      </c>
      <c r="T115" s="75">
        <f t="shared" si="38"/>
        <v>0</v>
      </c>
      <c r="U115" s="75">
        <f t="shared" si="38"/>
        <v>0</v>
      </c>
      <c r="V115" s="75">
        <f t="shared" si="38"/>
        <v>0</v>
      </c>
      <c r="W115" s="75">
        <f t="shared" si="38"/>
        <v>0</v>
      </c>
    </row>
    <row r="116" spans="1:25" s="60" customFormat="1" ht="98.25" customHeight="1" thickBot="1">
      <c r="A116" s="57"/>
      <c r="B116" s="85" t="s">
        <v>24</v>
      </c>
      <c r="C116" s="86"/>
      <c r="D116" s="42">
        <f>D107+D98+D89+D80+D71+D62+D53+D44+D35+D26+D17</f>
        <v>7601.739999999998</v>
      </c>
      <c r="E116" s="54"/>
      <c r="F116" s="54"/>
      <c r="G116" s="54"/>
      <c r="H116" s="54"/>
      <c r="I116" s="58">
        <f>SUM(I108:I115)</f>
        <v>1154.51</v>
      </c>
      <c r="J116" s="58">
        <f t="shared" ref="J116:M116" si="39">SUM(J108:J115)</f>
        <v>0</v>
      </c>
      <c r="K116" s="58">
        <f t="shared" si="39"/>
        <v>0</v>
      </c>
      <c r="L116" s="58">
        <f t="shared" si="39"/>
        <v>0</v>
      </c>
      <c r="M116" s="58">
        <f t="shared" si="39"/>
        <v>0</v>
      </c>
      <c r="N116" s="42">
        <f>N107+N98+N89+N80+N71+N62+N53+N44+N35+N26+N17</f>
        <v>174.81</v>
      </c>
      <c r="O116" s="42">
        <f t="shared" ref="O116:R116" si="40">O107+O98+O89+O80+O71+O62+O53+O44+O35+O26+O17</f>
        <v>0</v>
      </c>
      <c r="P116" s="42">
        <f t="shared" si="40"/>
        <v>0</v>
      </c>
      <c r="Q116" s="42">
        <f t="shared" si="40"/>
        <v>0</v>
      </c>
      <c r="R116" s="42">
        <f t="shared" si="40"/>
        <v>0</v>
      </c>
      <c r="S116" s="58">
        <f t="shared" ref="S116:W116" si="41">SUM(S108:S115)</f>
        <v>0</v>
      </c>
      <c r="T116" s="58">
        <f t="shared" si="41"/>
        <v>0</v>
      </c>
      <c r="U116" s="58">
        <f t="shared" si="41"/>
        <v>0</v>
      </c>
      <c r="V116" s="58">
        <f t="shared" si="41"/>
        <v>0</v>
      </c>
      <c r="W116" s="58">
        <f t="shared" si="41"/>
        <v>0</v>
      </c>
      <c r="Y116" s="61"/>
    </row>
  </sheetData>
  <mergeCells count="120">
    <mergeCell ref="A18:A26"/>
    <mergeCell ref="B18:B25"/>
    <mergeCell ref="N18:N25"/>
    <mergeCell ref="O18:O25"/>
    <mergeCell ref="P18:P25"/>
    <mergeCell ref="Q18:Q25"/>
    <mergeCell ref="R18:R25"/>
    <mergeCell ref="B26:C26"/>
    <mergeCell ref="R108:R115"/>
    <mergeCell ref="R99:R106"/>
    <mergeCell ref="R90:R97"/>
    <mergeCell ref="B98:C98"/>
    <mergeCell ref="A99:A107"/>
    <mergeCell ref="N90:N97"/>
    <mergeCell ref="O90:O97"/>
    <mergeCell ref="P90:P97"/>
    <mergeCell ref="Q90:Q97"/>
    <mergeCell ref="O81:O88"/>
    <mergeCell ref="P81:P88"/>
    <mergeCell ref="Q81:Q88"/>
    <mergeCell ref="R81:R88"/>
    <mergeCell ref="B89:C89"/>
    <mergeCell ref="A90:A98"/>
    <mergeCell ref="B90:B97"/>
    <mergeCell ref="A81:A89"/>
    <mergeCell ref="B81:B88"/>
    <mergeCell ref="N81:N88"/>
    <mergeCell ref="N72:N79"/>
    <mergeCell ref="O72:O79"/>
    <mergeCell ref="P72:P79"/>
    <mergeCell ref="Q72:Q79"/>
    <mergeCell ref="B116:C116"/>
    <mergeCell ref="G108:G115"/>
    <mergeCell ref="H108:H115"/>
    <mergeCell ref="N108:N115"/>
    <mergeCell ref="O108:O115"/>
    <mergeCell ref="P108:P115"/>
    <mergeCell ref="Q108:Q115"/>
    <mergeCell ref="O99:O106"/>
    <mergeCell ref="P99:P106"/>
    <mergeCell ref="Q99:Q106"/>
    <mergeCell ref="B107:C107"/>
    <mergeCell ref="B108:B115"/>
    <mergeCell ref="D108:D115"/>
    <mergeCell ref="E108:E115"/>
    <mergeCell ref="F108:F115"/>
    <mergeCell ref="B99:B106"/>
    <mergeCell ref="N99:N106"/>
    <mergeCell ref="O63:O70"/>
    <mergeCell ref="P63:P70"/>
    <mergeCell ref="Q63:Q70"/>
    <mergeCell ref="R63:R70"/>
    <mergeCell ref="B71:C71"/>
    <mergeCell ref="A72:A80"/>
    <mergeCell ref="B72:B79"/>
    <mergeCell ref="R54:R61"/>
    <mergeCell ref="B62:C62"/>
    <mergeCell ref="A63:A71"/>
    <mergeCell ref="B63:B70"/>
    <mergeCell ref="N63:N70"/>
    <mergeCell ref="N54:N61"/>
    <mergeCell ref="O54:O61"/>
    <mergeCell ref="P54:P61"/>
    <mergeCell ref="Q54:Q61"/>
    <mergeCell ref="R72:R79"/>
    <mergeCell ref="B80:C80"/>
    <mergeCell ref="O45:O52"/>
    <mergeCell ref="P45:P52"/>
    <mergeCell ref="Q45:Q52"/>
    <mergeCell ref="R45:R52"/>
    <mergeCell ref="B53:C53"/>
    <mergeCell ref="A54:A62"/>
    <mergeCell ref="B54:B61"/>
    <mergeCell ref="R36:R43"/>
    <mergeCell ref="B44:C44"/>
    <mergeCell ref="A45:A53"/>
    <mergeCell ref="B45:B52"/>
    <mergeCell ref="N45:N52"/>
    <mergeCell ref="N36:N43"/>
    <mergeCell ref="O36:O43"/>
    <mergeCell ref="P36:P43"/>
    <mergeCell ref="Q36:Q43"/>
    <mergeCell ref="O27:O34"/>
    <mergeCell ref="P27:P34"/>
    <mergeCell ref="Q27:Q34"/>
    <mergeCell ref="R27:R34"/>
    <mergeCell ref="B35:C35"/>
    <mergeCell ref="A36:A44"/>
    <mergeCell ref="B36:B43"/>
    <mergeCell ref="A27:A35"/>
    <mergeCell ref="B27:B34"/>
    <mergeCell ref="N27:N34"/>
    <mergeCell ref="S8:W8"/>
    <mergeCell ref="A9:A17"/>
    <mergeCell ref="B9:B16"/>
    <mergeCell ref="N5:R5"/>
    <mergeCell ref="S5:W5"/>
    <mergeCell ref="D6:H6"/>
    <mergeCell ref="I6:M6"/>
    <mergeCell ref="N6:R6"/>
    <mergeCell ref="S6:W6"/>
    <mergeCell ref="B17:C17"/>
    <mergeCell ref="N9:N16"/>
    <mergeCell ref="O9:O16"/>
    <mergeCell ref="P9:P16"/>
    <mergeCell ref="Q9:Q16"/>
    <mergeCell ref="R9:R16"/>
    <mergeCell ref="D8:H8"/>
    <mergeCell ref="I8:M8"/>
    <mergeCell ref="N8:R8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0"/>
  <sheetViews>
    <sheetView topLeftCell="F285" workbookViewId="0">
      <selection activeCell="S288" sqref="S288:W296"/>
    </sheetView>
  </sheetViews>
  <sheetFormatPr defaultRowHeight="13.5"/>
  <cols>
    <col min="1" max="1" width="4" style="2" bestFit="1" customWidth="1"/>
    <col min="2" max="2" width="19.42578125" style="2" customWidth="1"/>
    <col min="3" max="3" width="35.28515625" style="2" hidden="1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16.5">
      <c r="A9" s="103">
        <v>1</v>
      </c>
      <c r="B9" s="105" t="s">
        <v>25</v>
      </c>
      <c r="C9" s="7" t="s">
        <v>16</v>
      </c>
      <c r="D9" s="87"/>
      <c r="E9" s="87"/>
      <c r="F9" s="87"/>
      <c r="G9" s="87"/>
      <c r="H9" s="95">
        <v>330.66</v>
      </c>
      <c r="I9" s="8"/>
      <c r="J9" s="9"/>
      <c r="K9" s="10"/>
      <c r="L9" s="10"/>
      <c r="M9" s="11"/>
      <c r="N9" s="97"/>
      <c r="O9" s="87"/>
      <c r="P9" s="100"/>
      <c r="Q9" s="87"/>
      <c r="R9" s="87"/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/>
      <c r="J10" s="17"/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28.5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42.75">
      <c r="A12" s="103"/>
      <c r="B12" s="106"/>
      <c r="C12" s="15" t="s">
        <v>19</v>
      </c>
      <c r="D12" s="88"/>
      <c r="E12" s="88"/>
      <c r="F12" s="88"/>
      <c r="G12" s="88"/>
      <c r="H12" s="96"/>
      <c r="I12" s="16"/>
      <c r="J12" s="17"/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/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42.75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16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/>
      <c r="J16" s="29"/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3" ht="17.25" thickBot="1">
      <c r="A17" s="104"/>
      <c r="B17" s="142" t="s">
        <v>24</v>
      </c>
      <c r="C17" s="143"/>
      <c r="D17" s="62">
        <f>H9</f>
        <v>330.66</v>
      </c>
      <c r="E17" s="46"/>
      <c r="F17" s="46"/>
      <c r="G17" s="46"/>
      <c r="H17" s="46"/>
      <c r="I17" s="48">
        <f t="shared" ref="I17:M17" si="0">I9+I10+I11+I12+I13+I14+I15+I16</f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0</v>
      </c>
      <c r="O17" s="46"/>
      <c r="P17" s="34"/>
      <c r="Q17" s="46"/>
      <c r="R17" s="46"/>
      <c r="S17" s="48">
        <f t="shared" ref="S17:W17" si="1">S9+S10+S11+S12+S13+S14+S15+S16</f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  <row r="18" spans="1:23" ht="16.5">
      <c r="A18" s="103">
        <v>2</v>
      </c>
      <c r="B18" s="105" t="s">
        <v>26</v>
      </c>
      <c r="C18" s="7" t="s">
        <v>16</v>
      </c>
      <c r="D18" s="87">
        <v>203.3</v>
      </c>
      <c r="E18" s="87">
        <v>64.709999999999994</v>
      </c>
      <c r="F18" s="87"/>
      <c r="G18" s="87"/>
      <c r="H18" s="95">
        <v>0.41</v>
      </c>
      <c r="I18" s="8">
        <v>10</v>
      </c>
      <c r="J18" s="9"/>
      <c r="K18" s="10"/>
      <c r="L18" s="10"/>
      <c r="M18" s="11"/>
      <c r="N18" s="97"/>
      <c r="O18" s="87"/>
      <c r="P18" s="100"/>
      <c r="Q18" s="87"/>
      <c r="R18" s="87"/>
      <c r="S18" s="12"/>
      <c r="T18" s="13"/>
      <c r="U18" s="13"/>
      <c r="V18" s="13"/>
      <c r="W18" s="14"/>
    </row>
    <row r="19" spans="1:23" ht="28.5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3" ht="28.5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3" ht="42.75">
      <c r="A21" s="103"/>
      <c r="B21" s="106"/>
      <c r="C21" s="15" t="s">
        <v>19</v>
      </c>
      <c r="D21" s="88"/>
      <c r="E21" s="88"/>
      <c r="F21" s="88"/>
      <c r="G21" s="88"/>
      <c r="H21" s="96"/>
      <c r="I21" s="16">
        <v>4</v>
      </c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3" ht="28.5">
      <c r="A22" s="103"/>
      <c r="B22" s="106"/>
      <c r="C22" s="15" t="s">
        <v>20</v>
      </c>
      <c r="D22" s="88"/>
      <c r="E22" s="88"/>
      <c r="F22" s="88"/>
      <c r="G22" s="88"/>
      <c r="H22" s="96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3" ht="42.75">
      <c r="A23" s="103"/>
      <c r="B23" s="106"/>
      <c r="C23" s="15" t="s">
        <v>21</v>
      </c>
      <c r="D23" s="88"/>
      <c r="E23" s="88"/>
      <c r="F23" s="88"/>
      <c r="G23" s="88"/>
      <c r="H23" s="96"/>
      <c r="I23" s="16"/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3" ht="16.5">
      <c r="A24" s="103"/>
      <c r="B24" s="106"/>
      <c r="C24" s="15" t="s">
        <v>22</v>
      </c>
      <c r="D24" s="88"/>
      <c r="E24" s="88"/>
      <c r="F24" s="88"/>
      <c r="G24" s="88"/>
      <c r="H24" s="96"/>
      <c r="I24" s="16"/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3" ht="29.25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5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3" ht="17.25" thickBot="1">
      <c r="A26" s="104"/>
      <c r="B26" s="142" t="s">
        <v>24</v>
      </c>
      <c r="C26" s="143"/>
      <c r="D26" s="62">
        <f>D18+E18+H18</f>
        <v>268.42</v>
      </c>
      <c r="E26" s="46"/>
      <c r="F26" s="46"/>
      <c r="G26" s="46"/>
      <c r="H26" s="46"/>
      <c r="I26" s="48">
        <f t="shared" ref="I26:M26" si="2">I18+I19+I20+I21+I22+I23+I24+I25</f>
        <v>19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0</v>
      </c>
      <c r="O26" s="46"/>
      <c r="P26" s="34"/>
      <c r="Q26" s="46"/>
      <c r="R26" s="46"/>
      <c r="S26" s="48">
        <f t="shared" ref="S26:W26" si="3">S18+S19+S20+S21+S22+S23+S24+S25</f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</row>
    <row r="27" spans="1:23" ht="16.5">
      <c r="A27" s="103">
        <v>3</v>
      </c>
      <c r="B27" s="105" t="s">
        <v>27</v>
      </c>
      <c r="C27" s="7" t="s">
        <v>16</v>
      </c>
      <c r="D27" s="87">
        <v>131.69</v>
      </c>
      <c r="E27" s="87">
        <v>99.41</v>
      </c>
      <c r="F27" s="87"/>
      <c r="G27" s="87">
        <v>23.9</v>
      </c>
      <c r="H27" s="95">
        <v>4.46</v>
      </c>
      <c r="I27" s="8"/>
      <c r="J27" s="9"/>
      <c r="K27" s="10"/>
      <c r="L27" s="10"/>
      <c r="M27" s="11"/>
      <c r="N27" s="97"/>
      <c r="O27" s="87"/>
      <c r="P27" s="100"/>
      <c r="Q27" s="87"/>
      <c r="R27" s="87"/>
      <c r="S27" s="12"/>
      <c r="T27" s="13"/>
      <c r="U27" s="13"/>
      <c r="V27" s="13"/>
      <c r="W27" s="14"/>
    </row>
    <row r="28" spans="1:23" ht="28.5">
      <c r="A28" s="103"/>
      <c r="B28" s="106"/>
      <c r="C28" s="15" t="s">
        <v>17</v>
      </c>
      <c r="D28" s="88"/>
      <c r="E28" s="88"/>
      <c r="F28" s="88"/>
      <c r="G28" s="88"/>
      <c r="H28" s="96"/>
      <c r="I28" s="16"/>
      <c r="J28" s="17"/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3" ht="28.5">
      <c r="A29" s="103"/>
      <c r="B29" s="106"/>
      <c r="C29" s="15" t="s">
        <v>18</v>
      </c>
      <c r="D29" s="88"/>
      <c r="E29" s="88"/>
      <c r="F29" s="88"/>
      <c r="G29" s="88"/>
      <c r="H29" s="96"/>
      <c r="I29" s="16"/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3" ht="42.75">
      <c r="A30" s="103"/>
      <c r="B30" s="106"/>
      <c r="C30" s="15" t="s">
        <v>19</v>
      </c>
      <c r="D30" s="88"/>
      <c r="E30" s="88"/>
      <c r="F30" s="88"/>
      <c r="G30" s="88"/>
      <c r="H30" s="96"/>
      <c r="I30" s="16"/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3" ht="28.5">
      <c r="A31" s="103"/>
      <c r="B31" s="106"/>
      <c r="C31" s="15" t="s">
        <v>20</v>
      </c>
      <c r="D31" s="88"/>
      <c r="E31" s="88"/>
      <c r="F31" s="88"/>
      <c r="G31" s="88"/>
      <c r="H31" s="96"/>
      <c r="I31" s="16"/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3" ht="42.75">
      <c r="A32" s="103"/>
      <c r="B32" s="106"/>
      <c r="C32" s="15" t="s">
        <v>21</v>
      </c>
      <c r="D32" s="88"/>
      <c r="E32" s="88"/>
      <c r="F32" s="88"/>
      <c r="G32" s="88"/>
      <c r="H32" s="96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3" ht="16.5">
      <c r="A33" s="103"/>
      <c r="B33" s="106"/>
      <c r="C33" s="15" t="s">
        <v>22</v>
      </c>
      <c r="D33" s="88"/>
      <c r="E33" s="88"/>
      <c r="F33" s="88"/>
      <c r="G33" s="88"/>
      <c r="H33" s="96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3" ht="29.25" thickBot="1">
      <c r="A34" s="103"/>
      <c r="B34" s="107"/>
      <c r="C34" s="27" t="s">
        <v>23</v>
      </c>
      <c r="D34" s="88"/>
      <c r="E34" s="88"/>
      <c r="F34" s="88"/>
      <c r="G34" s="88"/>
      <c r="H34" s="96"/>
      <c r="I34" s="28">
        <v>6</v>
      </c>
      <c r="J34" s="29"/>
      <c r="K34" s="30"/>
      <c r="L34" s="30"/>
      <c r="M34" s="31"/>
      <c r="N34" s="99"/>
      <c r="O34" s="89"/>
      <c r="P34" s="102"/>
      <c r="Q34" s="89"/>
      <c r="R34" s="89"/>
      <c r="S34" s="32"/>
      <c r="T34" s="23"/>
      <c r="U34" s="23"/>
      <c r="V34" s="23"/>
      <c r="W34" s="33"/>
    </row>
    <row r="35" spans="1:23" ht="17.25" thickBot="1">
      <c r="A35" s="104"/>
      <c r="B35" s="142" t="s">
        <v>24</v>
      </c>
      <c r="C35" s="143"/>
      <c r="D35" s="62">
        <f>D27+E27+G27+H27</f>
        <v>259.45999999999998</v>
      </c>
      <c r="E35" s="46"/>
      <c r="F35" s="46"/>
      <c r="G35" s="46"/>
      <c r="H35" s="46"/>
      <c r="I35" s="48">
        <f t="shared" ref="I35:M35" si="4">I27+I28+I29+I30+I31+I32+I33+I34</f>
        <v>6</v>
      </c>
      <c r="J35" s="48">
        <f t="shared" si="4"/>
        <v>0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0</v>
      </c>
      <c r="O35" s="46"/>
      <c r="P35" s="34"/>
      <c r="Q35" s="46"/>
      <c r="R35" s="46"/>
      <c r="S35" s="48">
        <f t="shared" ref="S35:W35" si="5">S27+S28+S29+S30+S31+S32+S33+S34</f>
        <v>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</row>
    <row r="36" spans="1:23" ht="16.5">
      <c r="A36" s="103">
        <v>4</v>
      </c>
      <c r="B36" s="105" t="s">
        <v>28</v>
      </c>
      <c r="C36" s="7" t="s">
        <v>16</v>
      </c>
      <c r="D36" s="87">
        <v>269.06</v>
      </c>
      <c r="E36" s="87">
        <v>152</v>
      </c>
      <c r="F36" s="87"/>
      <c r="G36" s="87"/>
      <c r="H36" s="95">
        <v>28.05</v>
      </c>
      <c r="I36" s="8">
        <v>17</v>
      </c>
      <c r="J36" s="9"/>
      <c r="K36" s="10"/>
      <c r="L36" s="10"/>
      <c r="M36" s="11"/>
      <c r="N36" s="97"/>
      <c r="O36" s="87"/>
      <c r="P36" s="100"/>
      <c r="Q36" s="87"/>
      <c r="R36" s="87"/>
      <c r="S36" s="12"/>
      <c r="T36" s="13"/>
      <c r="U36" s="13"/>
      <c r="V36" s="13"/>
      <c r="W36" s="14"/>
    </row>
    <row r="37" spans="1:23" ht="28.5">
      <c r="A37" s="103"/>
      <c r="B37" s="106"/>
      <c r="C37" s="15" t="s">
        <v>17</v>
      </c>
      <c r="D37" s="88"/>
      <c r="E37" s="88"/>
      <c r="F37" s="88"/>
      <c r="G37" s="88"/>
      <c r="H37" s="96"/>
      <c r="I37" s="16">
        <v>15</v>
      </c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3" ht="28.5">
      <c r="A38" s="103"/>
      <c r="B38" s="106"/>
      <c r="C38" s="15" t="s">
        <v>18</v>
      </c>
      <c r="D38" s="88"/>
      <c r="E38" s="88"/>
      <c r="F38" s="88"/>
      <c r="G38" s="88"/>
      <c r="H38" s="96"/>
      <c r="I38" s="16"/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3" ht="42.75">
      <c r="A39" s="103"/>
      <c r="B39" s="106"/>
      <c r="C39" s="15" t="s">
        <v>19</v>
      </c>
      <c r="D39" s="88"/>
      <c r="E39" s="88"/>
      <c r="F39" s="88"/>
      <c r="G39" s="88"/>
      <c r="H39" s="96"/>
      <c r="I39" s="16">
        <v>12</v>
      </c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3" ht="28.5">
      <c r="A40" s="103"/>
      <c r="B40" s="106"/>
      <c r="C40" s="15" t="s">
        <v>20</v>
      </c>
      <c r="D40" s="88"/>
      <c r="E40" s="88"/>
      <c r="F40" s="88"/>
      <c r="G40" s="88"/>
      <c r="H40" s="96"/>
      <c r="I40" s="16">
        <v>28</v>
      </c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3" ht="42.75">
      <c r="A41" s="103"/>
      <c r="B41" s="106"/>
      <c r="C41" s="15" t="s">
        <v>21</v>
      </c>
      <c r="D41" s="88"/>
      <c r="E41" s="88"/>
      <c r="F41" s="88"/>
      <c r="G41" s="88"/>
      <c r="H41" s="96"/>
      <c r="I41" s="16"/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3" ht="16.5">
      <c r="A42" s="103"/>
      <c r="B42" s="106"/>
      <c r="C42" s="15" t="s">
        <v>22</v>
      </c>
      <c r="D42" s="88"/>
      <c r="E42" s="88"/>
      <c r="F42" s="88"/>
      <c r="G42" s="88"/>
      <c r="H42" s="96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3" ht="29.25" thickBot="1">
      <c r="A43" s="103"/>
      <c r="B43" s="107"/>
      <c r="C43" s="27" t="s">
        <v>23</v>
      </c>
      <c r="D43" s="88"/>
      <c r="E43" s="88"/>
      <c r="F43" s="88"/>
      <c r="G43" s="88"/>
      <c r="H43" s="96"/>
      <c r="I43" s="28">
        <v>22</v>
      </c>
      <c r="J43" s="29"/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3" ht="17.25" thickBot="1">
      <c r="A44" s="104"/>
      <c r="B44" s="142" t="s">
        <v>24</v>
      </c>
      <c r="C44" s="143"/>
      <c r="D44" s="62">
        <f>D36+E36+H36</f>
        <v>449.11</v>
      </c>
      <c r="E44" s="46"/>
      <c r="F44" s="46"/>
      <c r="G44" s="46"/>
      <c r="H44" s="46"/>
      <c r="I44" s="48">
        <f t="shared" ref="I44:M44" si="6">I36+I37+I38+I39+I40+I41+I42+I43</f>
        <v>94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0</v>
      </c>
      <c r="O44" s="46"/>
      <c r="P44" s="34"/>
      <c r="Q44" s="46"/>
      <c r="R44" s="46"/>
      <c r="S44" s="48">
        <f t="shared" ref="S44:W44" si="7">S36+S37+S38+S39+S40+S41+S42+S43</f>
        <v>0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</row>
    <row r="45" spans="1:23" ht="16.5">
      <c r="A45" s="103">
        <v>5</v>
      </c>
      <c r="B45" s="105" t="s">
        <v>30</v>
      </c>
      <c r="C45" s="7" t="s">
        <v>16</v>
      </c>
      <c r="D45" s="87">
        <v>610.04999999999995</v>
      </c>
      <c r="E45" s="87">
        <v>2.65</v>
      </c>
      <c r="F45" s="87"/>
      <c r="G45" s="87"/>
      <c r="H45" s="95"/>
      <c r="I45" s="8"/>
      <c r="J45" s="9"/>
      <c r="K45" s="10"/>
      <c r="L45" s="10"/>
      <c r="M45" s="11"/>
      <c r="N45" s="97"/>
      <c r="O45" s="87"/>
      <c r="P45" s="100"/>
      <c r="Q45" s="87"/>
      <c r="R45" s="87"/>
      <c r="S45" s="12"/>
      <c r="T45" s="13"/>
      <c r="U45" s="13"/>
      <c r="V45" s="13"/>
      <c r="W45" s="14"/>
    </row>
    <row r="46" spans="1:23" ht="28.5">
      <c r="A46" s="103"/>
      <c r="B46" s="106"/>
      <c r="C46" s="15" t="s">
        <v>17</v>
      </c>
      <c r="D46" s="88"/>
      <c r="E46" s="88"/>
      <c r="F46" s="88"/>
      <c r="G46" s="88"/>
      <c r="H46" s="96"/>
      <c r="I46" s="16"/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3" ht="28.5">
      <c r="A47" s="103"/>
      <c r="B47" s="106"/>
      <c r="C47" s="15" t="s">
        <v>18</v>
      </c>
      <c r="D47" s="88"/>
      <c r="E47" s="88"/>
      <c r="F47" s="88"/>
      <c r="G47" s="88"/>
      <c r="H47" s="96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3" ht="42.75">
      <c r="A48" s="103"/>
      <c r="B48" s="106"/>
      <c r="C48" s="15" t="s">
        <v>19</v>
      </c>
      <c r="D48" s="88"/>
      <c r="E48" s="88"/>
      <c r="F48" s="88"/>
      <c r="G48" s="88"/>
      <c r="H48" s="96"/>
      <c r="I48" s="16">
        <v>31</v>
      </c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3" ht="28.5">
      <c r="A49" s="103"/>
      <c r="B49" s="106"/>
      <c r="C49" s="15" t="s">
        <v>20</v>
      </c>
      <c r="D49" s="88"/>
      <c r="E49" s="88"/>
      <c r="F49" s="88"/>
      <c r="G49" s="88"/>
      <c r="H49" s="96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3" ht="42.75">
      <c r="A50" s="103"/>
      <c r="B50" s="106"/>
      <c r="C50" s="15" t="s">
        <v>21</v>
      </c>
      <c r="D50" s="88"/>
      <c r="E50" s="88"/>
      <c r="F50" s="88"/>
      <c r="G50" s="88"/>
      <c r="H50" s="96"/>
      <c r="I50" s="16">
        <v>68</v>
      </c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3" ht="16.5">
      <c r="A51" s="103"/>
      <c r="B51" s="106"/>
      <c r="C51" s="15" t="s">
        <v>22</v>
      </c>
      <c r="D51" s="88"/>
      <c r="E51" s="88"/>
      <c r="F51" s="88"/>
      <c r="G51" s="88"/>
      <c r="H51" s="96"/>
      <c r="I51" s="16"/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3" ht="29.25" thickBot="1">
      <c r="A52" s="103"/>
      <c r="B52" s="107"/>
      <c r="C52" s="27" t="s">
        <v>23</v>
      </c>
      <c r="D52" s="88"/>
      <c r="E52" s="88"/>
      <c r="F52" s="88"/>
      <c r="G52" s="88"/>
      <c r="H52" s="96"/>
      <c r="I52" s="28">
        <v>32.200000000000003</v>
      </c>
      <c r="J52" s="29"/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3" ht="17.25" thickBot="1">
      <c r="A53" s="104"/>
      <c r="B53" s="142" t="s">
        <v>24</v>
      </c>
      <c r="C53" s="143"/>
      <c r="D53" s="62">
        <f>D45+E45</f>
        <v>612.69999999999993</v>
      </c>
      <c r="E53" s="46"/>
      <c r="F53" s="46"/>
      <c r="G53" s="46"/>
      <c r="H53" s="46"/>
      <c r="I53" s="47">
        <f t="shared" ref="I53:M53" si="8">I45+I46+I47+I48+I49+I50+I51+I52</f>
        <v>131.19999999999999</v>
      </c>
      <c r="J53" s="48">
        <f t="shared" si="8"/>
        <v>0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0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</row>
    <row r="54" spans="1:23" ht="16.5">
      <c r="A54" s="103">
        <v>6</v>
      </c>
      <c r="B54" s="105" t="s">
        <v>32</v>
      </c>
      <c r="C54" s="7" t="s">
        <v>16</v>
      </c>
      <c r="D54" s="87">
        <v>770.27</v>
      </c>
      <c r="E54" s="87">
        <v>7</v>
      </c>
      <c r="F54" s="87"/>
      <c r="G54" s="87"/>
      <c r="H54" s="95">
        <v>73.010000000000005</v>
      </c>
      <c r="I54" s="8"/>
      <c r="J54" s="9"/>
      <c r="K54" s="10"/>
      <c r="L54" s="10"/>
      <c r="M54" s="11"/>
      <c r="N54" s="97"/>
      <c r="O54" s="87"/>
      <c r="P54" s="100"/>
      <c r="Q54" s="87"/>
      <c r="R54" s="87"/>
      <c r="S54" s="12"/>
      <c r="T54" s="13"/>
      <c r="U54" s="13"/>
      <c r="V54" s="13"/>
      <c r="W54" s="14"/>
    </row>
    <row r="55" spans="1:23" ht="28.5">
      <c r="A55" s="103"/>
      <c r="B55" s="106"/>
      <c r="C55" s="15" t="s">
        <v>17</v>
      </c>
      <c r="D55" s="88"/>
      <c r="E55" s="88"/>
      <c r="F55" s="88"/>
      <c r="G55" s="88"/>
      <c r="H55" s="96"/>
      <c r="I55" s="16">
        <v>3</v>
      </c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3" ht="28.5">
      <c r="A56" s="103"/>
      <c r="B56" s="106"/>
      <c r="C56" s="15" t="s">
        <v>18</v>
      </c>
      <c r="D56" s="88"/>
      <c r="E56" s="88"/>
      <c r="F56" s="88"/>
      <c r="G56" s="88"/>
      <c r="H56" s="96"/>
      <c r="I56" s="16"/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3" ht="42.75">
      <c r="A57" s="103"/>
      <c r="B57" s="106"/>
      <c r="C57" s="15" t="s">
        <v>19</v>
      </c>
      <c r="D57" s="88"/>
      <c r="E57" s="88"/>
      <c r="F57" s="88"/>
      <c r="G57" s="88"/>
      <c r="H57" s="96"/>
      <c r="I57" s="16">
        <v>8</v>
      </c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3" ht="28.5">
      <c r="A58" s="103"/>
      <c r="B58" s="106"/>
      <c r="C58" s="15" t="s">
        <v>20</v>
      </c>
      <c r="D58" s="88"/>
      <c r="E58" s="88"/>
      <c r="F58" s="88"/>
      <c r="G58" s="88"/>
      <c r="H58" s="96"/>
      <c r="I58" s="16"/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3" ht="42.75">
      <c r="A59" s="103"/>
      <c r="B59" s="106"/>
      <c r="C59" s="15" t="s">
        <v>21</v>
      </c>
      <c r="D59" s="88"/>
      <c r="E59" s="88"/>
      <c r="F59" s="88"/>
      <c r="G59" s="88"/>
      <c r="H59" s="96"/>
      <c r="I59" s="16">
        <v>3</v>
      </c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3" ht="16.5">
      <c r="A60" s="103"/>
      <c r="B60" s="106"/>
      <c r="C60" s="15" t="s">
        <v>22</v>
      </c>
      <c r="D60" s="88"/>
      <c r="E60" s="88"/>
      <c r="F60" s="88"/>
      <c r="G60" s="88"/>
      <c r="H60" s="96"/>
      <c r="I60" s="16">
        <v>3</v>
      </c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3" ht="29.25" thickBot="1">
      <c r="A61" s="103"/>
      <c r="B61" s="107"/>
      <c r="C61" s="27" t="s">
        <v>23</v>
      </c>
      <c r="D61" s="88"/>
      <c r="E61" s="88"/>
      <c r="F61" s="88"/>
      <c r="G61" s="88"/>
      <c r="H61" s="96"/>
      <c r="I61" s="28"/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3" ht="17.25" thickBot="1">
      <c r="A62" s="104"/>
      <c r="B62" s="142" t="s">
        <v>24</v>
      </c>
      <c r="C62" s="143"/>
      <c r="D62" s="62">
        <f>D54+E54+H54</f>
        <v>850.28</v>
      </c>
      <c r="E62" s="46"/>
      <c r="F62" s="46"/>
      <c r="G62" s="46"/>
      <c r="H62" s="46"/>
      <c r="I62" s="48">
        <f t="shared" ref="I62:M62" si="10">I54+I55+I56+I57+I58+I59+I60+I61</f>
        <v>17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0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3" ht="16.5">
      <c r="A63" s="103">
        <v>7</v>
      </c>
      <c r="B63" s="105" t="s">
        <v>33</v>
      </c>
      <c r="C63" s="7" t="s">
        <v>16</v>
      </c>
      <c r="D63" s="87">
        <v>163.34</v>
      </c>
      <c r="E63" s="87">
        <v>187.58</v>
      </c>
      <c r="F63" s="87"/>
      <c r="G63" s="87"/>
      <c r="H63" s="95">
        <v>6.21</v>
      </c>
      <c r="I63" s="8"/>
      <c r="J63" s="9"/>
      <c r="K63" s="10"/>
      <c r="L63" s="10"/>
      <c r="M63" s="11"/>
      <c r="N63" s="97"/>
      <c r="O63" s="87"/>
      <c r="P63" s="100"/>
      <c r="Q63" s="87"/>
      <c r="R63" s="87"/>
      <c r="S63" s="12"/>
      <c r="T63" s="13"/>
      <c r="U63" s="13"/>
      <c r="V63" s="13"/>
      <c r="W63" s="14"/>
    </row>
    <row r="64" spans="1:23" ht="28.5">
      <c r="A64" s="103"/>
      <c r="B64" s="106"/>
      <c r="C64" s="15" t="s">
        <v>17</v>
      </c>
      <c r="D64" s="88"/>
      <c r="E64" s="88"/>
      <c r="F64" s="88"/>
      <c r="G64" s="88"/>
      <c r="H64" s="96"/>
      <c r="I64" s="16"/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3" ht="28.5">
      <c r="A65" s="103"/>
      <c r="B65" s="106"/>
      <c r="C65" s="15" t="s">
        <v>18</v>
      </c>
      <c r="D65" s="88"/>
      <c r="E65" s="88"/>
      <c r="F65" s="88"/>
      <c r="G65" s="88"/>
      <c r="H65" s="96"/>
      <c r="I65" s="16"/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3" ht="42.75">
      <c r="A66" s="103"/>
      <c r="B66" s="106"/>
      <c r="C66" s="15" t="s">
        <v>19</v>
      </c>
      <c r="D66" s="88"/>
      <c r="E66" s="88"/>
      <c r="F66" s="88"/>
      <c r="G66" s="88"/>
      <c r="H66" s="96"/>
      <c r="I66" s="16">
        <v>10</v>
      </c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3" ht="28.5">
      <c r="A67" s="103"/>
      <c r="B67" s="106"/>
      <c r="C67" s="15" t="s">
        <v>20</v>
      </c>
      <c r="D67" s="88"/>
      <c r="E67" s="88"/>
      <c r="F67" s="88"/>
      <c r="G67" s="88"/>
      <c r="H67" s="96"/>
      <c r="I67" s="16"/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3" ht="42.75">
      <c r="A68" s="103"/>
      <c r="B68" s="106"/>
      <c r="C68" s="15" t="s">
        <v>21</v>
      </c>
      <c r="D68" s="88"/>
      <c r="E68" s="88"/>
      <c r="F68" s="88"/>
      <c r="G68" s="88"/>
      <c r="H68" s="96"/>
      <c r="I68" s="16"/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3" ht="16.5">
      <c r="A69" s="103"/>
      <c r="B69" s="106"/>
      <c r="C69" s="15" t="s">
        <v>22</v>
      </c>
      <c r="D69" s="88"/>
      <c r="E69" s="88"/>
      <c r="F69" s="88"/>
      <c r="G69" s="88"/>
      <c r="H69" s="96"/>
      <c r="I69" s="16"/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3" ht="29.25" thickBot="1">
      <c r="A70" s="103"/>
      <c r="B70" s="107"/>
      <c r="C70" s="27" t="s">
        <v>23</v>
      </c>
      <c r="D70" s="88"/>
      <c r="E70" s="88"/>
      <c r="F70" s="88"/>
      <c r="G70" s="88"/>
      <c r="H70" s="96"/>
      <c r="I70" s="28">
        <v>3.2</v>
      </c>
      <c r="J70" s="29"/>
      <c r="K70" s="30"/>
      <c r="L70" s="30"/>
      <c r="M70" s="31"/>
      <c r="N70" s="99"/>
      <c r="O70" s="89"/>
      <c r="P70" s="102"/>
      <c r="Q70" s="89"/>
      <c r="R70" s="89"/>
      <c r="S70" s="32"/>
      <c r="T70" s="23"/>
      <c r="U70" s="23"/>
      <c r="V70" s="23"/>
      <c r="W70" s="33"/>
    </row>
    <row r="71" spans="1:23" ht="17.25" thickBot="1">
      <c r="A71" s="104"/>
      <c r="B71" s="142" t="s">
        <v>24</v>
      </c>
      <c r="C71" s="143"/>
      <c r="D71" s="62">
        <f>D63+E63+H63</f>
        <v>357.13</v>
      </c>
      <c r="E71" s="46"/>
      <c r="F71" s="46"/>
      <c r="G71" s="46"/>
      <c r="H71" s="46"/>
      <c r="I71" s="48">
        <f t="shared" ref="I71:M71" si="12">I63+I64+I65+I66+I67+I68+I69+I70</f>
        <v>13.2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0</v>
      </c>
      <c r="O71" s="46"/>
      <c r="P71" s="34"/>
      <c r="Q71" s="46"/>
      <c r="R71" s="46"/>
      <c r="S71" s="48">
        <f t="shared" ref="S71:W71" si="13">S63+S64+S65+S66+S67+S68+S69+S70</f>
        <v>0</v>
      </c>
      <c r="T71" s="48">
        <f t="shared" si="13"/>
        <v>0</v>
      </c>
      <c r="U71" s="48">
        <f t="shared" si="13"/>
        <v>0</v>
      </c>
      <c r="V71" s="48">
        <f t="shared" si="13"/>
        <v>0</v>
      </c>
      <c r="W71" s="49">
        <f t="shared" si="13"/>
        <v>0</v>
      </c>
    </row>
    <row r="72" spans="1:23" ht="16.5">
      <c r="A72" s="103">
        <v>8</v>
      </c>
      <c r="B72" s="105" t="s">
        <v>34</v>
      </c>
      <c r="C72" s="7" t="s">
        <v>16</v>
      </c>
      <c r="D72" s="87">
        <v>186.3</v>
      </c>
      <c r="E72" s="87"/>
      <c r="F72" s="87"/>
      <c r="G72" s="87"/>
      <c r="H72" s="95">
        <v>12.87</v>
      </c>
      <c r="I72" s="8">
        <v>10.6</v>
      </c>
      <c r="J72" s="9"/>
      <c r="K72" s="10"/>
      <c r="L72" s="10"/>
      <c r="M72" s="11"/>
      <c r="N72" s="97"/>
      <c r="O72" s="87"/>
      <c r="P72" s="100"/>
      <c r="Q72" s="87"/>
      <c r="R72" s="87"/>
      <c r="S72" s="12"/>
      <c r="T72" s="13"/>
      <c r="U72" s="13"/>
      <c r="V72" s="13"/>
      <c r="W72" s="14"/>
    </row>
    <row r="73" spans="1:23" ht="28.5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3" ht="28.5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3" ht="42.75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55.4</v>
      </c>
      <c r="J75" s="17"/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3" ht="28.5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3" ht="42.75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3" ht="16.5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3" ht="29.25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>
        <v>21.6</v>
      </c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3" ht="17.25" thickBot="1">
      <c r="A80" s="104"/>
      <c r="B80" s="142" t="s">
        <v>24</v>
      </c>
      <c r="C80" s="143"/>
      <c r="D80" s="62">
        <f>D72+H72</f>
        <v>199.17000000000002</v>
      </c>
      <c r="E80" s="46"/>
      <c r="F80" s="46"/>
      <c r="G80" s="46"/>
      <c r="H80" s="46"/>
      <c r="I80" s="48">
        <f t="shared" ref="I80:M80" si="14">I72+I73+I74+I75+I76+I77+I78+I79</f>
        <v>87.6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0</v>
      </c>
      <c r="O80" s="46"/>
      <c r="P80" s="34"/>
      <c r="Q80" s="46"/>
      <c r="R80" s="46"/>
      <c r="S80" s="48">
        <f t="shared" ref="S80:W80" si="15">S72+S73+S74+S75+S76+S77+S78+S79</f>
        <v>0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3" ht="16.5">
      <c r="A81" s="103">
        <v>9</v>
      </c>
      <c r="B81" s="105" t="s">
        <v>35</v>
      </c>
      <c r="C81" s="7" t="s">
        <v>16</v>
      </c>
      <c r="D81" s="87">
        <v>386.39</v>
      </c>
      <c r="E81" s="87">
        <v>120.23</v>
      </c>
      <c r="F81" s="87"/>
      <c r="G81" s="87"/>
      <c r="H81" s="95">
        <v>151.57</v>
      </c>
      <c r="I81" s="8"/>
      <c r="J81" s="9"/>
      <c r="K81" s="10"/>
      <c r="L81" s="10"/>
      <c r="M81" s="11"/>
      <c r="N81" s="97"/>
      <c r="O81" s="87"/>
      <c r="P81" s="100"/>
      <c r="Q81" s="87"/>
      <c r="R81" s="87"/>
      <c r="S81" s="12"/>
      <c r="T81" s="13"/>
      <c r="U81" s="13"/>
      <c r="V81" s="13"/>
      <c r="W81" s="14"/>
    </row>
    <row r="82" spans="1:23" ht="28.5">
      <c r="A82" s="103"/>
      <c r="B82" s="106"/>
      <c r="C82" s="15" t="s">
        <v>17</v>
      </c>
      <c r="D82" s="88"/>
      <c r="E82" s="88"/>
      <c r="F82" s="88"/>
      <c r="G82" s="88"/>
      <c r="H82" s="96"/>
      <c r="I82" s="16"/>
      <c r="J82" s="17"/>
      <c r="K82" s="18"/>
      <c r="L82" s="18"/>
      <c r="M82" s="19"/>
      <c r="N82" s="98"/>
      <c r="O82" s="88"/>
      <c r="P82" s="101"/>
      <c r="Q82" s="88"/>
      <c r="R82" s="88"/>
      <c r="S82" s="20"/>
      <c r="T82" s="21"/>
      <c r="U82" s="21"/>
      <c r="V82" s="21"/>
      <c r="W82" s="22"/>
    </row>
    <row r="83" spans="1:23" ht="28.5">
      <c r="A83" s="103"/>
      <c r="B83" s="106"/>
      <c r="C83" s="15" t="s">
        <v>18</v>
      </c>
      <c r="D83" s="88"/>
      <c r="E83" s="88"/>
      <c r="F83" s="88"/>
      <c r="G83" s="88"/>
      <c r="H83" s="96"/>
      <c r="I83" s="16"/>
      <c r="J83" s="17"/>
      <c r="K83" s="18"/>
      <c r="L83" s="18"/>
      <c r="M83" s="19"/>
      <c r="N83" s="98"/>
      <c r="O83" s="88"/>
      <c r="P83" s="101"/>
      <c r="Q83" s="88"/>
      <c r="R83" s="88"/>
      <c r="S83" s="20"/>
      <c r="T83" s="21"/>
      <c r="U83" s="23"/>
      <c r="V83" s="21"/>
      <c r="W83" s="22"/>
    </row>
    <row r="84" spans="1:23" ht="42.75">
      <c r="A84" s="103"/>
      <c r="B84" s="106"/>
      <c r="C84" s="15" t="s">
        <v>19</v>
      </c>
      <c r="D84" s="88"/>
      <c r="E84" s="88"/>
      <c r="F84" s="88"/>
      <c r="G84" s="88"/>
      <c r="H84" s="96"/>
      <c r="I84" s="16"/>
      <c r="J84" s="17"/>
      <c r="K84" s="18"/>
      <c r="L84" s="18"/>
      <c r="M84" s="19"/>
      <c r="N84" s="98"/>
      <c r="O84" s="88"/>
      <c r="P84" s="101"/>
      <c r="Q84" s="88"/>
      <c r="R84" s="88"/>
      <c r="S84" s="20"/>
      <c r="T84" s="24"/>
      <c r="U84" s="21"/>
      <c r="V84" s="25"/>
      <c r="W84" s="22"/>
    </row>
    <row r="85" spans="1:23" ht="28.5">
      <c r="A85" s="103"/>
      <c r="B85" s="106"/>
      <c r="C85" s="15" t="s">
        <v>20</v>
      </c>
      <c r="D85" s="88"/>
      <c r="E85" s="88"/>
      <c r="F85" s="88"/>
      <c r="G85" s="88"/>
      <c r="H85" s="96"/>
      <c r="I85" s="16"/>
      <c r="J85" s="17"/>
      <c r="K85" s="18"/>
      <c r="L85" s="18"/>
      <c r="M85" s="19"/>
      <c r="N85" s="98"/>
      <c r="O85" s="88"/>
      <c r="P85" s="101"/>
      <c r="Q85" s="88"/>
      <c r="R85" s="88"/>
      <c r="S85" s="20"/>
      <c r="T85" s="21"/>
      <c r="U85" s="26"/>
      <c r="V85" s="21"/>
      <c r="W85" s="22"/>
    </row>
    <row r="86" spans="1:23" ht="42.75">
      <c r="A86" s="103"/>
      <c r="B86" s="106"/>
      <c r="C86" s="15" t="s">
        <v>21</v>
      </c>
      <c r="D86" s="88"/>
      <c r="E86" s="88"/>
      <c r="F86" s="88"/>
      <c r="G86" s="88"/>
      <c r="H86" s="96"/>
      <c r="I86" s="16"/>
      <c r="J86" s="17"/>
      <c r="K86" s="18"/>
      <c r="L86" s="18"/>
      <c r="M86" s="19"/>
      <c r="N86" s="98"/>
      <c r="O86" s="88"/>
      <c r="P86" s="101"/>
      <c r="Q86" s="88"/>
      <c r="R86" s="88"/>
      <c r="S86" s="20"/>
      <c r="T86" s="21"/>
      <c r="U86" s="21"/>
      <c r="V86" s="21"/>
      <c r="W86" s="22"/>
    </row>
    <row r="87" spans="1:23" ht="16.5">
      <c r="A87" s="103"/>
      <c r="B87" s="106"/>
      <c r="C87" s="15" t="s">
        <v>22</v>
      </c>
      <c r="D87" s="88"/>
      <c r="E87" s="88"/>
      <c r="F87" s="88"/>
      <c r="G87" s="88"/>
      <c r="H87" s="96"/>
      <c r="I87" s="16"/>
      <c r="J87" s="17"/>
      <c r="K87" s="18"/>
      <c r="L87" s="18"/>
      <c r="M87" s="19"/>
      <c r="N87" s="98"/>
      <c r="O87" s="88"/>
      <c r="P87" s="101"/>
      <c r="Q87" s="88"/>
      <c r="R87" s="88"/>
      <c r="S87" s="20"/>
      <c r="T87" s="21"/>
      <c r="U87" s="21"/>
      <c r="V87" s="21"/>
      <c r="W87" s="22"/>
    </row>
    <row r="88" spans="1:23" ht="29.25" thickBot="1">
      <c r="A88" s="103"/>
      <c r="B88" s="107"/>
      <c r="C88" s="27" t="s">
        <v>23</v>
      </c>
      <c r="D88" s="88"/>
      <c r="E88" s="88"/>
      <c r="F88" s="88"/>
      <c r="G88" s="88"/>
      <c r="H88" s="96"/>
      <c r="I88" s="28"/>
      <c r="J88" s="29"/>
      <c r="K88" s="30"/>
      <c r="L88" s="30"/>
      <c r="M88" s="31"/>
      <c r="N88" s="99"/>
      <c r="O88" s="89"/>
      <c r="P88" s="102"/>
      <c r="Q88" s="89"/>
      <c r="R88" s="89"/>
      <c r="S88" s="32"/>
      <c r="T88" s="23"/>
      <c r="U88" s="23"/>
      <c r="V88" s="23"/>
      <c r="W88" s="33"/>
    </row>
    <row r="89" spans="1:23" ht="17.25" thickBot="1">
      <c r="A89" s="104"/>
      <c r="B89" s="142" t="s">
        <v>24</v>
      </c>
      <c r="C89" s="143"/>
      <c r="D89" s="62">
        <f>D81+E81+H81</f>
        <v>658.19</v>
      </c>
      <c r="E89" s="46"/>
      <c r="F89" s="46"/>
      <c r="G89" s="46"/>
      <c r="H89" s="46"/>
      <c r="I89" s="48">
        <f t="shared" ref="I89:M89" si="16">I81+I82+I83+I84+I85+I86+I87+I88</f>
        <v>0</v>
      </c>
      <c r="J89" s="48">
        <f t="shared" si="16"/>
        <v>0</v>
      </c>
      <c r="K89" s="48">
        <f t="shared" si="16"/>
        <v>0</v>
      </c>
      <c r="L89" s="48">
        <f t="shared" si="16"/>
        <v>0</v>
      </c>
      <c r="M89" s="49">
        <f t="shared" si="16"/>
        <v>0</v>
      </c>
      <c r="N89" s="52">
        <f>N81+O81+P81+Q81+R81</f>
        <v>0</v>
      </c>
      <c r="O89" s="46"/>
      <c r="P89" s="34"/>
      <c r="Q89" s="46"/>
      <c r="R89" s="46"/>
      <c r="S89" s="48">
        <f t="shared" ref="S89:W89" si="17">S81+S82+S83+S84+S85+S86+S87+S88</f>
        <v>0</v>
      </c>
      <c r="T89" s="48">
        <f t="shared" si="17"/>
        <v>0</v>
      </c>
      <c r="U89" s="48">
        <f t="shared" si="17"/>
        <v>0</v>
      </c>
      <c r="V89" s="48">
        <f t="shared" si="17"/>
        <v>0</v>
      </c>
      <c r="W89" s="49">
        <f t="shared" si="17"/>
        <v>0</v>
      </c>
    </row>
    <row r="90" spans="1:23" ht="16.5">
      <c r="A90" s="103">
        <v>10</v>
      </c>
      <c r="B90" s="105" t="s">
        <v>36</v>
      </c>
      <c r="C90" s="7" t="s">
        <v>16</v>
      </c>
      <c r="D90" s="87">
        <v>314.56</v>
      </c>
      <c r="E90" s="87">
        <v>231.06</v>
      </c>
      <c r="F90" s="87"/>
      <c r="G90" s="87"/>
      <c r="H90" s="95"/>
      <c r="I90" s="8"/>
      <c r="J90" s="9"/>
      <c r="K90" s="10"/>
      <c r="L90" s="10"/>
      <c r="M90" s="11"/>
      <c r="N90" s="97"/>
      <c r="O90" s="87"/>
      <c r="P90" s="100"/>
      <c r="Q90" s="87"/>
      <c r="R90" s="87"/>
      <c r="S90" s="12"/>
      <c r="T90" s="13"/>
      <c r="U90" s="13"/>
      <c r="V90" s="13"/>
      <c r="W90" s="14"/>
    </row>
    <row r="91" spans="1:23" ht="28.5">
      <c r="A91" s="103"/>
      <c r="B91" s="106"/>
      <c r="C91" s="15" t="s">
        <v>17</v>
      </c>
      <c r="D91" s="88"/>
      <c r="E91" s="88"/>
      <c r="F91" s="88"/>
      <c r="G91" s="88"/>
      <c r="H91" s="96"/>
      <c r="I91" s="16"/>
      <c r="J91" s="17"/>
      <c r="K91" s="18"/>
      <c r="L91" s="18"/>
      <c r="M91" s="19"/>
      <c r="N91" s="98"/>
      <c r="O91" s="88"/>
      <c r="P91" s="101"/>
      <c r="Q91" s="88"/>
      <c r="R91" s="88"/>
      <c r="S91" s="20"/>
      <c r="T91" s="21"/>
      <c r="U91" s="21"/>
      <c r="V91" s="21"/>
      <c r="W91" s="22"/>
    </row>
    <row r="92" spans="1:23" ht="28.5">
      <c r="A92" s="103"/>
      <c r="B92" s="106"/>
      <c r="C92" s="15" t="s">
        <v>18</v>
      </c>
      <c r="D92" s="88"/>
      <c r="E92" s="88"/>
      <c r="F92" s="88"/>
      <c r="G92" s="88"/>
      <c r="H92" s="96"/>
      <c r="I92" s="16"/>
      <c r="J92" s="17"/>
      <c r="K92" s="18"/>
      <c r="L92" s="18"/>
      <c r="M92" s="19"/>
      <c r="N92" s="98"/>
      <c r="O92" s="88"/>
      <c r="P92" s="101"/>
      <c r="Q92" s="88"/>
      <c r="R92" s="88"/>
      <c r="S92" s="20"/>
      <c r="T92" s="21"/>
      <c r="U92" s="23"/>
      <c r="V92" s="21"/>
      <c r="W92" s="22"/>
    </row>
    <row r="93" spans="1:23" ht="42.75">
      <c r="A93" s="103"/>
      <c r="B93" s="106"/>
      <c r="C93" s="15" t="s">
        <v>19</v>
      </c>
      <c r="D93" s="88"/>
      <c r="E93" s="88"/>
      <c r="F93" s="88"/>
      <c r="G93" s="88"/>
      <c r="H93" s="96"/>
      <c r="I93" s="16">
        <v>10</v>
      </c>
      <c r="J93" s="17"/>
      <c r="K93" s="18"/>
      <c r="L93" s="18"/>
      <c r="M93" s="19"/>
      <c r="N93" s="98"/>
      <c r="O93" s="88"/>
      <c r="P93" s="101"/>
      <c r="Q93" s="88"/>
      <c r="R93" s="88"/>
      <c r="S93" s="20"/>
      <c r="T93" s="24"/>
      <c r="U93" s="21"/>
      <c r="V93" s="25"/>
      <c r="W93" s="22"/>
    </row>
    <row r="94" spans="1:23" ht="28.5">
      <c r="A94" s="103"/>
      <c r="B94" s="106"/>
      <c r="C94" s="15" t="s">
        <v>20</v>
      </c>
      <c r="D94" s="88"/>
      <c r="E94" s="88"/>
      <c r="F94" s="88"/>
      <c r="G94" s="88"/>
      <c r="H94" s="96"/>
      <c r="I94" s="16">
        <v>20</v>
      </c>
      <c r="J94" s="17"/>
      <c r="K94" s="18"/>
      <c r="L94" s="18"/>
      <c r="M94" s="19"/>
      <c r="N94" s="98"/>
      <c r="O94" s="88"/>
      <c r="P94" s="101"/>
      <c r="Q94" s="88"/>
      <c r="R94" s="88"/>
      <c r="S94" s="20"/>
      <c r="T94" s="21"/>
      <c r="U94" s="26"/>
      <c r="V94" s="21"/>
      <c r="W94" s="22"/>
    </row>
    <row r="95" spans="1:23" ht="42.75">
      <c r="A95" s="103"/>
      <c r="B95" s="106"/>
      <c r="C95" s="15" t="s">
        <v>21</v>
      </c>
      <c r="D95" s="88"/>
      <c r="E95" s="88"/>
      <c r="F95" s="88"/>
      <c r="G95" s="88"/>
      <c r="H95" s="96"/>
      <c r="I95" s="16"/>
      <c r="J95" s="17"/>
      <c r="K95" s="18"/>
      <c r="L95" s="18"/>
      <c r="M95" s="19"/>
      <c r="N95" s="98"/>
      <c r="O95" s="88"/>
      <c r="P95" s="101"/>
      <c r="Q95" s="88"/>
      <c r="R95" s="88"/>
      <c r="S95" s="20"/>
      <c r="T95" s="21"/>
      <c r="U95" s="21"/>
      <c r="V95" s="21"/>
      <c r="W95" s="22"/>
    </row>
    <row r="96" spans="1:23" ht="16.5">
      <c r="A96" s="103"/>
      <c r="B96" s="106"/>
      <c r="C96" s="15" t="s">
        <v>22</v>
      </c>
      <c r="D96" s="88"/>
      <c r="E96" s="88"/>
      <c r="F96" s="88"/>
      <c r="G96" s="88"/>
      <c r="H96" s="96"/>
      <c r="I96" s="16">
        <v>20</v>
      </c>
      <c r="J96" s="17"/>
      <c r="K96" s="18"/>
      <c r="L96" s="18"/>
      <c r="M96" s="19"/>
      <c r="N96" s="98"/>
      <c r="O96" s="88"/>
      <c r="P96" s="101"/>
      <c r="Q96" s="88"/>
      <c r="R96" s="88"/>
      <c r="S96" s="20"/>
      <c r="T96" s="21"/>
      <c r="U96" s="21"/>
      <c r="V96" s="21"/>
      <c r="W96" s="22"/>
    </row>
    <row r="97" spans="1:23" ht="29.25" thickBot="1">
      <c r="A97" s="103"/>
      <c r="B97" s="107"/>
      <c r="C97" s="27" t="s">
        <v>23</v>
      </c>
      <c r="D97" s="88"/>
      <c r="E97" s="88"/>
      <c r="F97" s="88"/>
      <c r="G97" s="88"/>
      <c r="H97" s="96"/>
      <c r="I97" s="28">
        <v>13</v>
      </c>
      <c r="J97" s="29"/>
      <c r="K97" s="30"/>
      <c r="L97" s="30"/>
      <c r="M97" s="31"/>
      <c r="N97" s="99"/>
      <c r="O97" s="89"/>
      <c r="P97" s="102"/>
      <c r="Q97" s="89"/>
      <c r="R97" s="89"/>
      <c r="S97" s="32"/>
      <c r="T97" s="23"/>
      <c r="U97" s="23"/>
      <c r="V97" s="23"/>
      <c r="W97" s="33"/>
    </row>
    <row r="98" spans="1:23" ht="17.25" thickBot="1">
      <c r="A98" s="104"/>
      <c r="B98" s="142" t="s">
        <v>24</v>
      </c>
      <c r="C98" s="143"/>
      <c r="D98" s="62">
        <f>D90+E90</f>
        <v>545.62</v>
      </c>
      <c r="E98" s="46"/>
      <c r="F98" s="46"/>
      <c r="G98" s="46"/>
      <c r="H98" s="46"/>
      <c r="I98" s="48">
        <f t="shared" ref="I98:M98" si="18">I90+I91+I92+I93+I94+I95+I96+I97</f>
        <v>63</v>
      </c>
      <c r="J98" s="48">
        <f t="shared" si="18"/>
        <v>0</v>
      </c>
      <c r="K98" s="48">
        <f t="shared" si="18"/>
        <v>0</v>
      </c>
      <c r="L98" s="48">
        <f t="shared" si="18"/>
        <v>0</v>
      </c>
      <c r="M98" s="49">
        <f t="shared" si="18"/>
        <v>0</v>
      </c>
      <c r="N98" s="52">
        <f>N90+O90+P90+Q90+R90</f>
        <v>0</v>
      </c>
      <c r="O98" s="46"/>
      <c r="P98" s="34"/>
      <c r="Q98" s="46"/>
      <c r="R98" s="46"/>
      <c r="S98" s="48">
        <f t="shared" ref="S98:W98" si="19">S90+S91+S92+S93+S94+S95+S96+S97</f>
        <v>0</v>
      </c>
      <c r="T98" s="48">
        <f t="shared" si="19"/>
        <v>0</v>
      </c>
      <c r="U98" s="48">
        <f t="shared" si="19"/>
        <v>0</v>
      </c>
      <c r="V98" s="48">
        <f t="shared" si="19"/>
        <v>0</v>
      </c>
      <c r="W98" s="49">
        <f t="shared" si="19"/>
        <v>0</v>
      </c>
    </row>
    <row r="99" spans="1:23" ht="16.5">
      <c r="A99" s="103">
        <v>11</v>
      </c>
      <c r="B99" s="105" t="s">
        <v>37</v>
      </c>
      <c r="C99" s="7" t="s">
        <v>16</v>
      </c>
      <c r="D99" s="87">
        <v>151.97999999999999</v>
      </c>
      <c r="E99" s="87">
        <v>66.42</v>
      </c>
      <c r="F99" s="87"/>
      <c r="G99" s="87"/>
      <c r="H99" s="95"/>
      <c r="I99" s="8"/>
      <c r="J99" s="9"/>
      <c r="K99" s="10"/>
      <c r="L99" s="10"/>
      <c r="M99" s="11"/>
      <c r="N99" s="97"/>
      <c r="O99" s="87"/>
      <c r="P99" s="100"/>
      <c r="Q99" s="87"/>
      <c r="R99" s="87"/>
      <c r="S99" s="12"/>
      <c r="T99" s="13"/>
      <c r="U99" s="13"/>
      <c r="V99" s="13"/>
      <c r="W99" s="14"/>
    </row>
    <row r="100" spans="1:23" ht="28.5">
      <c r="A100" s="103"/>
      <c r="B100" s="106"/>
      <c r="C100" s="15" t="s">
        <v>17</v>
      </c>
      <c r="D100" s="88"/>
      <c r="E100" s="88"/>
      <c r="F100" s="88"/>
      <c r="G100" s="88"/>
      <c r="H100" s="96"/>
      <c r="I100" s="16"/>
      <c r="J100" s="17"/>
      <c r="K100" s="18"/>
      <c r="L100" s="18"/>
      <c r="M100" s="19"/>
      <c r="N100" s="98"/>
      <c r="O100" s="88"/>
      <c r="P100" s="101"/>
      <c r="Q100" s="88"/>
      <c r="R100" s="88"/>
      <c r="S100" s="20"/>
      <c r="T100" s="21"/>
      <c r="U100" s="21"/>
      <c r="V100" s="21"/>
      <c r="W100" s="22"/>
    </row>
    <row r="101" spans="1:23" ht="28.5">
      <c r="A101" s="103"/>
      <c r="B101" s="106"/>
      <c r="C101" s="15" t="s">
        <v>18</v>
      </c>
      <c r="D101" s="88"/>
      <c r="E101" s="88"/>
      <c r="F101" s="88"/>
      <c r="G101" s="88"/>
      <c r="H101" s="96"/>
      <c r="I101" s="16"/>
      <c r="J101" s="17"/>
      <c r="K101" s="18"/>
      <c r="L101" s="18"/>
      <c r="M101" s="19"/>
      <c r="N101" s="98"/>
      <c r="O101" s="88"/>
      <c r="P101" s="101"/>
      <c r="Q101" s="88"/>
      <c r="R101" s="88"/>
      <c r="S101" s="20"/>
      <c r="T101" s="21"/>
      <c r="U101" s="23"/>
      <c r="V101" s="21"/>
      <c r="W101" s="22"/>
    </row>
    <row r="102" spans="1:23" ht="42.75">
      <c r="A102" s="103"/>
      <c r="B102" s="106"/>
      <c r="C102" s="15" t="s">
        <v>19</v>
      </c>
      <c r="D102" s="88"/>
      <c r="E102" s="88"/>
      <c r="F102" s="88"/>
      <c r="G102" s="88"/>
      <c r="H102" s="96"/>
      <c r="I102" s="16"/>
      <c r="J102" s="17"/>
      <c r="K102" s="18"/>
      <c r="L102" s="18"/>
      <c r="M102" s="19"/>
      <c r="N102" s="98"/>
      <c r="O102" s="88"/>
      <c r="P102" s="101"/>
      <c r="Q102" s="88"/>
      <c r="R102" s="88"/>
      <c r="S102" s="20"/>
      <c r="T102" s="24"/>
      <c r="U102" s="21"/>
      <c r="V102" s="25"/>
      <c r="W102" s="22"/>
    </row>
    <row r="103" spans="1:23" ht="28.5">
      <c r="A103" s="103"/>
      <c r="B103" s="106"/>
      <c r="C103" s="15" t="s">
        <v>20</v>
      </c>
      <c r="D103" s="88"/>
      <c r="E103" s="88"/>
      <c r="F103" s="88"/>
      <c r="G103" s="88"/>
      <c r="H103" s="96"/>
      <c r="I103" s="16"/>
      <c r="J103" s="17"/>
      <c r="K103" s="18"/>
      <c r="L103" s="18"/>
      <c r="M103" s="19"/>
      <c r="N103" s="98"/>
      <c r="O103" s="88"/>
      <c r="P103" s="101"/>
      <c r="Q103" s="88"/>
      <c r="R103" s="88"/>
      <c r="S103" s="20"/>
      <c r="T103" s="21"/>
      <c r="U103" s="26"/>
      <c r="V103" s="21"/>
      <c r="W103" s="22"/>
    </row>
    <row r="104" spans="1:23" ht="42.75">
      <c r="A104" s="103"/>
      <c r="B104" s="106"/>
      <c r="C104" s="15" t="s">
        <v>21</v>
      </c>
      <c r="D104" s="88"/>
      <c r="E104" s="88"/>
      <c r="F104" s="88"/>
      <c r="G104" s="88"/>
      <c r="H104" s="96"/>
      <c r="I104" s="16"/>
      <c r="J104" s="17"/>
      <c r="K104" s="18"/>
      <c r="L104" s="18"/>
      <c r="M104" s="19"/>
      <c r="N104" s="98"/>
      <c r="O104" s="88"/>
      <c r="P104" s="101"/>
      <c r="Q104" s="88"/>
      <c r="R104" s="88"/>
      <c r="S104" s="20"/>
      <c r="T104" s="21"/>
      <c r="U104" s="21"/>
      <c r="V104" s="21"/>
      <c r="W104" s="22"/>
    </row>
    <row r="105" spans="1:23" ht="16.5">
      <c r="A105" s="103"/>
      <c r="B105" s="106"/>
      <c r="C105" s="15" t="s">
        <v>22</v>
      </c>
      <c r="D105" s="88"/>
      <c r="E105" s="88"/>
      <c r="F105" s="88"/>
      <c r="G105" s="88"/>
      <c r="H105" s="96"/>
      <c r="I105" s="16"/>
      <c r="J105" s="17"/>
      <c r="K105" s="18"/>
      <c r="L105" s="18"/>
      <c r="M105" s="19"/>
      <c r="N105" s="98"/>
      <c r="O105" s="88"/>
      <c r="P105" s="101"/>
      <c r="Q105" s="88"/>
      <c r="R105" s="88"/>
      <c r="S105" s="20"/>
      <c r="T105" s="21"/>
      <c r="U105" s="21"/>
      <c r="V105" s="21"/>
      <c r="W105" s="22"/>
    </row>
    <row r="106" spans="1:23" ht="29.25" thickBot="1">
      <c r="A106" s="103"/>
      <c r="B106" s="107"/>
      <c r="C106" s="27" t="s">
        <v>23</v>
      </c>
      <c r="D106" s="88"/>
      <c r="E106" s="88"/>
      <c r="F106" s="88"/>
      <c r="G106" s="88"/>
      <c r="H106" s="96"/>
      <c r="I106" s="28">
        <v>3</v>
      </c>
      <c r="J106" s="29"/>
      <c r="K106" s="30"/>
      <c r="L106" s="30"/>
      <c r="M106" s="31"/>
      <c r="N106" s="99"/>
      <c r="O106" s="89"/>
      <c r="P106" s="102"/>
      <c r="Q106" s="89"/>
      <c r="R106" s="89"/>
      <c r="S106" s="32"/>
      <c r="T106" s="23"/>
      <c r="U106" s="23"/>
      <c r="V106" s="23"/>
      <c r="W106" s="33"/>
    </row>
    <row r="107" spans="1:23" ht="17.25" thickBot="1">
      <c r="A107" s="104"/>
      <c r="B107" s="142" t="s">
        <v>24</v>
      </c>
      <c r="C107" s="143"/>
      <c r="D107" s="62">
        <f>D99+E99</f>
        <v>218.39999999999998</v>
      </c>
      <c r="E107" s="46"/>
      <c r="F107" s="46"/>
      <c r="G107" s="46"/>
      <c r="H107" s="46"/>
      <c r="I107" s="48">
        <f t="shared" ref="I107:M107" si="20">I99+I100+I101+I102+I103+I104+I105+I106</f>
        <v>3</v>
      </c>
      <c r="J107" s="48">
        <f t="shared" si="20"/>
        <v>0</v>
      </c>
      <c r="K107" s="48">
        <f t="shared" si="20"/>
        <v>0</v>
      </c>
      <c r="L107" s="48">
        <f t="shared" si="20"/>
        <v>0</v>
      </c>
      <c r="M107" s="49">
        <f t="shared" si="20"/>
        <v>0</v>
      </c>
      <c r="N107" s="52">
        <f>N99+O99+P99+Q99+R99</f>
        <v>0</v>
      </c>
      <c r="O107" s="46"/>
      <c r="P107" s="34"/>
      <c r="Q107" s="46"/>
      <c r="R107" s="46"/>
      <c r="S107" s="48">
        <f t="shared" ref="S107:W107" si="21">S99+S100+S101+S102+S103+S104+S105+S106</f>
        <v>0</v>
      </c>
      <c r="T107" s="48">
        <f t="shared" si="21"/>
        <v>0</v>
      </c>
      <c r="U107" s="48">
        <f t="shared" si="21"/>
        <v>0</v>
      </c>
      <c r="V107" s="48">
        <f t="shared" si="21"/>
        <v>0</v>
      </c>
      <c r="W107" s="49">
        <f t="shared" si="21"/>
        <v>0</v>
      </c>
    </row>
    <row r="108" spans="1:23" ht="16.5">
      <c r="A108" s="103">
        <v>12</v>
      </c>
      <c r="B108" s="105" t="s">
        <v>38</v>
      </c>
      <c r="C108" s="7" t="s">
        <v>16</v>
      </c>
      <c r="D108" s="87">
        <v>649</v>
      </c>
      <c r="E108" s="87">
        <v>107.9</v>
      </c>
      <c r="F108" s="87"/>
      <c r="G108" s="87"/>
      <c r="H108" s="95">
        <v>103.1</v>
      </c>
      <c r="I108" s="8"/>
      <c r="J108" s="9"/>
      <c r="K108" s="10"/>
      <c r="L108" s="10"/>
      <c r="M108" s="11"/>
      <c r="N108" s="97"/>
      <c r="O108" s="87"/>
      <c r="P108" s="100"/>
      <c r="Q108" s="87"/>
      <c r="R108" s="87"/>
      <c r="S108" s="12"/>
      <c r="T108" s="13"/>
      <c r="U108" s="13"/>
      <c r="V108" s="13"/>
      <c r="W108" s="14"/>
    </row>
    <row r="109" spans="1:23" ht="28.5">
      <c r="A109" s="103"/>
      <c r="B109" s="106"/>
      <c r="C109" s="15" t="s">
        <v>17</v>
      </c>
      <c r="D109" s="88"/>
      <c r="E109" s="88"/>
      <c r="F109" s="88"/>
      <c r="G109" s="88"/>
      <c r="H109" s="96"/>
      <c r="I109" s="16">
        <v>90</v>
      </c>
      <c r="J109" s="17"/>
      <c r="K109" s="18"/>
      <c r="L109" s="18"/>
      <c r="M109" s="19"/>
      <c r="N109" s="98"/>
      <c r="O109" s="88"/>
      <c r="P109" s="101"/>
      <c r="Q109" s="88"/>
      <c r="R109" s="88"/>
      <c r="S109" s="20"/>
      <c r="T109" s="21"/>
      <c r="U109" s="21"/>
      <c r="V109" s="21"/>
      <c r="W109" s="22"/>
    </row>
    <row r="110" spans="1:23" ht="28.5">
      <c r="A110" s="103"/>
      <c r="B110" s="106"/>
      <c r="C110" s="15" t="s">
        <v>18</v>
      </c>
      <c r="D110" s="88"/>
      <c r="E110" s="88"/>
      <c r="F110" s="88"/>
      <c r="G110" s="88"/>
      <c r="H110" s="96"/>
      <c r="I110" s="16"/>
      <c r="J110" s="17"/>
      <c r="K110" s="18"/>
      <c r="L110" s="18"/>
      <c r="M110" s="19"/>
      <c r="N110" s="98"/>
      <c r="O110" s="88"/>
      <c r="P110" s="101"/>
      <c r="Q110" s="88"/>
      <c r="R110" s="88"/>
      <c r="S110" s="20"/>
      <c r="T110" s="21"/>
      <c r="U110" s="23"/>
      <c r="V110" s="21"/>
      <c r="W110" s="22"/>
    </row>
    <row r="111" spans="1:23" ht="42.75">
      <c r="A111" s="103"/>
      <c r="B111" s="106"/>
      <c r="C111" s="15" t="s">
        <v>19</v>
      </c>
      <c r="D111" s="88"/>
      <c r="E111" s="88"/>
      <c r="F111" s="88"/>
      <c r="G111" s="88"/>
      <c r="H111" s="96"/>
      <c r="I111" s="16"/>
      <c r="J111" s="17"/>
      <c r="K111" s="18"/>
      <c r="L111" s="18"/>
      <c r="M111" s="19"/>
      <c r="N111" s="98"/>
      <c r="O111" s="88"/>
      <c r="P111" s="101"/>
      <c r="Q111" s="88"/>
      <c r="R111" s="88"/>
      <c r="S111" s="20"/>
      <c r="T111" s="24"/>
      <c r="U111" s="21"/>
      <c r="V111" s="25"/>
      <c r="W111" s="22"/>
    </row>
    <row r="112" spans="1:23" ht="28.5">
      <c r="A112" s="103"/>
      <c r="B112" s="106"/>
      <c r="C112" s="15" t="s">
        <v>20</v>
      </c>
      <c r="D112" s="88"/>
      <c r="E112" s="88"/>
      <c r="F112" s="88"/>
      <c r="G112" s="88"/>
      <c r="H112" s="96"/>
      <c r="I112" s="16"/>
      <c r="J112" s="17"/>
      <c r="K112" s="18"/>
      <c r="L112" s="18"/>
      <c r="M112" s="19"/>
      <c r="N112" s="98"/>
      <c r="O112" s="88"/>
      <c r="P112" s="101"/>
      <c r="Q112" s="88"/>
      <c r="R112" s="88"/>
      <c r="S112" s="20"/>
      <c r="T112" s="21"/>
      <c r="U112" s="26"/>
      <c r="V112" s="21"/>
      <c r="W112" s="22"/>
    </row>
    <row r="113" spans="1:23" ht="42.75">
      <c r="A113" s="103"/>
      <c r="B113" s="106"/>
      <c r="C113" s="15" t="s">
        <v>21</v>
      </c>
      <c r="D113" s="88"/>
      <c r="E113" s="88"/>
      <c r="F113" s="88"/>
      <c r="G113" s="88"/>
      <c r="H113" s="96"/>
      <c r="I113" s="16"/>
      <c r="J113" s="17"/>
      <c r="K113" s="18"/>
      <c r="L113" s="18"/>
      <c r="M113" s="19"/>
      <c r="N113" s="98"/>
      <c r="O113" s="88"/>
      <c r="P113" s="101"/>
      <c r="Q113" s="88"/>
      <c r="R113" s="88"/>
      <c r="S113" s="20"/>
      <c r="T113" s="21"/>
      <c r="U113" s="21"/>
      <c r="V113" s="21"/>
      <c r="W113" s="22"/>
    </row>
    <row r="114" spans="1:23" ht="16.5">
      <c r="A114" s="103"/>
      <c r="B114" s="106"/>
      <c r="C114" s="15" t="s">
        <v>22</v>
      </c>
      <c r="D114" s="88"/>
      <c r="E114" s="88"/>
      <c r="F114" s="88"/>
      <c r="G114" s="88"/>
      <c r="H114" s="96"/>
      <c r="I114" s="16"/>
      <c r="J114" s="17"/>
      <c r="K114" s="18"/>
      <c r="L114" s="18"/>
      <c r="M114" s="19"/>
      <c r="N114" s="98"/>
      <c r="O114" s="88"/>
      <c r="P114" s="101"/>
      <c r="Q114" s="88"/>
      <c r="R114" s="88"/>
      <c r="S114" s="20"/>
      <c r="T114" s="21"/>
      <c r="U114" s="21"/>
      <c r="V114" s="21"/>
      <c r="W114" s="22"/>
    </row>
    <row r="115" spans="1:23" ht="29.25" thickBot="1">
      <c r="A115" s="103"/>
      <c r="B115" s="107"/>
      <c r="C115" s="27" t="s">
        <v>23</v>
      </c>
      <c r="D115" s="88"/>
      <c r="E115" s="88"/>
      <c r="F115" s="88"/>
      <c r="G115" s="88"/>
      <c r="H115" s="96"/>
      <c r="I115" s="28">
        <v>107</v>
      </c>
      <c r="J115" s="29"/>
      <c r="K115" s="30"/>
      <c r="L115" s="30"/>
      <c r="M115" s="31"/>
      <c r="N115" s="99"/>
      <c r="O115" s="89"/>
      <c r="P115" s="102"/>
      <c r="Q115" s="89"/>
      <c r="R115" s="89"/>
      <c r="S115" s="32"/>
      <c r="T115" s="23"/>
      <c r="U115" s="23"/>
      <c r="V115" s="23"/>
      <c r="W115" s="33"/>
    </row>
    <row r="116" spans="1:23" ht="17.25" thickBot="1">
      <c r="A116" s="104"/>
      <c r="B116" s="142" t="s">
        <v>24</v>
      </c>
      <c r="C116" s="143"/>
      <c r="D116" s="62">
        <f>D108+E108+H108</f>
        <v>860</v>
      </c>
      <c r="E116" s="46"/>
      <c r="F116" s="46"/>
      <c r="G116" s="46"/>
      <c r="H116" s="46"/>
      <c r="I116" s="48">
        <f t="shared" ref="I116:M116" si="22">I108+I109+I110+I111+I112+I113+I114+I115</f>
        <v>197</v>
      </c>
      <c r="J116" s="48">
        <f t="shared" si="22"/>
        <v>0</v>
      </c>
      <c r="K116" s="48">
        <f t="shared" si="22"/>
        <v>0</v>
      </c>
      <c r="L116" s="48">
        <f t="shared" si="22"/>
        <v>0</v>
      </c>
      <c r="M116" s="49">
        <f t="shared" si="22"/>
        <v>0</v>
      </c>
      <c r="N116" s="52">
        <f>N108+O108+P108+Q108+R108</f>
        <v>0</v>
      </c>
      <c r="O116" s="46"/>
      <c r="P116" s="34"/>
      <c r="Q116" s="46"/>
      <c r="R116" s="46"/>
      <c r="S116" s="48">
        <f t="shared" ref="S116:W116" si="23">S108+S109+S110+S111+S112+S113+S114+S115</f>
        <v>0</v>
      </c>
      <c r="T116" s="48">
        <f t="shared" si="23"/>
        <v>0</v>
      </c>
      <c r="U116" s="48">
        <f t="shared" si="23"/>
        <v>0</v>
      </c>
      <c r="V116" s="48">
        <f t="shared" si="23"/>
        <v>0</v>
      </c>
      <c r="W116" s="49">
        <f t="shared" si="23"/>
        <v>0</v>
      </c>
    </row>
    <row r="117" spans="1:23" ht="16.5">
      <c r="A117" s="103">
        <v>13</v>
      </c>
      <c r="B117" s="105" t="s">
        <v>39</v>
      </c>
      <c r="C117" s="7" t="s">
        <v>16</v>
      </c>
      <c r="D117" s="87">
        <v>554.36</v>
      </c>
      <c r="E117" s="87">
        <v>24.07</v>
      </c>
      <c r="F117" s="87"/>
      <c r="G117" s="87"/>
      <c r="H117" s="95">
        <v>9</v>
      </c>
      <c r="I117" s="8"/>
      <c r="J117" s="9"/>
      <c r="K117" s="10"/>
      <c r="L117" s="10"/>
      <c r="M117" s="11"/>
      <c r="N117" s="97">
        <v>190.9</v>
      </c>
      <c r="O117" s="87"/>
      <c r="P117" s="100"/>
      <c r="Q117" s="87"/>
      <c r="R117" s="87"/>
      <c r="S117" s="12"/>
      <c r="T117" s="13"/>
      <c r="U117" s="13"/>
      <c r="V117" s="13"/>
      <c r="W117" s="14"/>
    </row>
    <row r="118" spans="1:23" ht="28.5">
      <c r="A118" s="103"/>
      <c r="B118" s="106"/>
      <c r="C118" s="15" t="s">
        <v>17</v>
      </c>
      <c r="D118" s="88"/>
      <c r="E118" s="88"/>
      <c r="F118" s="88"/>
      <c r="G118" s="88"/>
      <c r="H118" s="96"/>
      <c r="I118" s="16"/>
      <c r="J118" s="17"/>
      <c r="K118" s="18"/>
      <c r="L118" s="18"/>
      <c r="M118" s="19"/>
      <c r="N118" s="98"/>
      <c r="O118" s="88"/>
      <c r="P118" s="101"/>
      <c r="Q118" s="88"/>
      <c r="R118" s="88"/>
      <c r="S118" s="20"/>
      <c r="T118" s="21"/>
      <c r="U118" s="21"/>
      <c r="V118" s="21"/>
      <c r="W118" s="22"/>
    </row>
    <row r="119" spans="1:23" ht="28.5">
      <c r="A119" s="103"/>
      <c r="B119" s="106"/>
      <c r="C119" s="15" t="s">
        <v>18</v>
      </c>
      <c r="D119" s="88"/>
      <c r="E119" s="88"/>
      <c r="F119" s="88"/>
      <c r="G119" s="88"/>
      <c r="H119" s="96"/>
      <c r="I119" s="16"/>
      <c r="J119" s="17"/>
      <c r="K119" s="18"/>
      <c r="L119" s="18"/>
      <c r="M119" s="19"/>
      <c r="N119" s="98"/>
      <c r="O119" s="88"/>
      <c r="P119" s="101"/>
      <c r="Q119" s="88"/>
      <c r="R119" s="88"/>
      <c r="S119" s="20"/>
      <c r="T119" s="21"/>
      <c r="U119" s="23"/>
      <c r="V119" s="21"/>
      <c r="W119" s="22"/>
    </row>
    <row r="120" spans="1:23" ht="42.75">
      <c r="A120" s="103"/>
      <c r="B120" s="106"/>
      <c r="C120" s="15" t="s">
        <v>19</v>
      </c>
      <c r="D120" s="88"/>
      <c r="E120" s="88"/>
      <c r="F120" s="88"/>
      <c r="G120" s="88"/>
      <c r="H120" s="96"/>
      <c r="I120" s="16">
        <v>47.5</v>
      </c>
      <c r="J120" s="17">
        <v>5.6</v>
      </c>
      <c r="K120" s="18"/>
      <c r="L120" s="18"/>
      <c r="M120" s="19"/>
      <c r="N120" s="98"/>
      <c r="O120" s="88"/>
      <c r="P120" s="101"/>
      <c r="Q120" s="88"/>
      <c r="R120" s="88"/>
      <c r="S120" s="20">
        <v>50</v>
      </c>
      <c r="T120" s="24"/>
      <c r="U120" s="21"/>
      <c r="V120" s="25"/>
      <c r="W120" s="22"/>
    </row>
    <row r="121" spans="1:23" ht="28.5">
      <c r="A121" s="103"/>
      <c r="B121" s="106"/>
      <c r="C121" s="15" t="s">
        <v>20</v>
      </c>
      <c r="D121" s="88"/>
      <c r="E121" s="88"/>
      <c r="F121" s="88"/>
      <c r="G121" s="88"/>
      <c r="H121" s="96"/>
      <c r="I121" s="16"/>
      <c r="J121" s="17"/>
      <c r="K121" s="18"/>
      <c r="L121" s="18"/>
      <c r="M121" s="19"/>
      <c r="N121" s="98"/>
      <c r="O121" s="88"/>
      <c r="P121" s="101"/>
      <c r="Q121" s="88"/>
      <c r="R121" s="88"/>
      <c r="S121" s="20"/>
      <c r="T121" s="21"/>
      <c r="U121" s="26"/>
      <c r="V121" s="21"/>
      <c r="W121" s="22"/>
    </row>
    <row r="122" spans="1:23" ht="42.75">
      <c r="A122" s="103"/>
      <c r="B122" s="106"/>
      <c r="C122" s="15" t="s">
        <v>21</v>
      </c>
      <c r="D122" s="88"/>
      <c r="E122" s="88"/>
      <c r="F122" s="88"/>
      <c r="G122" s="88"/>
      <c r="H122" s="96"/>
      <c r="I122" s="16"/>
      <c r="J122" s="17"/>
      <c r="K122" s="18"/>
      <c r="L122" s="18"/>
      <c r="M122" s="19"/>
      <c r="N122" s="98"/>
      <c r="O122" s="88"/>
      <c r="P122" s="101"/>
      <c r="Q122" s="88"/>
      <c r="R122" s="88"/>
      <c r="S122" s="20"/>
      <c r="T122" s="21"/>
      <c r="U122" s="21"/>
      <c r="V122" s="21"/>
      <c r="W122" s="22"/>
    </row>
    <row r="123" spans="1:23" ht="16.5">
      <c r="A123" s="103"/>
      <c r="B123" s="106"/>
      <c r="C123" s="15" t="s">
        <v>22</v>
      </c>
      <c r="D123" s="88"/>
      <c r="E123" s="88"/>
      <c r="F123" s="88"/>
      <c r="G123" s="88"/>
      <c r="H123" s="96"/>
      <c r="I123" s="16"/>
      <c r="J123" s="17"/>
      <c r="K123" s="18"/>
      <c r="L123" s="18"/>
      <c r="M123" s="19"/>
      <c r="N123" s="98"/>
      <c r="O123" s="88"/>
      <c r="P123" s="101"/>
      <c r="Q123" s="88"/>
      <c r="R123" s="88"/>
      <c r="S123" s="20"/>
      <c r="T123" s="21"/>
      <c r="U123" s="21"/>
      <c r="V123" s="21"/>
      <c r="W123" s="22"/>
    </row>
    <row r="124" spans="1:23" ht="29.25" thickBot="1">
      <c r="A124" s="103"/>
      <c r="B124" s="107"/>
      <c r="C124" s="27" t="s">
        <v>23</v>
      </c>
      <c r="D124" s="88"/>
      <c r="E124" s="88"/>
      <c r="F124" s="88"/>
      <c r="G124" s="88"/>
      <c r="H124" s="96"/>
      <c r="I124" s="28"/>
      <c r="J124" s="29"/>
      <c r="K124" s="30"/>
      <c r="L124" s="30"/>
      <c r="M124" s="31"/>
      <c r="N124" s="99"/>
      <c r="O124" s="89"/>
      <c r="P124" s="102"/>
      <c r="Q124" s="89"/>
      <c r="R124" s="89"/>
      <c r="S124" s="32"/>
      <c r="T124" s="23"/>
      <c r="U124" s="23"/>
      <c r="V124" s="23"/>
      <c r="W124" s="33"/>
    </row>
    <row r="125" spans="1:23" ht="17.25" thickBot="1">
      <c r="A125" s="104"/>
      <c r="B125" s="142" t="s">
        <v>24</v>
      </c>
      <c r="C125" s="143"/>
      <c r="D125" s="62">
        <f>D117+E117+H117</f>
        <v>587.43000000000006</v>
      </c>
      <c r="E125" s="46"/>
      <c r="F125" s="46"/>
      <c r="G125" s="46"/>
      <c r="H125" s="46"/>
      <c r="I125" s="48">
        <f t="shared" ref="I125:M125" si="24">I117+I118+I119+I120+I121+I122+I123+I124</f>
        <v>47.5</v>
      </c>
      <c r="J125" s="48">
        <f t="shared" si="24"/>
        <v>5.6</v>
      </c>
      <c r="K125" s="48">
        <f t="shared" si="24"/>
        <v>0</v>
      </c>
      <c r="L125" s="48">
        <f t="shared" si="24"/>
        <v>0</v>
      </c>
      <c r="M125" s="49">
        <f t="shared" si="24"/>
        <v>0</v>
      </c>
      <c r="N125" s="52">
        <f>N117+O117+P117+Q117+R117</f>
        <v>190.9</v>
      </c>
      <c r="O125" s="46"/>
      <c r="P125" s="34"/>
      <c r="Q125" s="46"/>
      <c r="R125" s="62">
        <f>R117+S117+V117</f>
        <v>0</v>
      </c>
      <c r="S125" s="48">
        <f t="shared" ref="S125:W125" si="25">S117+S118+S119+S120+S121+S122+S123+S124</f>
        <v>50</v>
      </c>
      <c r="T125" s="48">
        <f t="shared" si="25"/>
        <v>0</v>
      </c>
      <c r="U125" s="48">
        <f t="shared" si="25"/>
        <v>0</v>
      </c>
      <c r="V125" s="48">
        <f t="shared" si="25"/>
        <v>0</v>
      </c>
      <c r="W125" s="49">
        <f t="shared" si="25"/>
        <v>0</v>
      </c>
    </row>
    <row r="126" spans="1:23" ht="16.5">
      <c r="A126" s="103">
        <v>14</v>
      </c>
      <c r="B126" s="105" t="s">
        <v>40</v>
      </c>
      <c r="C126" s="7" t="s">
        <v>16</v>
      </c>
      <c r="D126" s="87">
        <v>380.35</v>
      </c>
      <c r="E126" s="87">
        <v>10.8</v>
      </c>
      <c r="F126" s="87"/>
      <c r="G126" s="87"/>
      <c r="H126" s="95">
        <v>11</v>
      </c>
      <c r="I126" s="8"/>
      <c r="J126" s="9"/>
      <c r="K126" s="10"/>
      <c r="L126" s="10"/>
      <c r="M126" s="11"/>
      <c r="N126" s="97"/>
      <c r="O126" s="87"/>
      <c r="P126" s="100"/>
      <c r="Q126" s="87"/>
      <c r="R126" s="87"/>
      <c r="S126" s="12"/>
      <c r="T126" s="13"/>
      <c r="U126" s="13"/>
      <c r="V126" s="13"/>
      <c r="W126" s="14"/>
    </row>
    <row r="127" spans="1:23" ht="28.5">
      <c r="A127" s="103"/>
      <c r="B127" s="106"/>
      <c r="C127" s="15" t="s">
        <v>17</v>
      </c>
      <c r="D127" s="88"/>
      <c r="E127" s="88"/>
      <c r="F127" s="88"/>
      <c r="G127" s="88"/>
      <c r="H127" s="96"/>
      <c r="I127" s="16"/>
      <c r="J127" s="17"/>
      <c r="K127" s="18"/>
      <c r="L127" s="18"/>
      <c r="M127" s="19"/>
      <c r="N127" s="98"/>
      <c r="O127" s="88"/>
      <c r="P127" s="101"/>
      <c r="Q127" s="88"/>
      <c r="R127" s="88"/>
      <c r="S127" s="20"/>
      <c r="T127" s="21"/>
      <c r="U127" s="21"/>
      <c r="V127" s="21"/>
      <c r="W127" s="22"/>
    </row>
    <row r="128" spans="1:23" ht="28.5">
      <c r="A128" s="103"/>
      <c r="B128" s="106"/>
      <c r="C128" s="15" t="s">
        <v>18</v>
      </c>
      <c r="D128" s="88"/>
      <c r="E128" s="88"/>
      <c r="F128" s="88"/>
      <c r="G128" s="88"/>
      <c r="H128" s="96"/>
      <c r="I128" s="16"/>
      <c r="J128" s="17"/>
      <c r="K128" s="18"/>
      <c r="L128" s="18"/>
      <c r="M128" s="19"/>
      <c r="N128" s="98"/>
      <c r="O128" s="88"/>
      <c r="P128" s="101"/>
      <c r="Q128" s="88"/>
      <c r="R128" s="88"/>
      <c r="S128" s="20"/>
      <c r="T128" s="21"/>
      <c r="U128" s="23"/>
      <c r="V128" s="21"/>
      <c r="W128" s="22"/>
    </row>
    <row r="129" spans="1:23" ht="42.75">
      <c r="A129" s="103"/>
      <c r="B129" s="106"/>
      <c r="C129" s="15" t="s">
        <v>19</v>
      </c>
      <c r="D129" s="88"/>
      <c r="E129" s="88"/>
      <c r="F129" s="88"/>
      <c r="G129" s="88"/>
      <c r="H129" s="96"/>
      <c r="I129" s="16">
        <v>47</v>
      </c>
      <c r="J129" s="17"/>
      <c r="K129" s="18"/>
      <c r="L129" s="18"/>
      <c r="M129" s="19"/>
      <c r="N129" s="98"/>
      <c r="O129" s="88"/>
      <c r="P129" s="101"/>
      <c r="Q129" s="88"/>
      <c r="R129" s="88"/>
      <c r="S129" s="20"/>
      <c r="T129" s="24"/>
      <c r="U129" s="21"/>
      <c r="V129" s="25"/>
      <c r="W129" s="22"/>
    </row>
    <row r="130" spans="1:23" ht="28.5">
      <c r="A130" s="103"/>
      <c r="B130" s="106"/>
      <c r="C130" s="15" t="s">
        <v>20</v>
      </c>
      <c r="D130" s="88"/>
      <c r="E130" s="88"/>
      <c r="F130" s="88"/>
      <c r="G130" s="88"/>
      <c r="H130" s="96"/>
      <c r="I130" s="16"/>
      <c r="J130" s="17"/>
      <c r="K130" s="18"/>
      <c r="L130" s="18"/>
      <c r="M130" s="19"/>
      <c r="N130" s="98"/>
      <c r="O130" s="88"/>
      <c r="P130" s="101"/>
      <c r="Q130" s="88"/>
      <c r="R130" s="88"/>
      <c r="S130" s="20"/>
      <c r="T130" s="21"/>
      <c r="U130" s="26"/>
      <c r="V130" s="21"/>
      <c r="W130" s="22"/>
    </row>
    <row r="131" spans="1:23" ht="42.75">
      <c r="A131" s="103"/>
      <c r="B131" s="106"/>
      <c r="C131" s="15" t="s">
        <v>21</v>
      </c>
      <c r="D131" s="88"/>
      <c r="E131" s="88"/>
      <c r="F131" s="88"/>
      <c r="G131" s="88"/>
      <c r="H131" s="96"/>
      <c r="I131" s="16"/>
      <c r="J131" s="17"/>
      <c r="K131" s="18"/>
      <c r="L131" s="18"/>
      <c r="M131" s="19"/>
      <c r="N131" s="98"/>
      <c r="O131" s="88"/>
      <c r="P131" s="101"/>
      <c r="Q131" s="88"/>
      <c r="R131" s="88"/>
      <c r="S131" s="20"/>
      <c r="T131" s="21"/>
      <c r="U131" s="21"/>
      <c r="V131" s="21"/>
      <c r="W131" s="22"/>
    </row>
    <row r="132" spans="1:23" ht="16.5">
      <c r="A132" s="103"/>
      <c r="B132" s="106"/>
      <c r="C132" s="15" t="s">
        <v>22</v>
      </c>
      <c r="D132" s="88"/>
      <c r="E132" s="88"/>
      <c r="F132" s="88"/>
      <c r="G132" s="88"/>
      <c r="H132" s="96"/>
      <c r="I132" s="16"/>
      <c r="J132" s="17"/>
      <c r="K132" s="18"/>
      <c r="L132" s="18"/>
      <c r="M132" s="19"/>
      <c r="N132" s="98"/>
      <c r="O132" s="88"/>
      <c r="P132" s="101"/>
      <c r="Q132" s="88"/>
      <c r="R132" s="88"/>
      <c r="S132" s="20"/>
      <c r="T132" s="21"/>
      <c r="U132" s="21"/>
      <c r="V132" s="21"/>
      <c r="W132" s="22"/>
    </row>
    <row r="133" spans="1:23" ht="29.25" thickBot="1">
      <c r="A133" s="103"/>
      <c r="B133" s="107"/>
      <c r="C133" s="27" t="s">
        <v>23</v>
      </c>
      <c r="D133" s="88"/>
      <c r="E133" s="88"/>
      <c r="F133" s="88"/>
      <c r="G133" s="88"/>
      <c r="H133" s="96"/>
      <c r="I133" s="28"/>
      <c r="J133" s="29"/>
      <c r="K133" s="30"/>
      <c r="L133" s="30"/>
      <c r="M133" s="31"/>
      <c r="N133" s="99"/>
      <c r="O133" s="89"/>
      <c r="P133" s="102"/>
      <c r="Q133" s="89"/>
      <c r="R133" s="89"/>
      <c r="S133" s="32"/>
      <c r="T133" s="23"/>
      <c r="U133" s="23"/>
      <c r="V133" s="23"/>
      <c r="W133" s="33"/>
    </row>
    <row r="134" spans="1:23" ht="17.25" thickBot="1">
      <c r="A134" s="104"/>
      <c r="B134" s="142" t="s">
        <v>24</v>
      </c>
      <c r="C134" s="143"/>
      <c r="D134" s="62">
        <f>D126+E126+H126</f>
        <v>402.15000000000003</v>
      </c>
      <c r="E134" s="46"/>
      <c r="F134" s="46"/>
      <c r="G134" s="46"/>
      <c r="H134" s="46"/>
      <c r="I134" s="48">
        <f t="shared" ref="I134:M134" si="26">I126+I127+I128+I129+I130+I131+I132+I133</f>
        <v>47</v>
      </c>
      <c r="J134" s="48">
        <f t="shared" si="26"/>
        <v>0</v>
      </c>
      <c r="K134" s="48">
        <f t="shared" si="26"/>
        <v>0</v>
      </c>
      <c r="L134" s="48">
        <f t="shared" si="26"/>
        <v>0</v>
      </c>
      <c r="M134" s="49">
        <f t="shared" si="26"/>
        <v>0</v>
      </c>
      <c r="N134" s="52">
        <f>N126+O126+P126+Q126+R126</f>
        <v>0</v>
      </c>
      <c r="O134" s="46"/>
      <c r="P134" s="34"/>
      <c r="Q134" s="46"/>
      <c r="R134" s="46"/>
      <c r="S134" s="48">
        <f t="shared" ref="S134:W134" si="27">S126+S127+S128+S129+S130+S131+S132+S133</f>
        <v>0</v>
      </c>
      <c r="T134" s="48">
        <f t="shared" si="27"/>
        <v>0</v>
      </c>
      <c r="U134" s="48">
        <f t="shared" si="27"/>
        <v>0</v>
      </c>
      <c r="V134" s="48">
        <f t="shared" si="27"/>
        <v>0</v>
      </c>
      <c r="W134" s="49">
        <f t="shared" si="27"/>
        <v>0</v>
      </c>
    </row>
    <row r="135" spans="1:23" ht="16.5">
      <c r="A135" s="103">
        <v>15</v>
      </c>
      <c r="B135" s="105" t="s">
        <v>41</v>
      </c>
      <c r="C135" s="7" t="s">
        <v>16</v>
      </c>
      <c r="D135" s="87">
        <v>204.06</v>
      </c>
      <c r="E135" s="87"/>
      <c r="F135" s="87"/>
      <c r="G135" s="87">
        <v>31.98</v>
      </c>
      <c r="H135" s="95">
        <v>194.87</v>
      </c>
      <c r="I135" s="8"/>
      <c r="J135" s="9"/>
      <c r="K135" s="10"/>
      <c r="L135" s="10"/>
      <c r="M135" s="11"/>
      <c r="N135" s="97"/>
      <c r="O135" s="87"/>
      <c r="P135" s="100"/>
      <c r="Q135" s="87"/>
      <c r="R135" s="87"/>
      <c r="S135" s="12"/>
      <c r="T135" s="13"/>
      <c r="U135" s="13"/>
      <c r="V135" s="13"/>
      <c r="W135" s="14"/>
    </row>
    <row r="136" spans="1:23" ht="28.5">
      <c r="A136" s="103"/>
      <c r="B136" s="106"/>
      <c r="C136" s="15" t="s">
        <v>17</v>
      </c>
      <c r="D136" s="88"/>
      <c r="E136" s="88"/>
      <c r="F136" s="88"/>
      <c r="G136" s="88"/>
      <c r="H136" s="96"/>
      <c r="I136" s="16"/>
      <c r="J136" s="17"/>
      <c r="K136" s="18"/>
      <c r="L136" s="18"/>
      <c r="M136" s="19"/>
      <c r="N136" s="98"/>
      <c r="O136" s="88"/>
      <c r="P136" s="101"/>
      <c r="Q136" s="88"/>
      <c r="R136" s="88"/>
      <c r="S136" s="20"/>
      <c r="T136" s="21"/>
      <c r="U136" s="21"/>
      <c r="V136" s="21"/>
      <c r="W136" s="22"/>
    </row>
    <row r="137" spans="1:23" ht="28.5">
      <c r="A137" s="103"/>
      <c r="B137" s="106"/>
      <c r="C137" s="15" t="s">
        <v>18</v>
      </c>
      <c r="D137" s="88"/>
      <c r="E137" s="88"/>
      <c r="F137" s="88"/>
      <c r="G137" s="88"/>
      <c r="H137" s="96"/>
      <c r="I137" s="16"/>
      <c r="J137" s="17"/>
      <c r="K137" s="18"/>
      <c r="L137" s="18"/>
      <c r="M137" s="19"/>
      <c r="N137" s="98"/>
      <c r="O137" s="88"/>
      <c r="P137" s="101"/>
      <c r="Q137" s="88"/>
      <c r="R137" s="88"/>
      <c r="S137" s="20"/>
      <c r="T137" s="21"/>
      <c r="U137" s="23"/>
      <c r="V137" s="21"/>
      <c r="W137" s="22"/>
    </row>
    <row r="138" spans="1:23" ht="42.75">
      <c r="A138" s="103"/>
      <c r="B138" s="106"/>
      <c r="C138" s="15" t="s">
        <v>19</v>
      </c>
      <c r="D138" s="88"/>
      <c r="E138" s="88"/>
      <c r="F138" s="88"/>
      <c r="G138" s="88"/>
      <c r="H138" s="96"/>
      <c r="I138" s="16">
        <v>47.5</v>
      </c>
      <c r="J138" s="17"/>
      <c r="K138" s="18"/>
      <c r="L138" s="18"/>
      <c r="M138" s="19"/>
      <c r="N138" s="98"/>
      <c r="O138" s="88"/>
      <c r="P138" s="101"/>
      <c r="Q138" s="88"/>
      <c r="R138" s="88"/>
      <c r="S138" s="20"/>
      <c r="T138" s="24"/>
      <c r="U138" s="21"/>
      <c r="V138" s="25"/>
      <c r="W138" s="22"/>
    </row>
    <row r="139" spans="1:23" ht="28.5">
      <c r="A139" s="103"/>
      <c r="B139" s="106"/>
      <c r="C139" s="15" t="s">
        <v>20</v>
      </c>
      <c r="D139" s="88"/>
      <c r="E139" s="88"/>
      <c r="F139" s="88"/>
      <c r="G139" s="88"/>
      <c r="H139" s="96"/>
      <c r="I139" s="16"/>
      <c r="J139" s="17"/>
      <c r="K139" s="18"/>
      <c r="L139" s="18"/>
      <c r="M139" s="19"/>
      <c r="N139" s="98"/>
      <c r="O139" s="88"/>
      <c r="P139" s="101"/>
      <c r="Q139" s="88"/>
      <c r="R139" s="88"/>
      <c r="S139" s="20"/>
      <c r="T139" s="21"/>
      <c r="U139" s="26"/>
      <c r="V139" s="21"/>
      <c r="W139" s="22"/>
    </row>
    <row r="140" spans="1:23" ht="42.75">
      <c r="A140" s="103"/>
      <c r="B140" s="106"/>
      <c r="C140" s="15" t="s">
        <v>21</v>
      </c>
      <c r="D140" s="88"/>
      <c r="E140" s="88"/>
      <c r="F140" s="88"/>
      <c r="G140" s="88"/>
      <c r="H140" s="96"/>
      <c r="I140" s="16"/>
      <c r="J140" s="17"/>
      <c r="K140" s="18"/>
      <c r="L140" s="18"/>
      <c r="M140" s="19"/>
      <c r="N140" s="98"/>
      <c r="O140" s="88"/>
      <c r="P140" s="101"/>
      <c r="Q140" s="88"/>
      <c r="R140" s="88"/>
      <c r="S140" s="20"/>
      <c r="T140" s="21"/>
      <c r="U140" s="21"/>
      <c r="V140" s="21"/>
      <c r="W140" s="22"/>
    </row>
    <row r="141" spans="1:23" ht="16.5">
      <c r="A141" s="103"/>
      <c r="B141" s="106"/>
      <c r="C141" s="15" t="s">
        <v>22</v>
      </c>
      <c r="D141" s="88"/>
      <c r="E141" s="88"/>
      <c r="F141" s="88"/>
      <c r="G141" s="88"/>
      <c r="H141" s="96"/>
      <c r="I141" s="16"/>
      <c r="J141" s="17"/>
      <c r="K141" s="18"/>
      <c r="L141" s="18"/>
      <c r="M141" s="19"/>
      <c r="N141" s="98"/>
      <c r="O141" s="88"/>
      <c r="P141" s="101"/>
      <c r="Q141" s="88"/>
      <c r="R141" s="88"/>
      <c r="S141" s="20"/>
      <c r="T141" s="21"/>
      <c r="U141" s="21"/>
      <c r="V141" s="21"/>
      <c r="W141" s="22"/>
    </row>
    <row r="142" spans="1:23" ht="29.25" thickBot="1">
      <c r="A142" s="103"/>
      <c r="B142" s="107"/>
      <c r="C142" s="27" t="s">
        <v>23</v>
      </c>
      <c r="D142" s="88"/>
      <c r="E142" s="88"/>
      <c r="F142" s="88"/>
      <c r="G142" s="88"/>
      <c r="H142" s="96"/>
      <c r="I142" s="28"/>
      <c r="J142" s="29"/>
      <c r="K142" s="30"/>
      <c r="L142" s="30"/>
      <c r="M142" s="31"/>
      <c r="N142" s="99"/>
      <c r="O142" s="89"/>
      <c r="P142" s="102"/>
      <c r="Q142" s="89"/>
      <c r="R142" s="89"/>
      <c r="S142" s="32"/>
      <c r="T142" s="23"/>
      <c r="U142" s="23"/>
      <c r="V142" s="23"/>
      <c r="W142" s="33"/>
    </row>
    <row r="143" spans="1:23" ht="17.25" thickBot="1">
      <c r="A143" s="104"/>
      <c r="B143" s="142" t="s">
        <v>24</v>
      </c>
      <c r="C143" s="143"/>
      <c r="D143" s="62">
        <f>D135+G135+H135</f>
        <v>430.90999999999997</v>
      </c>
      <c r="E143" s="46"/>
      <c r="F143" s="46"/>
      <c r="G143" s="46"/>
      <c r="H143" s="46"/>
      <c r="I143" s="48">
        <f t="shared" ref="I143:M143" si="28">I135+I136+I137+I138+I139+I140+I141+I142</f>
        <v>47.5</v>
      </c>
      <c r="J143" s="48">
        <f t="shared" si="28"/>
        <v>0</v>
      </c>
      <c r="K143" s="48">
        <f t="shared" si="28"/>
        <v>0</v>
      </c>
      <c r="L143" s="48">
        <f t="shared" si="28"/>
        <v>0</v>
      </c>
      <c r="M143" s="49">
        <f t="shared" si="28"/>
        <v>0</v>
      </c>
      <c r="N143" s="52">
        <f>N135+O135+P135+Q135+R135</f>
        <v>0</v>
      </c>
      <c r="O143" s="46"/>
      <c r="P143" s="34"/>
      <c r="Q143" s="46"/>
      <c r="R143" s="46"/>
      <c r="S143" s="48">
        <f t="shared" ref="S143:W143" si="29">S135+S136+S137+S138+S139+S140+S141+S142</f>
        <v>0</v>
      </c>
      <c r="T143" s="48">
        <f t="shared" si="29"/>
        <v>0</v>
      </c>
      <c r="U143" s="48">
        <f t="shared" si="29"/>
        <v>0</v>
      </c>
      <c r="V143" s="48">
        <f t="shared" si="29"/>
        <v>0</v>
      </c>
      <c r="W143" s="49">
        <f t="shared" si="29"/>
        <v>0</v>
      </c>
    </row>
    <row r="144" spans="1:23" ht="16.5">
      <c r="A144" s="103">
        <v>16</v>
      </c>
      <c r="B144" s="105" t="s">
        <v>45</v>
      </c>
      <c r="C144" s="7" t="s">
        <v>16</v>
      </c>
      <c r="D144" s="87">
        <v>94.93</v>
      </c>
      <c r="E144" s="87">
        <v>104.99</v>
      </c>
      <c r="F144" s="87"/>
      <c r="G144" s="87"/>
      <c r="H144" s="95"/>
      <c r="I144" s="8"/>
      <c r="J144" s="9"/>
      <c r="K144" s="10"/>
      <c r="L144" s="10"/>
      <c r="M144" s="11"/>
      <c r="N144" s="97"/>
      <c r="O144" s="87"/>
      <c r="P144" s="100"/>
      <c r="Q144" s="87"/>
      <c r="R144" s="87"/>
      <c r="S144" s="12"/>
      <c r="T144" s="13"/>
      <c r="U144" s="13"/>
      <c r="V144" s="13"/>
      <c r="W144" s="14"/>
    </row>
    <row r="145" spans="1:23" ht="28.5">
      <c r="A145" s="103"/>
      <c r="B145" s="106"/>
      <c r="C145" s="15" t="s">
        <v>17</v>
      </c>
      <c r="D145" s="88"/>
      <c r="E145" s="88"/>
      <c r="F145" s="88"/>
      <c r="G145" s="88"/>
      <c r="H145" s="96"/>
      <c r="I145" s="16"/>
      <c r="J145" s="17"/>
      <c r="K145" s="18"/>
      <c r="L145" s="18"/>
      <c r="M145" s="19"/>
      <c r="N145" s="98"/>
      <c r="O145" s="88"/>
      <c r="P145" s="101"/>
      <c r="Q145" s="88"/>
      <c r="R145" s="88"/>
      <c r="S145" s="20"/>
      <c r="T145" s="21"/>
      <c r="U145" s="21"/>
      <c r="V145" s="21"/>
      <c r="W145" s="22"/>
    </row>
    <row r="146" spans="1:23" ht="28.5">
      <c r="A146" s="103"/>
      <c r="B146" s="106"/>
      <c r="C146" s="15" t="s">
        <v>18</v>
      </c>
      <c r="D146" s="88"/>
      <c r="E146" s="88"/>
      <c r="F146" s="88"/>
      <c r="G146" s="88"/>
      <c r="H146" s="96"/>
      <c r="I146" s="16"/>
      <c r="J146" s="17"/>
      <c r="K146" s="18"/>
      <c r="L146" s="18"/>
      <c r="M146" s="19"/>
      <c r="N146" s="98"/>
      <c r="O146" s="88"/>
      <c r="P146" s="101"/>
      <c r="Q146" s="88"/>
      <c r="R146" s="88"/>
      <c r="S146" s="20"/>
      <c r="T146" s="21"/>
      <c r="U146" s="23"/>
      <c r="V146" s="21"/>
      <c r="W146" s="22"/>
    </row>
    <row r="147" spans="1:23" ht="42.75">
      <c r="A147" s="103"/>
      <c r="B147" s="106"/>
      <c r="C147" s="15" t="s">
        <v>19</v>
      </c>
      <c r="D147" s="88"/>
      <c r="E147" s="88"/>
      <c r="F147" s="88"/>
      <c r="G147" s="88"/>
      <c r="H147" s="96"/>
      <c r="I147" s="16">
        <v>6.9</v>
      </c>
      <c r="J147" s="17">
        <v>1.1000000000000001</v>
      </c>
      <c r="K147" s="18"/>
      <c r="L147" s="18"/>
      <c r="M147" s="19"/>
      <c r="N147" s="98"/>
      <c r="O147" s="88"/>
      <c r="P147" s="101"/>
      <c r="Q147" s="88"/>
      <c r="R147" s="88"/>
      <c r="S147" s="20"/>
      <c r="T147" s="24"/>
      <c r="U147" s="21"/>
      <c r="V147" s="25"/>
      <c r="W147" s="22"/>
    </row>
    <row r="148" spans="1:23" ht="28.5">
      <c r="A148" s="103"/>
      <c r="B148" s="106"/>
      <c r="C148" s="15" t="s">
        <v>20</v>
      </c>
      <c r="D148" s="88"/>
      <c r="E148" s="88"/>
      <c r="F148" s="88"/>
      <c r="G148" s="88"/>
      <c r="H148" s="96"/>
      <c r="I148" s="16"/>
      <c r="J148" s="17"/>
      <c r="K148" s="18"/>
      <c r="L148" s="18"/>
      <c r="M148" s="19"/>
      <c r="N148" s="98"/>
      <c r="O148" s="88"/>
      <c r="P148" s="101"/>
      <c r="Q148" s="88"/>
      <c r="R148" s="88"/>
      <c r="S148" s="20"/>
      <c r="T148" s="21"/>
      <c r="U148" s="26"/>
      <c r="V148" s="21"/>
      <c r="W148" s="22"/>
    </row>
    <row r="149" spans="1:23" ht="42.75">
      <c r="A149" s="103"/>
      <c r="B149" s="106"/>
      <c r="C149" s="15" t="s">
        <v>21</v>
      </c>
      <c r="D149" s="88"/>
      <c r="E149" s="88"/>
      <c r="F149" s="88"/>
      <c r="G149" s="88"/>
      <c r="H149" s="96"/>
      <c r="I149" s="16"/>
      <c r="J149" s="17"/>
      <c r="K149" s="18"/>
      <c r="L149" s="18"/>
      <c r="M149" s="19"/>
      <c r="N149" s="98"/>
      <c r="O149" s="88"/>
      <c r="P149" s="101"/>
      <c r="Q149" s="88"/>
      <c r="R149" s="88"/>
      <c r="S149" s="20"/>
      <c r="T149" s="21"/>
      <c r="U149" s="21"/>
      <c r="V149" s="21"/>
      <c r="W149" s="22"/>
    </row>
    <row r="150" spans="1:23" ht="16.5">
      <c r="A150" s="103"/>
      <c r="B150" s="106"/>
      <c r="C150" s="15" t="s">
        <v>22</v>
      </c>
      <c r="D150" s="88"/>
      <c r="E150" s="88"/>
      <c r="F150" s="88"/>
      <c r="G150" s="88"/>
      <c r="H150" s="96"/>
      <c r="I150" s="16"/>
      <c r="J150" s="17"/>
      <c r="K150" s="18"/>
      <c r="L150" s="18"/>
      <c r="M150" s="19"/>
      <c r="N150" s="98"/>
      <c r="O150" s="88"/>
      <c r="P150" s="101"/>
      <c r="Q150" s="88"/>
      <c r="R150" s="88"/>
      <c r="S150" s="20"/>
      <c r="T150" s="21"/>
      <c r="U150" s="21"/>
      <c r="V150" s="21"/>
      <c r="W150" s="22"/>
    </row>
    <row r="151" spans="1:23" ht="29.25" thickBot="1">
      <c r="A151" s="103"/>
      <c r="B151" s="107"/>
      <c r="C151" s="27" t="s">
        <v>23</v>
      </c>
      <c r="D151" s="88"/>
      <c r="E151" s="88"/>
      <c r="F151" s="88"/>
      <c r="G151" s="88"/>
      <c r="H151" s="96"/>
      <c r="I151" s="28"/>
      <c r="J151" s="29"/>
      <c r="K151" s="30"/>
      <c r="L151" s="30"/>
      <c r="M151" s="31"/>
      <c r="N151" s="99"/>
      <c r="O151" s="89"/>
      <c r="P151" s="102"/>
      <c r="Q151" s="89"/>
      <c r="R151" s="89"/>
      <c r="S151" s="32"/>
      <c r="T151" s="23"/>
      <c r="U151" s="23"/>
      <c r="V151" s="23"/>
      <c r="W151" s="33"/>
    </row>
    <row r="152" spans="1:23" ht="17.25" thickBot="1">
      <c r="A152" s="104"/>
      <c r="B152" s="142" t="s">
        <v>24</v>
      </c>
      <c r="C152" s="143"/>
      <c r="D152" s="62">
        <f>D144+E144</f>
        <v>199.92000000000002</v>
      </c>
      <c r="E152" s="46"/>
      <c r="F152" s="46"/>
      <c r="G152" s="46"/>
      <c r="H152" s="46"/>
      <c r="I152" s="48">
        <f t="shared" ref="I152:M152" si="30">I144+I145+I146+I147+I148+I149+I150+I151</f>
        <v>6.9</v>
      </c>
      <c r="J152" s="48">
        <f t="shared" si="30"/>
        <v>1.1000000000000001</v>
      </c>
      <c r="K152" s="48">
        <f t="shared" si="30"/>
        <v>0</v>
      </c>
      <c r="L152" s="48">
        <f t="shared" si="30"/>
        <v>0</v>
      </c>
      <c r="M152" s="49">
        <f t="shared" si="30"/>
        <v>0</v>
      </c>
      <c r="N152" s="52">
        <f>N144+O144+P144+Q144+R144</f>
        <v>0</v>
      </c>
      <c r="O152" s="46"/>
      <c r="P152" s="34"/>
      <c r="Q152" s="46"/>
      <c r="R152" s="46"/>
      <c r="S152" s="48">
        <f t="shared" ref="S152:W152" si="31">S144+S145+S146+S147+S148+S149+S150+S151</f>
        <v>0</v>
      </c>
      <c r="T152" s="48">
        <f t="shared" si="31"/>
        <v>0</v>
      </c>
      <c r="U152" s="48">
        <f t="shared" si="31"/>
        <v>0</v>
      </c>
      <c r="V152" s="48">
        <f t="shared" si="31"/>
        <v>0</v>
      </c>
      <c r="W152" s="49">
        <f t="shared" si="31"/>
        <v>0</v>
      </c>
    </row>
    <row r="153" spans="1:23" ht="16.5">
      <c r="A153" s="103">
        <v>17</v>
      </c>
      <c r="B153" s="105" t="s">
        <v>48</v>
      </c>
      <c r="C153" s="7" t="s">
        <v>16</v>
      </c>
      <c r="D153" s="87">
        <v>283.92</v>
      </c>
      <c r="E153" s="87">
        <v>3.42</v>
      </c>
      <c r="F153" s="87"/>
      <c r="G153" s="87"/>
      <c r="H153" s="95">
        <v>7.68</v>
      </c>
      <c r="I153" s="8"/>
      <c r="J153" s="9"/>
      <c r="K153" s="10"/>
      <c r="L153" s="10"/>
      <c r="M153" s="11"/>
      <c r="N153" s="97">
        <v>2.5</v>
      </c>
      <c r="O153" s="87"/>
      <c r="P153" s="100"/>
      <c r="Q153" s="87"/>
      <c r="R153" s="87">
        <v>47.2</v>
      </c>
      <c r="S153" s="12"/>
      <c r="T153" s="13"/>
      <c r="U153" s="13"/>
      <c r="V153" s="13"/>
      <c r="W153" s="14"/>
    </row>
    <row r="154" spans="1:23" ht="28.5">
      <c r="A154" s="103"/>
      <c r="B154" s="106"/>
      <c r="C154" s="15" t="s">
        <v>17</v>
      </c>
      <c r="D154" s="88"/>
      <c r="E154" s="88"/>
      <c r="F154" s="88"/>
      <c r="G154" s="88"/>
      <c r="H154" s="96"/>
      <c r="I154" s="16"/>
      <c r="J154" s="17"/>
      <c r="K154" s="18"/>
      <c r="L154" s="18"/>
      <c r="M154" s="19"/>
      <c r="N154" s="98"/>
      <c r="O154" s="88"/>
      <c r="P154" s="101"/>
      <c r="Q154" s="88"/>
      <c r="R154" s="88"/>
      <c r="S154" s="20"/>
      <c r="T154" s="21"/>
      <c r="U154" s="21"/>
      <c r="V154" s="21"/>
      <c r="W154" s="22"/>
    </row>
    <row r="155" spans="1:23" ht="28.5">
      <c r="A155" s="103"/>
      <c r="B155" s="106"/>
      <c r="C155" s="15" t="s">
        <v>18</v>
      </c>
      <c r="D155" s="88"/>
      <c r="E155" s="88"/>
      <c r="F155" s="88"/>
      <c r="G155" s="88"/>
      <c r="H155" s="96"/>
      <c r="I155" s="16"/>
      <c r="J155" s="17"/>
      <c r="K155" s="18"/>
      <c r="L155" s="18"/>
      <c r="M155" s="19"/>
      <c r="N155" s="98"/>
      <c r="O155" s="88"/>
      <c r="P155" s="101"/>
      <c r="Q155" s="88"/>
      <c r="R155" s="88"/>
      <c r="S155" s="20"/>
      <c r="T155" s="21"/>
      <c r="U155" s="23"/>
      <c r="V155" s="21"/>
      <c r="W155" s="22"/>
    </row>
    <row r="156" spans="1:23" ht="42.75">
      <c r="A156" s="103"/>
      <c r="B156" s="106"/>
      <c r="C156" s="15" t="s">
        <v>19</v>
      </c>
      <c r="D156" s="88"/>
      <c r="E156" s="88"/>
      <c r="F156" s="88"/>
      <c r="G156" s="88"/>
      <c r="H156" s="96"/>
      <c r="I156" s="16">
        <v>68</v>
      </c>
      <c r="J156" s="17"/>
      <c r="K156" s="18"/>
      <c r="L156" s="18"/>
      <c r="M156" s="19"/>
      <c r="N156" s="98"/>
      <c r="O156" s="88"/>
      <c r="P156" s="101"/>
      <c r="Q156" s="88"/>
      <c r="R156" s="88"/>
      <c r="S156" s="20"/>
      <c r="T156" s="24"/>
      <c r="U156" s="21"/>
      <c r="V156" s="25"/>
      <c r="W156" s="22"/>
    </row>
    <row r="157" spans="1:23" ht="28.5">
      <c r="A157" s="103"/>
      <c r="B157" s="106"/>
      <c r="C157" s="15" t="s">
        <v>20</v>
      </c>
      <c r="D157" s="88"/>
      <c r="E157" s="88"/>
      <c r="F157" s="88"/>
      <c r="G157" s="88"/>
      <c r="H157" s="96"/>
      <c r="I157" s="16"/>
      <c r="J157" s="17"/>
      <c r="K157" s="18"/>
      <c r="L157" s="18"/>
      <c r="M157" s="19"/>
      <c r="N157" s="98"/>
      <c r="O157" s="88"/>
      <c r="P157" s="101"/>
      <c r="Q157" s="88"/>
      <c r="R157" s="88"/>
      <c r="S157" s="20"/>
      <c r="T157" s="21"/>
      <c r="U157" s="26"/>
      <c r="V157" s="21"/>
      <c r="W157" s="22"/>
    </row>
    <row r="158" spans="1:23" ht="42.75">
      <c r="A158" s="103"/>
      <c r="B158" s="106"/>
      <c r="C158" s="15" t="s">
        <v>21</v>
      </c>
      <c r="D158" s="88"/>
      <c r="E158" s="88"/>
      <c r="F158" s="88"/>
      <c r="G158" s="88"/>
      <c r="H158" s="96"/>
      <c r="I158" s="16"/>
      <c r="J158" s="17"/>
      <c r="K158" s="18"/>
      <c r="L158" s="18"/>
      <c r="M158" s="19"/>
      <c r="N158" s="98"/>
      <c r="O158" s="88"/>
      <c r="P158" s="101"/>
      <c r="Q158" s="88"/>
      <c r="R158" s="88"/>
      <c r="S158" s="20"/>
      <c r="T158" s="21"/>
      <c r="U158" s="21"/>
      <c r="V158" s="21"/>
      <c r="W158" s="22"/>
    </row>
    <row r="159" spans="1:23" ht="16.5">
      <c r="A159" s="103"/>
      <c r="B159" s="106"/>
      <c r="C159" s="15" t="s">
        <v>22</v>
      </c>
      <c r="D159" s="88"/>
      <c r="E159" s="88"/>
      <c r="F159" s="88"/>
      <c r="G159" s="88"/>
      <c r="H159" s="96"/>
      <c r="I159" s="16"/>
      <c r="J159" s="17"/>
      <c r="K159" s="18"/>
      <c r="L159" s="18"/>
      <c r="M159" s="19"/>
      <c r="N159" s="98"/>
      <c r="O159" s="88"/>
      <c r="P159" s="101"/>
      <c r="Q159" s="88"/>
      <c r="R159" s="88"/>
      <c r="S159" s="20"/>
      <c r="T159" s="21"/>
      <c r="U159" s="21"/>
      <c r="V159" s="21"/>
      <c r="W159" s="22"/>
    </row>
    <row r="160" spans="1:23" ht="29.25" thickBot="1">
      <c r="A160" s="103"/>
      <c r="B160" s="107"/>
      <c r="C160" s="27" t="s">
        <v>23</v>
      </c>
      <c r="D160" s="88"/>
      <c r="E160" s="88"/>
      <c r="F160" s="88"/>
      <c r="G160" s="88"/>
      <c r="H160" s="96"/>
      <c r="I160" s="28">
        <v>20.3</v>
      </c>
      <c r="J160" s="29"/>
      <c r="K160" s="30"/>
      <c r="L160" s="30"/>
      <c r="M160" s="31"/>
      <c r="N160" s="99"/>
      <c r="O160" s="89"/>
      <c r="P160" s="102"/>
      <c r="Q160" s="89"/>
      <c r="R160" s="89"/>
      <c r="S160" s="32"/>
      <c r="T160" s="23"/>
      <c r="U160" s="23"/>
      <c r="V160" s="23"/>
      <c r="W160" s="33"/>
    </row>
    <row r="161" spans="1:26" ht="17.25" thickBot="1">
      <c r="A161" s="104"/>
      <c r="B161" s="142" t="s">
        <v>24</v>
      </c>
      <c r="C161" s="143"/>
      <c r="D161" s="62">
        <f>D153+E153+H153</f>
        <v>295.02000000000004</v>
      </c>
      <c r="E161" s="46"/>
      <c r="F161" s="46"/>
      <c r="G161" s="46"/>
      <c r="H161" s="46"/>
      <c r="I161" s="48">
        <f t="shared" ref="I161:M161" si="32">I153+I154+I155+I156+I157+I158+I159+I160</f>
        <v>88.3</v>
      </c>
      <c r="J161" s="48">
        <f t="shared" si="32"/>
        <v>0</v>
      </c>
      <c r="K161" s="48">
        <f t="shared" si="32"/>
        <v>0</v>
      </c>
      <c r="L161" s="48">
        <f t="shared" si="32"/>
        <v>0</v>
      </c>
      <c r="M161" s="49">
        <f t="shared" si="32"/>
        <v>0</v>
      </c>
      <c r="N161" s="52">
        <f>N153+O153+P153+Q153+R153</f>
        <v>49.7</v>
      </c>
      <c r="O161" s="46"/>
      <c r="P161" s="34"/>
      <c r="Q161" s="46"/>
      <c r="R161" s="46"/>
      <c r="S161" s="48">
        <f t="shared" ref="S161:W161" si="33">S153+S154+S155+S156+S157+S158+S159+S160</f>
        <v>0</v>
      </c>
      <c r="T161" s="48">
        <f t="shared" si="33"/>
        <v>0</v>
      </c>
      <c r="U161" s="48">
        <f t="shared" si="33"/>
        <v>0</v>
      </c>
      <c r="V161" s="48">
        <f t="shared" si="33"/>
        <v>0</v>
      </c>
      <c r="W161" s="49">
        <f t="shared" si="33"/>
        <v>0</v>
      </c>
    </row>
    <row r="162" spans="1:26" ht="16.5">
      <c r="A162" s="103">
        <v>18</v>
      </c>
      <c r="B162" s="105" t="s">
        <v>49</v>
      </c>
      <c r="C162" s="7" t="s">
        <v>16</v>
      </c>
      <c r="D162" s="87">
        <v>668.81</v>
      </c>
      <c r="E162" s="87">
        <v>48.63</v>
      </c>
      <c r="F162" s="87"/>
      <c r="G162" s="87">
        <v>267.75</v>
      </c>
      <c r="H162" s="95">
        <v>30.15</v>
      </c>
      <c r="I162" s="8">
        <v>11.2</v>
      </c>
      <c r="J162" s="9"/>
      <c r="K162" s="10"/>
      <c r="L162" s="10"/>
      <c r="M162" s="11"/>
      <c r="N162" s="97">
        <v>3.31</v>
      </c>
      <c r="O162" s="87"/>
      <c r="P162" s="100"/>
      <c r="Q162" s="87">
        <v>57</v>
      </c>
      <c r="R162" s="87">
        <v>93.5</v>
      </c>
      <c r="S162" s="12"/>
      <c r="T162" s="13"/>
      <c r="U162" s="13"/>
      <c r="V162" s="13"/>
      <c r="W162" s="14"/>
    </row>
    <row r="163" spans="1:26" ht="28.5">
      <c r="A163" s="103"/>
      <c r="B163" s="106"/>
      <c r="C163" s="15" t="s">
        <v>17</v>
      </c>
      <c r="D163" s="88"/>
      <c r="E163" s="88"/>
      <c r="F163" s="88"/>
      <c r="G163" s="88"/>
      <c r="H163" s="96"/>
      <c r="I163" s="16">
        <v>10.4</v>
      </c>
      <c r="J163" s="17"/>
      <c r="K163" s="18"/>
      <c r="L163" s="18"/>
      <c r="M163" s="19"/>
      <c r="N163" s="98"/>
      <c r="O163" s="88"/>
      <c r="P163" s="101"/>
      <c r="Q163" s="88"/>
      <c r="R163" s="88"/>
      <c r="S163" s="20"/>
      <c r="T163" s="21"/>
      <c r="U163" s="21"/>
      <c r="V163" s="21"/>
      <c r="W163" s="22"/>
    </row>
    <row r="164" spans="1:26" ht="28.5">
      <c r="A164" s="103"/>
      <c r="B164" s="106"/>
      <c r="C164" s="15" t="s">
        <v>18</v>
      </c>
      <c r="D164" s="88"/>
      <c r="E164" s="88"/>
      <c r="F164" s="88"/>
      <c r="G164" s="88"/>
      <c r="H164" s="96"/>
      <c r="I164" s="16">
        <v>13.5</v>
      </c>
      <c r="J164" s="17"/>
      <c r="K164" s="18"/>
      <c r="L164" s="18"/>
      <c r="M164" s="19"/>
      <c r="N164" s="98"/>
      <c r="O164" s="88"/>
      <c r="P164" s="101"/>
      <c r="Q164" s="88"/>
      <c r="R164" s="88"/>
      <c r="S164" s="20"/>
      <c r="T164" s="21"/>
      <c r="U164" s="23"/>
      <c r="V164" s="21"/>
      <c r="W164" s="22"/>
    </row>
    <row r="165" spans="1:26" ht="42.75">
      <c r="A165" s="103"/>
      <c r="B165" s="106"/>
      <c r="C165" s="15" t="s">
        <v>19</v>
      </c>
      <c r="D165" s="88"/>
      <c r="E165" s="88"/>
      <c r="F165" s="88"/>
      <c r="G165" s="88"/>
      <c r="H165" s="96"/>
      <c r="I165" s="16">
        <v>10.199999999999999</v>
      </c>
      <c r="J165" s="17"/>
      <c r="K165" s="18"/>
      <c r="L165" s="18"/>
      <c r="M165" s="19"/>
      <c r="N165" s="98"/>
      <c r="O165" s="88"/>
      <c r="P165" s="101"/>
      <c r="Q165" s="88"/>
      <c r="R165" s="88"/>
      <c r="S165" s="20"/>
      <c r="T165" s="24"/>
      <c r="U165" s="21"/>
      <c r="V165" s="25"/>
      <c r="W165" s="22"/>
    </row>
    <row r="166" spans="1:26" ht="28.5">
      <c r="A166" s="103"/>
      <c r="B166" s="106"/>
      <c r="C166" s="15" t="s">
        <v>20</v>
      </c>
      <c r="D166" s="88"/>
      <c r="E166" s="88"/>
      <c r="F166" s="88"/>
      <c r="G166" s="88"/>
      <c r="H166" s="96"/>
      <c r="I166" s="16">
        <v>9.5</v>
      </c>
      <c r="J166" s="17"/>
      <c r="K166" s="18"/>
      <c r="L166" s="18"/>
      <c r="M166" s="19"/>
      <c r="N166" s="98"/>
      <c r="O166" s="88"/>
      <c r="P166" s="101"/>
      <c r="Q166" s="88"/>
      <c r="R166" s="88"/>
      <c r="S166" s="20"/>
      <c r="T166" s="21"/>
      <c r="U166" s="26"/>
      <c r="V166" s="21"/>
      <c r="W166" s="22"/>
    </row>
    <row r="167" spans="1:26" ht="42.75">
      <c r="A167" s="103"/>
      <c r="B167" s="106"/>
      <c r="C167" s="15" t="s">
        <v>21</v>
      </c>
      <c r="D167" s="88"/>
      <c r="E167" s="88"/>
      <c r="F167" s="88"/>
      <c r="G167" s="88"/>
      <c r="H167" s="96"/>
      <c r="I167" s="16">
        <v>14.2</v>
      </c>
      <c r="J167" s="17"/>
      <c r="K167" s="18"/>
      <c r="L167" s="18"/>
      <c r="M167" s="19"/>
      <c r="N167" s="98"/>
      <c r="O167" s="88"/>
      <c r="P167" s="101"/>
      <c r="Q167" s="88"/>
      <c r="R167" s="88"/>
      <c r="S167" s="20"/>
      <c r="T167" s="21"/>
      <c r="U167" s="21"/>
      <c r="V167" s="21"/>
      <c r="W167" s="22"/>
    </row>
    <row r="168" spans="1:26" ht="16.5">
      <c r="A168" s="103"/>
      <c r="B168" s="106"/>
      <c r="C168" s="15" t="s">
        <v>22</v>
      </c>
      <c r="D168" s="88"/>
      <c r="E168" s="88"/>
      <c r="F168" s="88"/>
      <c r="G168" s="88"/>
      <c r="H168" s="96"/>
      <c r="I168" s="16">
        <v>4</v>
      </c>
      <c r="J168" s="17"/>
      <c r="K168" s="18"/>
      <c r="L168" s="18"/>
      <c r="M168" s="19"/>
      <c r="N168" s="98"/>
      <c r="O168" s="88"/>
      <c r="P168" s="101"/>
      <c r="Q168" s="88"/>
      <c r="R168" s="88"/>
      <c r="S168" s="20"/>
      <c r="T168" s="21"/>
      <c r="U168" s="21"/>
      <c r="V168" s="21"/>
      <c r="W168" s="22"/>
    </row>
    <row r="169" spans="1:26" ht="29.25" thickBot="1">
      <c r="A169" s="103"/>
      <c r="B169" s="107"/>
      <c r="C169" s="27" t="s">
        <v>23</v>
      </c>
      <c r="D169" s="88"/>
      <c r="E169" s="88"/>
      <c r="F169" s="88"/>
      <c r="G169" s="88"/>
      <c r="H169" s="96"/>
      <c r="I169" s="28">
        <v>10</v>
      </c>
      <c r="J169" s="29"/>
      <c r="K169" s="30"/>
      <c r="L169" s="30"/>
      <c r="M169" s="31"/>
      <c r="N169" s="99"/>
      <c r="O169" s="89"/>
      <c r="P169" s="102"/>
      <c r="Q169" s="89"/>
      <c r="R169" s="89"/>
      <c r="S169" s="32"/>
      <c r="T169" s="23"/>
      <c r="U169" s="23"/>
      <c r="V169" s="23"/>
      <c r="W169" s="33"/>
    </row>
    <row r="170" spans="1:26" ht="17.25" thickBot="1">
      <c r="A170" s="104"/>
      <c r="B170" s="142" t="s">
        <v>24</v>
      </c>
      <c r="C170" s="143"/>
      <c r="D170" s="62">
        <f>D162+E162+G162+H162</f>
        <v>1015.3399999999999</v>
      </c>
      <c r="E170" s="46"/>
      <c r="F170" s="46"/>
      <c r="G170" s="46"/>
      <c r="H170" s="46"/>
      <c r="I170" s="47">
        <f t="shared" ref="I170:M170" si="34">I162+I163+I164+I165+I166+I167+I168+I169</f>
        <v>83</v>
      </c>
      <c r="J170" s="48">
        <f t="shared" si="34"/>
        <v>0</v>
      </c>
      <c r="K170" s="48">
        <f t="shared" si="34"/>
        <v>0</v>
      </c>
      <c r="L170" s="48">
        <f t="shared" si="34"/>
        <v>0</v>
      </c>
      <c r="M170" s="49">
        <f t="shared" si="34"/>
        <v>0</v>
      </c>
      <c r="N170" s="52">
        <f>N162+O162+P162+Q162+R162</f>
        <v>153.81</v>
      </c>
      <c r="O170" s="46"/>
      <c r="P170" s="34"/>
      <c r="Q170" s="46"/>
      <c r="R170" s="46"/>
      <c r="S170" s="48">
        <f t="shared" ref="S170:W170" si="35">S162+S163+S164+S165+S166+S167+S168+S169</f>
        <v>0</v>
      </c>
      <c r="T170" s="48">
        <f t="shared" si="35"/>
        <v>0</v>
      </c>
      <c r="U170" s="48">
        <f t="shared" si="35"/>
        <v>0</v>
      </c>
      <c r="V170" s="48">
        <f t="shared" si="35"/>
        <v>0</v>
      </c>
      <c r="W170" s="49">
        <f t="shared" si="35"/>
        <v>0</v>
      </c>
      <c r="Z170" s="2">
        <v>3.3</v>
      </c>
    </row>
    <row r="171" spans="1:26" ht="16.5">
      <c r="A171" s="103">
        <v>19</v>
      </c>
      <c r="B171" s="105" t="s">
        <v>50</v>
      </c>
      <c r="C171" s="7" t="s">
        <v>16</v>
      </c>
      <c r="D171" s="87">
        <v>1045.2</v>
      </c>
      <c r="E171" s="87">
        <v>266.49</v>
      </c>
      <c r="F171" s="87"/>
      <c r="G171" s="87"/>
      <c r="H171" s="95">
        <v>3.57</v>
      </c>
      <c r="I171" s="8"/>
      <c r="J171" s="9"/>
      <c r="K171" s="10"/>
      <c r="L171" s="10"/>
      <c r="M171" s="11"/>
      <c r="N171" s="97"/>
      <c r="O171" s="87"/>
      <c r="P171" s="100"/>
      <c r="Q171" s="87"/>
      <c r="R171" s="87"/>
      <c r="S171" s="12"/>
      <c r="T171" s="13"/>
      <c r="U171" s="13"/>
      <c r="V171" s="13"/>
      <c r="W171" s="14"/>
    </row>
    <row r="172" spans="1:26" ht="28.5">
      <c r="A172" s="103"/>
      <c r="B172" s="106"/>
      <c r="C172" s="15" t="s">
        <v>17</v>
      </c>
      <c r="D172" s="88"/>
      <c r="E172" s="88"/>
      <c r="F172" s="88"/>
      <c r="G172" s="88"/>
      <c r="H172" s="96"/>
      <c r="I172" s="16"/>
      <c r="J172" s="17"/>
      <c r="K172" s="18"/>
      <c r="L172" s="18"/>
      <c r="M172" s="19"/>
      <c r="N172" s="98"/>
      <c r="O172" s="88"/>
      <c r="P172" s="101"/>
      <c r="Q172" s="88"/>
      <c r="R172" s="88"/>
      <c r="S172" s="20"/>
      <c r="T172" s="21"/>
      <c r="U172" s="21"/>
      <c r="V172" s="21"/>
      <c r="W172" s="22"/>
    </row>
    <row r="173" spans="1:26" ht="28.5">
      <c r="A173" s="103"/>
      <c r="B173" s="106"/>
      <c r="C173" s="15" t="s">
        <v>18</v>
      </c>
      <c r="D173" s="88"/>
      <c r="E173" s="88"/>
      <c r="F173" s="88"/>
      <c r="G173" s="88"/>
      <c r="H173" s="96"/>
      <c r="I173" s="16"/>
      <c r="J173" s="17"/>
      <c r="K173" s="18"/>
      <c r="L173" s="18"/>
      <c r="M173" s="19"/>
      <c r="N173" s="98"/>
      <c r="O173" s="88"/>
      <c r="P173" s="101"/>
      <c r="Q173" s="88"/>
      <c r="R173" s="88"/>
      <c r="S173" s="20"/>
      <c r="T173" s="21"/>
      <c r="U173" s="23"/>
      <c r="V173" s="21"/>
      <c r="W173" s="22"/>
    </row>
    <row r="174" spans="1:26" ht="42.75">
      <c r="A174" s="103"/>
      <c r="B174" s="106"/>
      <c r="C174" s="15" t="s">
        <v>19</v>
      </c>
      <c r="D174" s="88"/>
      <c r="E174" s="88"/>
      <c r="F174" s="88"/>
      <c r="G174" s="88"/>
      <c r="H174" s="96"/>
      <c r="I174" s="16"/>
      <c r="J174" s="17"/>
      <c r="K174" s="18"/>
      <c r="L174" s="18"/>
      <c r="M174" s="19"/>
      <c r="N174" s="98"/>
      <c r="O174" s="88"/>
      <c r="P174" s="101"/>
      <c r="Q174" s="88"/>
      <c r="R174" s="88"/>
      <c r="S174" s="20"/>
      <c r="T174" s="24"/>
      <c r="U174" s="21"/>
      <c r="V174" s="25"/>
      <c r="W174" s="22"/>
    </row>
    <row r="175" spans="1:26" ht="28.5">
      <c r="A175" s="103"/>
      <c r="B175" s="106"/>
      <c r="C175" s="15" t="s">
        <v>20</v>
      </c>
      <c r="D175" s="88"/>
      <c r="E175" s="88"/>
      <c r="F175" s="88"/>
      <c r="G175" s="88"/>
      <c r="H175" s="96"/>
      <c r="I175" s="16"/>
      <c r="J175" s="17"/>
      <c r="K175" s="18"/>
      <c r="L175" s="18"/>
      <c r="M175" s="19"/>
      <c r="N175" s="98"/>
      <c r="O175" s="88"/>
      <c r="P175" s="101"/>
      <c r="Q175" s="88"/>
      <c r="R175" s="88"/>
      <c r="S175" s="20"/>
      <c r="T175" s="21"/>
      <c r="U175" s="26"/>
      <c r="V175" s="21"/>
      <c r="W175" s="22"/>
    </row>
    <row r="176" spans="1:26" ht="42.75">
      <c r="A176" s="103"/>
      <c r="B176" s="106"/>
      <c r="C176" s="15" t="s">
        <v>21</v>
      </c>
      <c r="D176" s="88"/>
      <c r="E176" s="88"/>
      <c r="F176" s="88"/>
      <c r="G176" s="88"/>
      <c r="H176" s="96"/>
      <c r="I176" s="16"/>
      <c r="J176" s="17"/>
      <c r="K176" s="18"/>
      <c r="L176" s="18"/>
      <c r="M176" s="19"/>
      <c r="N176" s="98"/>
      <c r="O176" s="88"/>
      <c r="P176" s="101"/>
      <c r="Q176" s="88"/>
      <c r="R176" s="88"/>
      <c r="S176" s="20"/>
      <c r="T176" s="21"/>
      <c r="U176" s="21"/>
      <c r="V176" s="21"/>
      <c r="W176" s="22"/>
    </row>
    <row r="177" spans="1:23" ht="16.5">
      <c r="A177" s="103"/>
      <c r="B177" s="106"/>
      <c r="C177" s="15" t="s">
        <v>22</v>
      </c>
      <c r="D177" s="88"/>
      <c r="E177" s="88"/>
      <c r="F177" s="88"/>
      <c r="G177" s="88"/>
      <c r="H177" s="96"/>
      <c r="I177" s="16"/>
      <c r="J177" s="17"/>
      <c r="K177" s="18"/>
      <c r="L177" s="18"/>
      <c r="M177" s="19"/>
      <c r="N177" s="98"/>
      <c r="O177" s="88"/>
      <c r="P177" s="101"/>
      <c r="Q177" s="88"/>
      <c r="R177" s="88"/>
      <c r="S177" s="20"/>
      <c r="T177" s="21"/>
      <c r="U177" s="21"/>
      <c r="V177" s="21"/>
      <c r="W177" s="22"/>
    </row>
    <row r="178" spans="1:23" ht="29.25" thickBot="1">
      <c r="A178" s="103"/>
      <c r="B178" s="107"/>
      <c r="C178" s="27" t="s">
        <v>23</v>
      </c>
      <c r="D178" s="88"/>
      <c r="E178" s="88"/>
      <c r="F178" s="88"/>
      <c r="G178" s="88"/>
      <c r="H178" s="96"/>
      <c r="I178" s="28">
        <v>5</v>
      </c>
      <c r="J178" s="29"/>
      <c r="K178" s="30"/>
      <c r="L178" s="30"/>
      <c r="M178" s="31"/>
      <c r="N178" s="99"/>
      <c r="O178" s="89"/>
      <c r="P178" s="102"/>
      <c r="Q178" s="89"/>
      <c r="R178" s="89"/>
      <c r="S178" s="32"/>
      <c r="T178" s="23"/>
      <c r="U178" s="23"/>
      <c r="V178" s="23"/>
      <c r="W178" s="33"/>
    </row>
    <row r="179" spans="1:23" ht="17.25" thickBot="1">
      <c r="A179" s="104"/>
      <c r="B179" s="142" t="s">
        <v>24</v>
      </c>
      <c r="C179" s="143"/>
      <c r="D179" s="62">
        <f>D171+E171+H171</f>
        <v>1315.26</v>
      </c>
      <c r="E179" s="46"/>
      <c r="F179" s="46"/>
      <c r="G179" s="46"/>
      <c r="H179" s="46"/>
      <c r="I179" s="48">
        <f t="shared" ref="I179:M179" si="36">I171+I172+I173+I174+I175+I176+I177+I178</f>
        <v>5</v>
      </c>
      <c r="J179" s="48">
        <f t="shared" si="36"/>
        <v>0</v>
      </c>
      <c r="K179" s="48">
        <f t="shared" si="36"/>
        <v>0</v>
      </c>
      <c r="L179" s="48">
        <f t="shared" si="36"/>
        <v>0</v>
      </c>
      <c r="M179" s="49">
        <f t="shared" si="36"/>
        <v>0</v>
      </c>
      <c r="N179" s="52">
        <f>N171+O171+P171+Q171+R171</f>
        <v>0</v>
      </c>
      <c r="O179" s="46"/>
      <c r="P179" s="34"/>
      <c r="Q179" s="46"/>
      <c r="R179" s="46"/>
      <c r="S179" s="48">
        <f t="shared" ref="S179:W179" si="37">S171+S172+S173+S174+S175+S176+S177+S178</f>
        <v>0</v>
      </c>
      <c r="T179" s="48">
        <f t="shared" si="37"/>
        <v>0</v>
      </c>
      <c r="U179" s="48">
        <f t="shared" si="37"/>
        <v>0</v>
      </c>
      <c r="V179" s="48">
        <f t="shared" si="37"/>
        <v>0</v>
      </c>
      <c r="W179" s="49">
        <f t="shared" si="37"/>
        <v>0</v>
      </c>
    </row>
    <row r="180" spans="1:23" ht="16.5">
      <c r="A180" s="103">
        <v>20</v>
      </c>
      <c r="B180" s="105" t="s">
        <v>51</v>
      </c>
      <c r="C180" s="7" t="s">
        <v>16</v>
      </c>
      <c r="D180" s="87">
        <v>286.97000000000003</v>
      </c>
      <c r="E180" s="87">
        <v>84.69</v>
      </c>
      <c r="F180" s="87"/>
      <c r="G180" s="87"/>
      <c r="H180" s="95">
        <v>19.579999999999998</v>
      </c>
      <c r="I180" s="8">
        <v>3</v>
      </c>
      <c r="J180" s="9"/>
      <c r="K180" s="10"/>
      <c r="L180" s="10"/>
      <c r="M180" s="11"/>
      <c r="N180" s="97"/>
      <c r="O180" s="87"/>
      <c r="P180" s="100"/>
      <c r="Q180" s="87"/>
      <c r="R180" s="87"/>
      <c r="S180" s="12"/>
      <c r="T180" s="13"/>
      <c r="U180" s="13"/>
      <c r="V180" s="13"/>
      <c r="W180" s="14"/>
    </row>
    <row r="181" spans="1:23" ht="28.5">
      <c r="A181" s="103"/>
      <c r="B181" s="106"/>
      <c r="C181" s="15" t="s">
        <v>17</v>
      </c>
      <c r="D181" s="88"/>
      <c r="E181" s="88"/>
      <c r="F181" s="88"/>
      <c r="G181" s="88"/>
      <c r="H181" s="96"/>
      <c r="I181" s="16">
        <v>5</v>
      </c>
      <c r="J181" s="17"/>
      <c r="K181" s="18"/>
      <c r="L181" s="18"/>
      <c r="M181" s="19"/>
      <c r="N181" s="98"/>
      <c r="O181" s="88"/>
      <c r="P181" s="101"/>
      <c r="Q181" s="88"/>
      <c r="R181" s="88"/>
      <c r="S181" s="20"/>
      <c r="T181" s="21"/>
      <c r="U181" s="21"/>
      <c r="V181" s="21"/>
      <c r="W181" s="22"/>
    </row>
    <row r="182" spans="1:23" ht="28.5">
      <c r="A182" s="103"/>
      <c r="B182" s="106"/>
      <c r="C182" s="15" t="s">
        <v>18</v>
      </c>
      <c r="D182" s="88"/>
      <c r="E182" s="88"/>
      <c r="F182" s="88"/>
      <c r="G182" s="88"/>
      <c r="H182" s="96"/>
      <c r="I182" s="16"/>
      <c r="J182" s="17"/>
      <c r="K182" s="18"/>
      <c r="L182" s="18"/>
      <c r="M182" s="19"/>
      <c r="N182" s="98"/>
      <c r="O182" s="88"/>
      <c r="P182" s="101"/>
      <c r="Q182" s="88"/>
      <c r="R182" s="88"/>
      <c r="S182" s="20"/>
      <c r="T182" s="21"/>
      <c r="U182" s="23"/>
      <c r="V182" s="21"/>
      <c r="W182" s="22"/>
    </row>
    <row r="183" spans="1:23" ht="42.75">
      <c r="A183" s="103"/>
      <c r="B183" s="106"/>
      <c r="C183" s="15" t="s">
        <v>19</v>
      </c>
      <c r="D183" s="88"/>
      <c r="E183" s="88"/>
      <c r="F183" s="88"/>
      <c r="G183" s="88"/>
      <c r="H183" s="96"/>
      <c r="I183" s="16">
        <v>68</v>
      </c>
      <c r="J183" s="17"/>
      <c r="K183" s="18"/>
      <c r="L183" s="18"/>
      <c r="M183" s="19"/>
      <c r="N183" s="98"/>
      <c r="O183" s="88"/>
      <c r="P183" s="101"/>
      <c r="Q183" s="88"/>
      <c r="R183" s="88"/>
      <c r="S183" s="20"/>
      <c r="T183" s="24"/>
      <c r="U183" s="21"/>
      <c r="V183" s="25"/>
      <c r="W183" s="22"/>
    </row>
    <row r="184" spans="1:23" ht="28.5">
      <c r="A184" s="103"/>
      <c r="B184" s="106"/>
      <c r="C184" s="15" t="s">
        <v>20</v>
      </c>
      <c r="D184" s="88"/>
      <c r="E184" s="88"/>
      <c r="F184" s="88"/>
      <c r="G184" s="88"/>
      <c r="H184" s="96"/>
      <c r="I184" s="16"/>
      <c r="J184" s="17"/>
      <c r="K184" s="18"/>
      <c r="L184" s="18"/>
      <c r="M184" s="19"/>
      <c r="N184" s="98"/>
      <c r="O184" s="88"/>
      <c r="P184" s="101"/>
      <c r="Q184" s="88"/>
      <c r="R184" s="88"/>
      <c r="S184" s="20"/>
      <c r="T184" s="21"/>
      <c r="U184" s="26"/>
      <c r="V184" s="21"/>
      <c r="W184" s="22"/>
    </row>
    <row r="185" spans="1:23" ht="42.75">
      <c r="A185" s="103"/>
      <c r="B185" s="106"/>
      <c r="C185" s="15" t="s">
        <v>21</v>
      </c>
      <c r="D185" s="88"/>
      <c r="E185" s="88"/>
      <c r="F185" s="88"/>
      <c r="G185" s="88"/>
      <c r="H185" s="96"/>
      <c r="I185" s="16"/>
      <c r="J185" s="17"/>
      <c r="K185" s="18"/>
      <c r="L185" s="18"/>
      <c r="M185" s="19"/>
      <c r="N185" s="98"/>
      <c r="O185" s="88"/>
      <c r="P185" s="101"/>
      <c r="Q185" s="88"/>
      <c r="R185" s="88"/>
      <c r="S185" s="20"/>
      <c r="T185" s="21"/>
      <c r="U185" s="21"/>
      <c r="V185" s="21"/>
      <c r="W185" s="22"/>
    </row>
    <row r="186" spans="1:23" ht="16.5">
      <c r="A186" s="103"/>
      <c r="B186" s="106"/>
      <c r="C186" s="15" t="s">
        <v>22</v>
      </c>
      <c r="D186" s="88"/>
      <c r="E186" s="88"/>
      <c r="F186" s="88"/>
      <c r="G186" s="88"/>
      <c r="H186" s="96"/>
      <c r="I186" s="16"/>
      <c r="J186" s="17"/>
      <c r="K186" s="18"/>
      <c r="L186" s="18"/>
      <c r="M186" s="19"/>
      <c r="N186" s="98"/>
      <c r="O186" s="88"/>
      <c r="P186" s="101"/>
      <c r="Q186" s="88"/>
      <c r="R186" s="88"/>
      <c r="S186" s="20"/>
      <c r="T186" s="21"/>
      <c r="U186" s="21"/>
      <c r="V186" s="21"/>
      <c r="W186" s="22"/>
    </row>
    <row r="187" spans="1:23" ht="29.25" thickBot="1">
      <c r="A187" s="103"/>
      <c r="B187" s="107"/>
      <c r="C187" s="27" t="s">
        <v>23</v>
      </c>
      <c r="D187" s="88"/>
      <c r="E187" s="88"/>
      <c r="F187" s="88"/>
      <c r="G187" s="88"/>
      <c r="H187" s="96"/>
      <c r="I187" s="28"/>
      <c r="J187" s="29"/>
      <c r="K187" s="30"/>
      <c r="L187" s="30"/>
      <c r="M187" s="31"/>
      <c r="N187" s="99"/>
      <c r="O187" s="89"/>
      <c r="P187" s="102"/>
      <c r="Q187" s="89"/>
      <c r="R187" s="89"/>
      <c r="S187" s="32"/>
      <c r="T187" s="23"/>
      <c r="U187" s="23"/>
      <c r="V187" s="23"/>
      <c r="W187" s="33"/>
    </row>
    <row r="188" spans="1:23" ht="17.25" thickBot="1">
      <c r="A188" s="104"/>
      <c r="B188" s="142" t="s">
        <v>24</v>
      </c>
      <c r="C188" s="143"/>
      <c r="D188" s="62">
        <f>D180+E180+H180</f>
        <v>391.24</v>
      </c>
      <c r="E188" s="46"/>
      <c r="F188" s="46"/>
      <c r="G188" s="46"/>
      <c r="H188" s="46"/>
      <c r="I188" s="48">
        <f t="shared" ref="I188:M188" si="38">I180+I181+I182+I183+I184+I185+I186+I187</f>
        <v>76</v>
      </c>
      <c r="J188" s="48">
        <f t="shared" si="38"/>
        <v>0</v>
      </c>
      <c r="K188" s="48">
        <f t="shared" si="38"/>
        <v>0</v>
      </c>
      <c r="L188" s="48">
        <f t="shared" si="38"/>
        <v>0</v>
      </c>
      <c r="M188" s="49">
        <f t="shared" si="38"/>
        <v>0</v>
      </c>
      <c r="N188" s="52">
        <f>N180+O180+P180+Q180+R180</f>
        <v>0</v>
      </c>
      <c r="O188" s="46"/>
      <c r="P188" s="34"/>
      <c r="Q188" s="46"/>
      <c r="R188" s="46"/>
      <c r="S188" s="48">
        <f t="shared" ref="S188:W188" si="39">S180+S181+S182+S183+S184+S185+S186+S187</f>
        <v>0</v>
      </c>
      <c r="T188" s="48">
        <f t="shared" si="39"/>
        <v>0</v>
      </c>
      <c r="U188" s="48">
        <f t="shared" si="39"/>
        <v>0</v>
      </c>
      <c r="V188" s="48">
        <f t="shared" si="39"/>
        <v>0</v>
      </c>
      <c r="W188" s="49">
        <f t="shared" si="39"/>
        <v>0</v>
      </c>
    </row>
    <row r="189" spans="1:23" ht="16.5">
      <c r="A189" s="103">
        <v>21</v>
      </c>
      <c r="B189" s="105" t="s">
        <v>52</v>
      </c>
      <c r="C189" s="7" t="s">
        <v>16</v>
      </c>
      <c r="D189" s="87">
        <v>221.81</v>
      </c>
      <c r="E189" s="87">
        <v>118.46</v>
      </c>
      <c r="F189" s="87"/>
      <c r="G189" s="87"/>
      <c r="H189" s="95">
        <v>8.25</v>
      </c>
      <c r="I189" s="8"/>
      <c r="J189" s="9"/>
      <c r="K189" s="10"/>
      <c r="L189" s="10"/>
      <c r="M189" s="11"/>
      <c r="N189" s="97">
        <v>12.88</v>
      </c>
      <c r="O189" s="87"/>
      <c r="P189" s="100"/>
      <c r="Q189" s="87"/>
      <c r="R189" s="87"/>
      <c r="S189" s="12"/>
      <c r="T189" s="13"/>
      <c r="U189" s="13"/>
      <c r="V189" s="13"/>
      <c r="W189" s="14"/>
    </row>
    <row r="190" spans="1:23" ht="28.5">
      <c r="A190" s="103"/>
      <c r="B190" s="106"/>
      <c r="C190" s="15" t="s">
        <v>17</v>
      </c>
      <c r="D190" s="88"/>
      <c r="E190" s="88"/>
      <c r="F190" s="88"/>
      <c r="G190" s="88"/>
      <c r="H190" s="96"/>
      <c r="I190" s="16"/>
      <c r="J190" s="17"/>
      <c r="K190" s="18"/>
      <c r="L190" s="18"/>
      <c r="M190" s="19"/>
      <c r="N190" s="98"/>
      <c r="O190" s="88"/>
      <c r="P190" s="101"/>
      <c r="Q190" s="88"/>
      <c r="R190" s="88"/>
      <c r="S190" s="20"/>
      <c r="T190" s="21"/>
      <c r="U190" s="21"/>
      <c r="V190" s="21"/>
      <c r="W190" s="22"/>
    </row>
    <row r="191" spans="1:23" ht="28.5">
      <c r="A191" s="103"/>
      <c r="B191" s="106"/>
      <c r="C191" s="15" t="s">
        <v>18</v>
      </c>
      <c r="D191" s="88"/>
      <c r="E191" s="88"/>
      <c r="F191" s="88"/>
      <c r="G191" s="88"/>
      <c r="H191" s="96"/>
      <c r="I191" s="16"/>
      <c r="J191" s="17"/>
      <c r="K191" s="18"/>
      <c r="L191" s="18"/>
      <c r="M191" s="19"/>
      <c r="N191" s="98"/>
      <c r="O191" s="88"/>
      <c r="P191" s="101"/>
      <c r="Q191" s="88"/>
      <c r="R191" s="88"/>
      <c r="S191" s="20"/>
      <c r="T191" s="21"/>
      <c r="U191" s="23"/>
      <c r="V191" s="21"/>
      <c r="W191" s="22"/>
    </row>
    <row r="192" spans="1:23" ht="42.75">
      <c r="A192" s="103"/>
      <c r="B192" s="106"/>
      <c r="C192" s="15" t="s">
        <v>19</v>
      </c>
      <c r="D192" s="88"/>
      <c r="E192" s="88"/>
      <c r="F192" s="88"/>
      <c r="G192" s="88"/>
      <c r="H192" s="96"/>
      <c r="I192" s="16">
        <v>7.5</v>
      </c>
      <c r="J192" s="17"/>
      <c r="K192" s="18"/>
      <c r="L192" s="18"/>
      <c r="M192" s="19"/>
      <c r="N192" s="98"/>
      <c r="O192" s="88"/>
      <c r="P192" s="101"/>
      <c r="Q192" s="88"/>
      <c r="R192" s="88"/>
      <c r="S192" s="20"/>
      <c r="T192" s="24"/>
      <c r="U192" s="21"/>
      <c r="V192" s="25"/>
      <c r="W192" s="22"/>
    </row>
    <row r="193" spans="1:23" ht="28.5">
      <c r="A193" s="103"/>
      <c r="B193" s="106"/>
      <c r="C193" s="15" t="s">
        <v>20</v>
      </c>
      <c r="D193" s="88"/>
      <c r="E193" s="88"/>
      <c r="F193" s="88"/>
      <c r="G193" s="88"/>
      <c r="H193" s="96"/>
      <c r="I193" s="16"/>
      <c r="J193" s="17"/>
      <c r="K193" s="18"/>
      <c r="L193" s="18"/>
      <c r="M193" s="19"/>
      <c r="N193" s="98"/>
      <c r="O193" s="88"/>
      <c r="P193" s="101"/>
      <c r="Q193" s="88"/>
      <c r="R193" s="88"/>
      <c r="S193" s="20"/>
      <c r="T193" s="21"/>
      <c r="U193" s="26"/>
      <c r="V193" s="21"/>
      <c r="W193" s="22"/>
    </row>
    <row r="194" spans="1:23" ht="42.75">
      <c r="A194" s="103"/>
      <c r="B194" s="106"/>
      <c r="C194" s="15" t="s">
        <v>21</v>
      </c>
      <c r="D194" s="88"/>
      <c r="E194" s="88"/>
      <c r="F194" s="88"/>
      <c r="G194" s="88"/>
      <c r="H194" s="96"/>
      <c r="I194" s="16"/>
      <c r="J194" s="17"/>
      <c r="K194" s="18"/>
      <c r="L194" s="18"/>
      <c r="M194" s="19"/>
      <c r="N194" s="98"/>
      <c r="O194" s="88"/>
      <c r="P194" s="101"/>
      <c r="Q194" s="88"/>
      <c r="R194" s="88"/>
      <c r="S194" s="20"/>
      <c r="T194" s="21"/>
      <c r="U194" s="21"/>
      <c r="V194" s="21"/>
      <c r="W194" s="22"/>
    </row>
    <row r="195" spans="1:23" ht="16.5">
      <c r="A195" s="103"/>
      <c r="B195" s="106"/>
      <c r="C195" s="15" t="s">
        <v>22</v>
      </c>
      <c r="D195" s="88"/>
      <c r="E195" s="88"/>
      <c r="F195" s="88"/>
      <c r="G195" s="88"/>
      <c r="H195" s="96"/>
      <c r="I195" s="16"/>
      <c r="J195" s="17"/>
      <c r="K195" s="18"/>
      <c r="L195" s="18"/>
      <c r="M195" s="19"/>
      <c r="N195" s="98"/>
      <c r="O195" s="88"/>
      <c r="P195" s="101"/>
      <c r="Q195" s="88"/>
      <c r="R195" s="88"/>
      <c r="S195" s="20"/>
      <c r="T195" s="21"/>
      <c r="U195" s="21"/>
      <c r="V195" s="21"/>
      <c r="W195" s="22"/>
    </row>
    <row r="196" spans="1:23" ht="29.25" thickBot="1">
      <c r="A196" s="103"/>
      <c r="B196" s="107"/>
      <c r="C196" s="27" t="s">
        <v>23</v>
      </c>
      <c r="D196" s="88"/>
      <c r="E196" s="88"/>
      <c r="F196" s="88"/>
      <c r="G196" s="88"/>
      <c r="H196" s="96"/>
      <c r="I196" s="28">
        <v>4.5</v>
      </c>
      <c r="J196" s="29"/>
      <c r="K196" s="30"/>
      <c r="L196" s="30"/>
      <c r="M196" s="31"/>
      <c r="N196" s="99"/>
      <c r="O196" s="89"/>
      <c r="P196" s="102"/>
      <c r="Q196" s="89"/>
      <c r="R196" s="89"/>
      <c r="S196" s="32"/>
      <c r="T196" s="23"/>
      <c r="U196" s="23"/>
      <c r="V196" s="23"/>
      <c r="W196" s="33"/>
    </row>
    <row r="197" spans="1:23" ht="17.25" thickBot="1">
      <c r="A197" s="104"/>
      <c r="B197" s="142" t="s">
        <v>24</v>
      </c>
      <c r="C197" s="143"/>
      <c r="D197" s="62">
        <f>D189+E189+H189</f>
        <v>348.52</v>
      </c>
      <c r="E197" s="46"/>
      <c r="F197" s="46"/>
      <c r="G197" s="46"/>
      <c r="H197" s="46"/>
      <c r="I197" s="48">
        <f t="shared" ref="I197:M197" si="40">I189+I190+I191+I192+I193+I194+I195+I196</f>
        <v>12</v>
      </c>
      <c r="J197" s="48">
        <f t="shared" si="40"/>
        <v>0</v>
      </c>
      <c r="K197" s="48">
        <f t="shared" si="40"/>
        <v>0</v>
      </c>
      <c r="L197" s="48">
        <f t="shared" si="40"/>
        <v>0</v>
      </c>
      <c r="M197" s="49">
        <f t="shared" si="40"/>
        <v>0</v>
      </c>
      <c r="N197" s="52">
        <f>N189+O189+P189+Q189+R189</f>
        <v>12.88</v>
      </c>
      <c r="O197" s="46"/>
      <c r="P197" s="34"/>
      <c r="Q197" s="46"/>
      <c r="R197" s="46"/>
      <c r="S197" s="48">
        <f t="shared" ref="S197:W197" si="41">S189+S190+S191+S192+S193+S194+S195+S196</f>
        <v>0</v>
      </c>
      <c r="T197" s="48">
        <f t="shared" si="41"/>
        <v>0</v>
      </c>
      <c r="U197" s="48">
        <f t="shared" si="41"/>
        <v>0</v>
      </c>
      <c r="V197" s="48">
        <f t="shared" si="41"/>
        <v>0</v>
      </c>
      <c r="W197" s="49">
        <f t="shared" si="41"/>
        <v>0</v>
      </c>
    </row>
    <row r="198" spans="1:23" ht="16.5">
      <c r="A198" s="103">
        <v>22</v>
      </c>
      <c r="B198" s="105" t="s">
        <v>53</v>
      </c>
      <c r="C198" s="7" t="s">
        <v>16</v>
      </c>
      <c r="D198" s="87">
        <v>298.2</v>
      </c>
      <c r="E198" s="87">
        <v>26.61</v>
      </c>
      <c r="F198" s="87"/>
      <c r="G198" s="87"/>
      <c r="H198" s="95">
        <v>233.02</v>
      </c>
      <c r="I198" s="8">
        <v>35</v>
      </c>
      <c r="J198" s="9"/>
      <c r="K198" s="10"/>
      <c r="L198" s="10"/>
      <c r="M198" s="11"/>
      <c r="N198" s="97"/>
      <c r="O198" s="87"/>
      <c r="P198" s="100"/>
      <c r="Q198" s="87"/>
      <c r="R198" s="87"/>
      <c r="S198" s="12"/>
      <c r="T198" s="13"/>
      <c r="U198" s="13"/>
      <c r="V198" s="13"/>
      <c r="W198" s="14"/>
    </row>
    <row r="199" spans="1:23" ht="28.5">
      <c r="A199" s="103"/>
      <c r="B199" s="106"/>
      <c r="C199" s="15" t="s">
        <v>17</v>
      </c>
      <c r="D199" s="88"/>
      <c r="E199" s="88"/>
      <c r="F199" s="88"/>
      <c r="G199" s="88"/>
      <c r="H199" s="96"/>
      <c r="I199" s="16">
        <v>25</v>
      </c>
      <c r="J199" s="17"/>
      <c r="K199" s="18"/>
      <c r="L199" s="18"/>
      <c r="M199" s="19"/>
      <c r="N199" s="98"/>
      <c r="O199" s="88"/>
      <c r="P199" s="101"/>
      <c r="Q199" s="88"/>
      <c r="R199" s="88"/>
      <c r="S199" s="20"/>
      <c r="T199" s="21"/>
      <c r="U199" s="21"/>
      <c r="V199" s="21"/>
      <c r="W199" s="22"/>
    </row>
    <row r="200" spans="1:23" ht="28.5">
      <c r="A200" s="103"/>
      <c r="B200" s="106"/>
      <c r="C200" s="15" t="s">
        <v>18</v>
      </c>
      <c r="D200" s="88"/>
      <c r="E200" s="88"/>
      <c r="F200" s="88"/>
      <c r="G200" s="88"/>
      <c r="H200" s="96"/>
      <c r="I200" s="16"/>
      <c r="J200" s="17"/>
      <c r="K200" s="18"/>
      <c r="L200" s="18"/>
      <c r="M200" s="19"/>
      <c r="N200" s="98"/>
      <c r="O200" s="88"/>
      <c r="P200" s="101"/>
      <c r="Q200" s="88"/>
      <c r="R200" s="88"/>
      <c r="S200" s="20"/>
      <c r="T200" s="21"/>
      <c r="U200" s="23"/>
      <c r="V200" s="21"/>
      <c r="W200" s="22"/>
    </row>
    <row r="201" spans="1:23" ht="42.75">
      <c r="A201" s="103"/>
      <c r="B201" s="106"/>
      <c r="C201" s="15" t="s">
        <v>19</v>
      </c>
      <c r="D201" s="88"/>
      <c r="E201" s="88"/>
      <c r="F201" s="88"/>
      <c r="G201" s="88"/>
      <c r="H201" s="96"/>
      <c r="I201" s="16"/>
      <c r="J201" s="17"/>
      <c r="K201" s="18"/>
      <c r="L201" s="18"/>
      <c r="M201" s="19"/>
      <c r="N201" s="98"/>
      <c r="O201" s="88"/>
      <c r="P201" s="101"/>
      <c r="Q201" s="88"/>
      <c r="R201" s="88"/>
      <c r="S201" s="20"/>
      <c r="T201" s="24"/>
      <c r="U201" s="21"/>
      <c r="V201" s="25"/>
      <c r="W201" s="22"/>
    </row>
    <row r="202" spans="1:23" ht="28.5">
      <c r="A202" s="103"/>
      <c r="B202" s="106"/>
      <c r="C202" s="15" t="s">
        <v>20</v>
      </c>
      <c r="D202" s="88"/>
      <c r="E202" s="88"/>
      <c r="F202" s="88"/>
      <c r="G202" s="88"/>
      <c r="H202" s="96"/>
      <c r="I202" s="16"/>
      <c r="J202" s="17"/>
      <c r="K202" s="18"/>
      <c r="L202" s="18"/>
      <c r="M202" s="19"/>
      <c r="N202" s="98"/>
      <c r="O202" s="88"/>
      <c r="P202" s="101"/>
      <c r="Q202" s="88"/>
      <c r="R202" s="88"/>
      <c r="S202" s="20"/>
      <c r="T202" s="21"/>
      <c r="U202" s="26"/>
      <c r="V202" s="21"/>
      <c r="W202" s="22"/>
    </row>
    <row r="203" spans="1:23" ht="42.75">
      <c r="A203" s="103"/>
      <c r="B203" s="106"/>
      <c r="C203" s="15" t="s">
        <v>21</v>
      </c>
      <c r="D203" s="88"/>
      <c r="E203" s="88"/>
      <c r="F203" s="88"/>
      <c r="G203" s="88"/>
      <c r="H203" s="96"/>
      <c r="I203" s="16"/>
      <c r="J203" s="17"/>
      <c r="K203" s="18"/>
      <c r="L203" s="18"/>
      <c r="M203" s="19"/>
      <c r="N203" s="98"/>
      <c r="O203" s="88"/>
      <c r="P203" s="101"/>
      <c r="Q203" s="88"/>
      <c r="R203" s="88"/>
      <c r="S203" s="20"/>
      <c r="T203" s="21"/>
      <c r="U203" s="21"/>
      <c r="V203" s="21"/>
      <c r="W203" s="22"/>
    </row>
    <row r="204" spans="1:23" ht="16.5">
      <c r="A204" s="103"/>
      <c r="B204" s="106"/>
      <c r="C204" s="15" t="s">
        <v>22</v>
      </c>
      <c r="D204" s="88"/>
      <c r="E204" s="88"/>
      <c r="F204" s="88"/>
      <c r="G204" s="88"/>
      <c r="H204" s="96"/>
      <c r="I204" s="16"/>
      <c r="J204" s="17"/>
      <c r="K204" s="18"/>
      <c r="L204" s="18"/>
      <c r="M204" s="19"/>
      <c r="N204" s="98"/>
      <c r="O204" s="88"/>
      <c r="P204" s="101"/>
      <c r="Q204" s="88"/>
      <c r="R204" s="88"/>
      <c r="S204" s="20"/>
      <c r="T204" s="21"/>
      <c r="U204" s="21"/>
      <c r="V204" s="21"/>
      <c r="W204" s="22"/>
    </row>
    <row r="205" spans="1:23" ht="29.25" thickBot="1">
      <c r="A205" s="103"/>
      <c r="B205" s="107"/>
      <c r="C205" s="27" t="s">
        <v>23</v>
      </c>
      <c r="D205" s="88"/>
      <c r="E205" s="88"/>
      <c r="F205" s="88"/>
      <c r="G205" s="88"/>
      <c r="H205" s="96"/>
      <c r="I205" s="28">
        <v>18</v>
      </c>
      <c r="J205" s="29"/>
      <c r="K205" s="30"/>
      <c r="L205" s="30"/>
      <c r="M205" s="31"/>
      <c r="N205" s="99"/>
      <c r="O205" s="89"/>
      <c r="P205" s="102"/>
      <c r="Q205" s="89"/>
      <c r="R205" s="89"/>
      <c r="S205" s="32"/>
      <c r="T205" s="23"/>
      <c r="U205" s="23"/>
      <c r="V205" s="23"/>
      <c r="W205" s="33"/>
    </row>
    <row r="206" spans="1:23" ht="17.25" thickBot="1">
      <c r="A206" s="104"/>
      <c r="B206" s="142" t="s">
        <v>24</v>
      </c>
      <c r="C206" s="143"/>
      <c r="D206" s="62">
        <f>D198+E198+H198</f>
        <v>557.83000000000004</v>
      </c>
      <c r="E206" s="46"/>
      <c r="F206" s="46"/>
      <c r="G206" s="46"/>
      <c r="H206" s="46"/>
      <c r="I206" s="48">
        <f t="shared" ref="I206:M206" si="42">I198+I199+I200+I201+I202+I203+I204+I205</f>
        <v>78</v>
      </c>
      <c r="J206" s="48">
        <f t="shared" si="42"/>
        <v>0</v>
      </c>
      <c r="K206" s="48">
        <f t="shared" si="42"/>
        <v>0</v>
      </c>
      <c r="L206" s="48">
        <f t="shared" si="42"/>
        <v>0</v>
      </c>
      <c r="M206" s="49">
        <f t="shared" si="42"/>
        <v>0</v>
      </c>
      <c r="N206" s="52">
        <f>N198+O198+P198+Q198+R198</f>
        <v>0</v>
      </c>
      <c r="O206" s="46"/>
      <c r="P206" s="34"/>
      <c r="Q206" s="46"/>
      <c r="R206" s="46"/>
      <c r="S206" s="48">
        <f t="shared" ref="S206:W206" si="43">S198+S199+S200+S201+S202+S203+S204+S205</f>
        <v>0</v>
      </c>
      <c r="T206" s="48">
        <f t="shared" si="43"/>
        <v>0</v>
      </c>
      <c r="U206" s="48">
        <f t="shared" si="43"/>
        <v>0</v>
      </c>
      <c r="V206" s="48">
        <f t="shared" si="43"/>
        <v>0</v>
      </c>
      <c r="W206" s="49">
        <f t="shared" si="43"/>
        <v>0</v>
      </c>
    </row>
    <row r="207" spans="1:23" ht="16.5">
      <c r="A207" s="103">
        <v>23</v>
      </c>
      <c r="B207" s="105" t="s">
        <v>54</v>
      </c>
      <c r="C207" s="7" t="s">
        <v>16</v>
      </c>
      <c r="D207" s="87">
        <v>141.19999999999999</v>
      </c>
      <c r="E207" s="87">
        <v>56.1</v>
      </c>
      <c r="F207" s="87"/>
      <c r="G207" s="87"/>
      <c r="H207" s="95">
        <v>3.82</v>
      </c>
      <c r="I207" s="8"/>
      <c r="J207" s="9"/>
      <c r="K207" s="10"/>
      <c r="L207" s="10"/>
      <c r="M207" s="11"/>
      <c r="N207" s="97"/>
      <c r="O207" s="87"/>
      <c r="P207" s="100"/>
      <c r="Q207" s="87"/>
      <c r="R207" s="87">
        <v>7.32</v>
      </c>
      <c r="S207" s="12"/>
      <c r="T207" s="13"/>
      <c r="U207" s="13"/>
      <c r="V207" s="13"/>
      <c r="W207" s="14"/>
    </row>
    <row r="208" spans="1:23" ht="28.5">
      <c r="A208" s="103"/>
      <c r="B208" s="106"/>
      <c r="C208" s="15" t="s">
        <v>17</v>
      </c>
      <c r="D208" s="88"/>
      <c r="E208" s="88"/>
      <c r="F208" s="88"/>
      <c r="G208" s="88"/>
      <c r="H208" s="96"/>
      <c r="I208" s="16"/>
      <c r="J208" s="17"/>
      <c r="K208" s="18"/>
      <c r="L208" s="18"/>
      <c r="M208" s="19"/>
      <c r="N208" s="98"/>
      <c r="O208" s="88"/>
      <c r="P208" s="101"/>
      <c r="Q208" s="88"/>
      <c r="R208" s="88"/>
      <c r="S208" s="20"/>
      <c r="T208" s="21"/>
      <c r="U208" s="21"/>
      <c r="V208" s="21"/>
      <c r="W208" s="22"/>
    </row>
    <row r="209" spans="1:23" ht="28.5">
      <c r="A209" s="103"/>
      <c r="B209" s="106"/>
      <c r="C209" s="15" t="s">
        <v>18</v>
      </c>
      <c r="D209" s="88"/>
      <c r="E209" s="88"/>
      <c r="F209" s="88"/>
      <c r="G209" s="88"/>
      <c r="H209" s="96"/>
      <c r="I209" s="16"/>
      <c r="J209" s="17"/>
      <c r="K209" s="18"/>
      <c r="L209" s="18"/>
      <c r="M209" s="19"/>
      <c r="N209" s="98"/>
      <c r="O209" s="88"/>
      <c r="P209" s="101"/>
      <c r="Q209" s="88"/>
      <c r="R209" s="88"/>
      <c r="S209" s="20"/>
      <c r="T209" s="21"/>
      <c r="U209" s="23"/>
      <c r="V209" s="21"/>
      <c r="W209" s="22"/>
    </row>
    <row r="210" spans="1:23" ht="42.75">
      <c r="A210" s="103"/>
      <c r="B210" s="106"/>
      <c r="C210" s="15" t="s">
        <v>19</v>
      </c>
      <c r="D210" s="88"/>
      <c r="E210" s="88"/>
      <c r="F210" s="88"/>
      <c r="G210" s="88"/>
      <c r="H210" s="96"/>
      <c r="I210" s="16"/>
      <c r="J210" s="17"/>
      <c r="K210" s="18"/>
      <c r="L210" s="18"/>
      <c r="M210" s="19"/>
      <c r="N210" s="98"/>
      <c r="O210" s="88"/>
      <c r="P210" s="101"/>
      <c r="Q210" s="88"/>
      <c r="R210" s="88"/>
      <c r="S210" s="20"/>
      <c r="T210" s="24"/>
      <c r="U210" s="21"/>
      <c r="V210" s="25"/>
      <c r="W210" s="22"/>
    </row>
    <row r="211" spans="1:23" ht="28.5">
      <c r="A211" s="103"/>
      <c r="B211" s="106"/>
      <c r="C211" s="15" t="s">
        <v>20</v>
      </c>
      <c r="D211" s="88"/>
      <c r="E211" s="88"/>
      <c r="F211" s="88"/>
      <c r="G211" s="88"/>
      <c r="H211" s="96"/>
      <c r="I211" s="16"/>
      <c r="J211" s="17"/>
      <c r="K211" s="18"/>
      <c r="L211" s="18"/>
      <c r="M211" s="19"/>
      <c r="N211" s="98"/>
      <c r="O211" s="88"/>
      <c r="P211" s="101"/>
      <c r="Q211" s="88"/>
      <c r="R211" s="88"/>
      <c r="S211" s="20"/>
      <c r="T211" s="21"/>
      <c r="U211" s="26"/>
      <c r="V211" s="21"/>
      <c r="W211" s="22"/>
    </row>
    <row r="212" spans="1:23" ht="42.75">
      <c r="A212" s="103"/>
      <c r="B212" s="106"/>
      <c r="C212" s="15" t="s">
        <v>21</v>
      </c>
      <c r="D212" s="88"/>
      <c r="E212" s="88"/>
      <c r="F212" s="88"/>
      <c r="G212" s="88"/>
      <c r="H212" s="96"/>
      <c r="I212" s="16"/>
      <c r="J212" s="17"/>
      <c r="K212" s="18"/>
      <c r="L212" s="18"/>
      <c r="M212" s="19"/>
      <c r="N212" s="98"/>
      <c r="O212" s="88"/>
      <c r="P212" s="101"/>
      <c r="Q212" s="88"/>
      <c r="R212" s="88"/>
      <c r="S212" s="20"/>
      <c r="T212" s="21"/>
      <c r="U212" s="21"/>
      <c r="V212" s="21"/>
      <c r="W212" s="22"/>
    </row>
    <row r="213" spans="1:23" ht="16.5">
      <c r="A213" s="103"/>
      <c r="B213" s="106"/>
      <c r="C213" s="15" t="s">
        <v>22</v>
      </c>
      <c r="D213" s="88"/>
      <c r="E213" s="88"/>
      <c r="F213" s="88"/>
      <c r="G213" s="88"/>
      <c r="H213" s="96"/>
      <c r="I213" s="16"/>
      <c r="J213" s="17"/>
      <c r="K213" s="18"/>
      <c r="L213" s="18"/>
      <c r="M213" s="19"/>
      <c r="N213" s="98"/>
      <c r="O213" s="88"/>
      <c r="P213" s="101"/>
      <c r="Q213" s="88"/>
      <c r="R213" s="88"/>
      <c r="S213" s="20"/>
      <c r="T213" s="21"/>
      <c r="U213" s="21"/>
      <c r="V213" s="21"/>
      <c r="W213" s="22"/>
    </row>
    <row r="214" spans="1:23" ht="29.25" thickBot="1">
      <c r="A214" s="103"/>
      <c r="B214" s="107"/>
      <c r="C214" s="27" t="s">
        <v>23</v>
      </c>
      <c r="D214" s="88"/>
      <c r="E214" s="88"/>
      <c r="F214" s="88"/>
      <c r="G214" s="88"/>
      <c r="H214" s="96"/>
      <c r="I214" s="28">
        <v>42.4</v>
      </c>
      <c r="J214" s="29"/>
      <c r="K214" s="30"/>
      <c r="L214" s="30"/>
      <c r="M214" s="31"/>
      <c r="N214" s="99"/>
      <c r="O214" s="89"/>
      <c r="P214" s="102"/>
      <c r="Q214" s="89"/>
      <c r="R214" s="89"/>
      <c r="S214" s="32"/>
      <c r="T214" s="23"/>
      <c r="U214" s="23"/>
      <c r="V214" s="23"/>
      <c r="W214" s="33"/>
    </row>
    <row r="215" spans="1:23" ht="17.25" thickBot="1">
      <c r="A215" s="104"/>
      <c r="B215" s="142" t="s">
        <v>24</v>
      </c>
      <c r="C215" s="143"/>
      <c r="D215" s="62">
        <f>D207+E207+H207</f>
        <v>201.11999999999998</v>
      </c>
      <c r="E215" s="46"/>
      <c r="F215" s="46"/>
      <c r="G215" s="46"/>
      <c r="H215" s="46"/>
      <c r="I215" s="48">
        <f t="shared" ref="I215:M215" si="44">I207+I208+I209+I210+I211+I212+I213+I214</f>
        <v>42.4</v>
      </c>
      <c r="J215" s="48">
        <f t="shared" si="44"/>
        <v>0</v>
      </c>
      <c r="K215" s="48">
        <f t="shared" si="44"/>
        <v>0</v>
      </c>
      <c r="L215" s="48">
        <f t="shared" si="44"/>
        <v>0</v>
      </c>
      <c r="M215" s="49">
        <f t="shared" si="44"/>
        <v>0</v>
      </c>
      <c r="N215" s="52">
        <f>N207+O207+P207+Q207+R207</f>
        <v>7.32</v>
      </c>
      <c r="O215" s="46"/>
      <c r="P215" s="34"/>
      <c r="Q215" s="46"/>
      <c r="R215" s="46"/>
      <c r="S215" s="48">
        <f t="shared" ref="S215:W215" si="45">S207+S208+S209+S210+S211+S212+S213+S214</f>
        <v>0</v>
      </c>
      <c r="T215" s="48">
        <f t="shared" si="45"/>
        <v>0</v>
      </c>
      <c r="U215" s="48">
        <f t="shared" si="45"/>
        <v>0</v>
      </c>
      <c r="V215" s="48">
        <f t="shared" si="45"/>
        <v>0</v>
      </c>
      <c r="W215" s="49">
        <f t="shared" si="45"/>
        <v>0</v>
      </c>
    </row>
    <row r="216" spans="1:23" ht="16.5">
      <c r="A216" s="103">
        <v>24</v>
      </c>
      <c r="B216" s="105" t="s">
        <v>56</v>
      </c>
      <c r="C216" s="7" t="s">
        <v>16</v>
      </c>
      <c r="D216" s="87">
        <v>230.5</v>
      </c>
      <c r="E216" s="87">
        <v>358.29</v>
      </c>
      <c r="F216" s="87"/>
      <c r="G216" s="87"/>
      <c r="H216" s="95">
        <v>1.66</v>
      </c>
      <c r="I216" s="8"/>
      <c r="J216" s="9"/>
      <c r="K216" s="10"/>
      <c r="L216" s="10"/>
      <c r="M216" s="11"/>
      <c r="N216" s="97"/>
      <c r="O216" s="87"/>
      <c r="P216" s="100"/>
      <c r="Q216" s="87"/>
      <c r="R216" s="87"/>
      <c r="S216" s="12"/>
      <c r="T216" s="13"/>
      <c r="U216" s="13"/>
      <c r="V216" s="13"/>
      <c r="W216" s="14"/>
    </row>
    <row r="217" spans="1:23" ht="28.5">
      <c r="A217" s="103"/>
      <c r="B217" s="106"/>
      <c r="C217" s="15" t="s">
        <v>17</v>
      </c>
      <c r="D217" s="88"/>
      <c r="E217" s="88"/>
      <c r="F217" s="88"/>
      <c r="G217" s="88"/>
      <c r="H217" s="96"/>
      <c r="I217" s="16"/>
      <c r="J217" s="17"/>
      <c r="K217" s="18"/>
      <c r="L217" s="18"/>
      <c r="M217" s="19"/>
      <c r="N217" s="98"/>
      <c r="O217" s="88"/>
      <c r="P217" s="101"/>
      <c r="Q217" s="88"/>
      <c r="R217" s="88"/>
      <c r="S217" s="20"/>
      <c r="T217" s="21"/>
      <c r="U217" s="21"/>
      <c r="V217" s="21"/>
      <c r="W217" s="22"/>
    </row>
    <row r="218" spans="1:23" ht="28.5">
      <c r="A218" s="103"/>
      <c r="B218" s="106"/>
      <c r="C218" s="15" t="s">
        <v>18</v>
      </c>
      <c r="D218" s="88"/>
      <c r="E218" s="88"/>
      <c r="F218" s="88"/>
      <c r="G218" s="88"/>
      <c r="H218" s="96"/>
      <c r="I218" s="16"/>
      <c r="J218" s="17"/>
      <c r="K218" s="18"/>
      <c r="L218" s="18"/>
      <c r="M218" s="19"/>
      <c r="N218" s="98"/>
      <c r="O218" s="88"/>
      <c r="P218" s="101"/>
      <c r="Q218" s="88"/>
      <c r="R218" s="88"/>
      <c r="S218" s="20"/>
      <c r="T218" s="21"/>
      <c r="U218" s="23"/>
      <c r="V218" s="21"/>
      <c r="W218" s="22"/>
    </row>
    <row r="219" spans="1:23" ht="42.75">
      <c r="A219" s="103"/>
      <c r="B219" s="106"/>
      <c r="C219" s="15" t="s">
        <v>19</v>
      </c>
      <c r="D219" s="88"/>
      <c r="E219" s="88"/>
      <c r="F219" s="88"/>
      <c r="G219" s="88"/>
      <c r="H219" s="96"/>
      <c r="I219" s="16">
        <v>45.2</v>
      </c>
      <c r="J219" s="17"/>
      <c r="K219" s="18"/>
      <c r="L219" s="18"/>
      <c r="M219" s="19"/>
      <c r="N219" s="98"/>
      <c r="O219" s="88"/>
      <c r="P219" s="101"/>
      <c r="Q219" s="88"/>
      <c r="R219" s="88"/>
      <c r="S219" s="20"/>
      <c r="T219" s="24"/>
      <c r="U219" s="21"/>
      <c r="V219" s="25"/>
      <c r="W219" s="22"/>
    </row>
    <row r="220" spans="1:23" ht="28.5">
      <c r="A220" s="103"/>
      <c r="B220" s="106"/>
      <c r="C220" s="15" t="s">
        <v>20</v>
      </c>
      <c r="D220" s="88"/>
      <c r="E220" s="88"/>
      <c r="F220" s="88"/>
      <c r="G220" s="88"/>
      <c r="H220" s="96"/>
      <c r="I220" s="16">
        <v>21.1</v>
      </c>
      <c r="J220" s="17"/>
      <c r="K220" s="18"/>
      <c r="L220" s="18"/>
      <c r="M220" s="19"/>
      <c r="N220" s="98"/>
      <c r="O220" s="88"/>
      <c r="P220" s="101"/>
      <c r="Q220" s="88"/>
      <c r="R220" s="88"/>
      <c r="S220" s="20"/>
      <c r="T220" s="21"/>
      <c r="U220" s="26"/>
      <c r="V220" s="21"/>
      <c r="W220" s="22"/>
    </row>
    <row r="221" spans="1:23" ht="42.75">
      <c r="A221" s="103"/>
      <c r="B221" s="106"/>
      <c r="C221" s="15" t="s">
        <v>21</v>
      </c>
      <c r="D221" s="88"/>
      <c r="E221" s="88"/>
      <c r="F221" s="88"/>
      <c r="G221" s="88"/>
      <c r="H221" s="96"/>
      <c r="I221" s="16"/>
      <c r="J221" s="17"/>
      <c r="K221" s="18"/>
      <c r="L221" s="18"/>
      <c r="M221" s="19"/>
      <c r="N221" s="98"/>
      <c r="O221" s="88"/>
      <c r="P221" s="101"/>
      <c r="Q221" s="88"/>
      <c r="R221" s="88"/>
      <c r="S221" s="20"/>
      <c r="T221" s="21"/>
      <c r="U221" s="21"/>
      <c r="V221" s="21"/>
      <c r="W221" s="22"/>
    </row>
    <row r="222" spans="1:23" ht="16.5">
      <c r="A222" s="103"/>
      <c r="B222" s="106"/>
      <c r="C222" s="15" t="s">
        <v>22</v>
      </c>
      <c r="D222" s="88"/>
      <c r="E222" s="88"/>
      <c r="F222" s="88"/>
      <c r="G222" s="88"/>
      <c r="H222" s="96"/>
      <c r="I222" s="16"/>
      <c r="J222" s="17"/>
      <c r="K222" s="18"/>
      <c r="L222" s="18"/>
      <c r="M222" s="19"/>
      <c r="N222" s="98"/>
      <c r="O222" s="88"/>
      <c r="P222" s="101"/>
      <c r="Q222" s="88"/>
      <c r="R222" s="88"/>
      <c r="S222" s="20"/>
      <c r="T222" s="21"/>
      <c r="U222" s="21"/>
      <c r="V222" s="21"/>
      <c r="W222" s="22"/>
    </row>
    <row r="223" spans="1:23" ht="29.25" thickBot="1">
      <c r="A223" s="103"/>
      <c r="B223" s="107"/>
      <c r="C223" s="27" t="s">
        <v>23</v>
      </c>
      <c r="D223" s="88"/>
      <c r="E223" s="88"/>
      <c r="F223" s="88"/>
      <c r="G223" s="88"/>
      <c r="H223" s="96"/>
      <c r="I223" s="28">
        <v>5.9</v>
      </c>
      <c r="J223" s="29"/>
      <c r="K223" s="30"/>
      <c r="L223" s="30"/>
      <c r="M223" s="31"/>
      <c r="N223" s="99"/>
      <c r="O223" s="89"/>
      <c r="P223" s="102"/>
      <c r="Q223" s="89"/>
      <c r="R223" s="89"/>
      <c r="S223" s="32"/>
      <c r="T223" s="23"/>
      <c r="U223" s="23"/>
      <c r="V223" s="23"/>
      <c r="W223" s="33"/>
    </row>
    <row r="224" spans="1:23" ht="17.25" thickBot="1">
      <c r="A224" s="104"/>
      <c r="B224" s="142" t="s">
        <v>24</v>
      </c>
      <c r="C224" s="143"/>
      <c r="D224" s="62">
        <f>D216+E216+H216</f>
        <v>590.44999999999993</v>
      </c>
      <c r="E224" s="46"/>
      <c r="F224" s="46"/>
      <c r="G224" s="46"/>
      <c r="H224" s="46"/>
      <c r="I224" s="48">
        <f t="shared" ref="I224:M224" si="46">I216+I217+I218+I219+I220+I221+I222+I223</f>
        <v>72.200000000000017</v>
      </c>
      <c r="J224" s="48">
        <f t="shared" si="46"/>
        <v>0</v>
      </c>
      <c r="K224" s="48">
        <f t="shared" si="46"/>
        <v>0</v>
      </c>
      <c r="L224" s="48">
        <f t="shared" si="46"/>
        <v>0</v>
      </c>
      <c r="M224" s="49">
        <f t="shared" si="46"/>
        <v>0</v>
      </c>
      <c r="N224" s="52">
        <f>N216+O216+P216+Q216+R216</f>
        <v>0</v>
      </c>
      <c r="O224" s="46"/>
      <c r="P224" s="34"/>
      <c r="Q224" s="46"/>
      <c r="R224" s="46"/>
      <c r="S224" s="48">
        <f t="shared" ref="S224:W224" si="47">S216+S217+S218+S219+S220+S221+S222+S223</f>
        <v>0</v>
      </c>
      <c r="T224" s="48">
        <f t="shared" si="47"/>
        <v>0</v>
      </c>
      <c r="U224" s="48">
        <f t="shared" si="47"/>
        <v>0</v>
      </c>
      <c r="V224" s="48">
        <f t="shared" si="47"/>
        <v>0</v>
      </c>
      <c r="W224" s="49">
        <f t="shared" si="47"/>
        <v>0</v>
      </c>
    </row>
    <row r="225" spans="1:23" ht="16.5">
      <c r="A225" s="103">
        <v>25</v>
      </c>
      <c r="B225" s="105" t="s">
        <v>57</v>
      </c>
      <c r="C225" s="7" t="s">
        <v>16</v>
      </c>
      <c r="D225" s="87">
        <v>389.45</v>
      </c>
      <c r="E225" s="87">
        <v>180.82</v>
      </c>
      <c r="F225" s="87"/>
      <c r="G225" s="87"/>
      <c r="H225" s="95">
        <v>229.67</v>
      </c>
      <c r="I225" s="8">
        <v>15</v>
      </c>
      <c r="J225" s="9"/>
      <c r="K225" s="10"/>
      <c r="L225" s="10"/>
      <c r="M225" s="11"/>
      <c r="N225" s="97"/>
      <c r="O225" s="87"/>
      <c r="P225" s="100"/>
      <c r="Q225" s="87"/>
      <c r="R225" s="87">
        <v>4.9000000000000004</v>
      </c>
      <c r="S225" s="12"/>
      <c r="T225" s="13"/>
      <c r="U225" s="13"/>
      <c r="V225" s="13"/>
      <c r="W225" s="14"/>
    </row>
    <row r="226" spans="1:23" ht="28.5">
      <c r="A226" s="103"/>
      <c r="B226" s="106"/>
      <c r="C226" s="15" t="s">
        <v>17</v>
      </c>
      <c r="D226" s="88"/>
      <c r="E226" s="88"/>
      <c r="F226" s="88"/>
      <c r="G226" s="88"/>
      <c r="H226" s="96"/>
      <c r="I226" s="16"/>
      <c r="J226" s="17"/>
      <c r="K226" s="18"/>
      <c r="L226" s="18"/>
      <c r="M226" s="19"/>
      <c r="N226" s="98"/>
      <c r="O226" s="88"/>
      <c r="P226" s="101"/>
      <c r="Q226" s="88"/>
      <c r="R226" s="88"/>
      <c r="S226" s="20"/>
      <c r="T226" s="21"/>
      <c r="U226" s="21"/>
      <c r="V226" s="21"/>
      <c r="W226" s="22"/>
    </row>
    <row r="227" spans="1:23" ht="28.5">
      <c r="A227" s="103"/>
      <c r="B227" s="106"/>
      <c r="C227" s="15" t="s">
        <v>18</v>
      </c>
      <c r="D227" s="88"/>
      <c r="E227" s="88"/>
      <c r="F227" s="88"/>
      <c r="G227" s="88"/>
      <c r="H227" s="96"/>
      <c r="I227" s="16"/>
      <c r="J227" s="17"/>
      <c r="K227" s="18"/>
      <c r="L227" s="18"/>
      <c r="M227" s="19"/>
      <c r="N227" s="98"/>
      <c r="O227" s="88"/>
      <c r="P227" s="101"/>
      <c r="Q227" s="88"/>
      <c r="R227" s="88"/>
      <c r="S227" s="20"/>
      <c r="T227" s="21"/>
      <c r="U227" s="23"/>
      <c r="V227" s="21"/>
      <c r="W227" s="22"/>
    </row>
    <row r="228" spans="1:23" ht="42.75">
      <c r="A228" s="103"/>
      <c r="B228" s="106"/>
      <c r="C228" s="15" t="s">
        <v>19</v>
      </c>
      <c r="D228" s="88"/>
      <c r="E228" s="88"/>
      <c r="F228" s="88"/>
      <c r="G228" s="88"/>
      <c r="H228" s="96"/>
      <c r="I228" s="16"/>
      <c r="J228" s="17"/>
      <c r="K228" s="18"/>
      <c r="L228" s="18"/>
      <c r="M228" s="19"/>
      <c r="N228" s="98"/>
      <c r="O228" s="88"/>
      <c r="P228" s="101"/>
      <c r="Q228" s="88"/>
      <c r="R228" s="88"/>
      <c r="S228" s="20"/>
      <c r="T228" s="24"/>
      <c r="U228" s="21"/>
      <c r="V228" s="25"/>
      <c r="W228" s="22"/>
    </row>
    <row r="229" spans="1:23" ht="28.5">
      <c r="A229" s="103"/>
      <c r="B229" s="106"/>
      <c r="C229" s="15" t="s">
        <v>20</v>
      </c>
      <c r="D229" s="88"/>
      <c r="E229" s="88"/>
      <c r="F229" s="88"/>
      <c r="G229" s="88"/>
      <c r="H229" s="96"/>
      <c r="I229" s="16"/>
      <c r="J229" s="17"/>
      <c r="K229" s="18"/>
      <c r="L229" s="18"/>
      <c r="M229" s="19"/>
      <c r="N229" s="98"/>
      <c r="O229" s="88"/>
      <c r="P229" s="101"/>
      <c r="Q229" s="88"/>
      <c r="R229" s="88"/>
      <c r="S229" s="20"/>
      <c r="T229" s="21"/>
      <c r="U229" s="26"/>
      <c r="V229" s="21"/>
      <c r="W229" s="22"/>
    </row>
    <row r="230" spans="1:23" ht="42.75">
      <c r="A230" s="103"/>
      <c r="B230" s="106"/>
      <c r="C230" s="15" t="s">
        <v>21</v>
      </c>
      <c r="D230" s="88"/>
      <c r="E230" s="88"/>
      <c r="F230" s="88"/>
      <c r="G230" s="88"/>
      <c r="H230" s="96"/>
      <c r="I230" s="16"/>
      <c r="J230" s="17"/>
      <c r="K230" s="18"/>
      <c r="L230" s="18"/>
      <c r="M230" s="19"/>
      <c r="N230" s="98"/>
      <c r="O230" s="88"/>
      <c r="P230" s="101"/>
      <c r="Q230" s="88"/>
      <c r="R230" s="88"/>
      <c r="S230" s="20"/>
      <c r="T230" s="21"/>
      <c r="U230" s="21"/>
      <c r="V230" s="21"/>
      <c r="W230" s="22"/>
    </row>
    <row r="231" spans="1:23" ht="16.5">
      <c r="A231" s="103"/>
      <c r="B231" s="106"/>
      <c r="C231" s="15" t="s">
        <v>22</v>
      </c>
      <c r="D231" s="88"/>
      <c r="E231" s="88"/>
      <c r="F231" s="88"/>
      <c r="G231" s="88"/>
      <c r="H231" s="96"/>
      <c r="I231" s="16"/>
      <c r="J231" s="17"/>
      <c r="K231" s="18"/>
      <c r="L231" s="18"/>
      <c r="M231" s="19"/>
      <c r="N231" s="98"/>
      <c r="O231" s="88"/>
      <c r="P231" s="101"/>
      <c r="Q231" s="88"/>
      <c r="R231" s="88"/>
      <c r="S231" s="20"/>
      <c r="T231" s="21"/>
      <c r="U231" s="21"/>
      <c r="V231" s="21"/>
      <c r="W231" s="22"/>
    </row>
    <row r="232" spans="1:23" ht="29.25" thickBot="1">
      <c r="A232" s="103"/>
      <c r="B232" s="107"/>
      <c r="C232" s="27" t="s">
        <v>23</v>
      </c>
      <c r="D232" s="88"/>
      <c r="E232" s="88"/>
      <c r="F232" s="88"/>
      <c r="G232" s="88"/>
      <c r="H232" s="96"/>
      <c r="I232" s="28"/>
      <c r="J232" s="29"/>
      <c r="K232" s="30"/>
      <c r="L232" s="30"/>
      <c r="M232" s="31"/>
      <c r="N232" s="99"/>
      <c r="O232" s="89"/>
      <c r="P232" s="102"/>
      <c r="Q232" s="89"/>
      <c r="R232" s="89"/>
      <c r="S232" s="32"/>
      <c r="T232" s="23"/>
      <c r="U232" s="23"/>
      <c r="V232" s="23"/>
      <c r="W232" s="33"/>
    </row>
    <row r="233" spans="1:23" ht="17.25" thickBot="1">
      <c r="A233" s="104"/>
      <c r="B233" s="142" t="s">
        <v>24</v>
      </c>
      <c r="C233" s="143"/>
      <c r="D233" s="62">
        <f>D225+E225+H225</f>
        <v>799.93999999999994</v>
      </c>
      <c r="E233" s="46"/>
      <c r="F233" s="46"/>
      <c r="G233" s="46"/>
      <c r="H233" s="46"/>
      <c r="I233" s="48">
        <f t="shared" ref="I233:M233" si="48">I225+I226+I227+I228+I229+I230+I231+I232</f>
        <v>15</v>
      </c>
      <c r="J233" s="48">
        <f t="shared" si="48"/>
        <v>0</v>
      </c>
      <c r="K233" s="48">
        <f t="shared" si="48"/>
        <v>0</v>
      </c>
      <c r="L233" s="48">
        <f t="shared" si="48"/>
        <v>0</v>
      </c>
      <c r="M233" s="49">
        <f t="shared" si="48"/>
        <v>0</v>
      </c>
      <c r="N233" s="52">
        <f>N225+O225+P225+Q225+R225</f>
        <v>4.9000000000000004</v>
      </c>
      <c r="O233" s="46"/>
      <c r="P233" s="34"/>
      <c r="Q233" s="46"/>
      <c r="R233" s="46"/>
      <c r="S233" s="48">
        <f t="shared" ref="S233:W233" si="49">S225+S226+S227+S228+S229+S230+S231+S232</f>
        <v>0</v>
      </c>
      <c r="T233" s="48">
        <f t="shared" si="49"/>
        <v>0</v>
      </c>
      <c r="U233" s="48">
        <f t="shared" si="49"/>
        <v>0</v>
      </c>
      <c r="V233" s="48">
        <f t="shared" si="49"/>
        <v>0</v>
      </c>
      <c r="W233" s="49">
        <f t="shared" si="49"/>
        <v>0</v>
      </c>
    </row>
    <row r="234" spans="1:23" ht="16.5">
      <c r="A234" s="103">
        <v>26</v>
      </c>
      <c r="B234" s="105" t="s">
        <v>58</v>
      </c>
      <c r="C234" s="7" t="s">
        <v>16</v>
      </c>
      <c r="D234" s="87">
        <v>60.93</v>
      </c>
      <c r="E234" s="87">
        <v>81.569999999999993</v>
      </c>
      <c r="F234" s="87"/>
      <c r="G234" s="87"/>
      <c r="H234" s="95"/>
      <c r="I234" s="8"/>
      <c r="J234" s="9"/>
      <c r="K234" s="10"/>
      <c r="L234" s="10"/>
      <c r="M234" s="11"/>
      <c r="N234" s="97"/>
      <c r="O234" s="87"/>
      <c r="P234" s="100"/>
      <c r="Q234" s="87"/>
      <c r="R234" s="87"/>
      <c r="S234" s="12"/>
      <c r="T234" s="13"/>
      <c r="U234" s="13"/>
      <c r="V234" s="13"/>
      <c r="W234" s="14"/>
    </row>
    <row r="235" spans="1:23" ht="28.5">
      <c r="A235" s="103"/>
      <c r="B235" s="106"/>
      <c r="C235" s="15" t="s">
        <v>17</v>
      </c>
      <c r="D235" s="88"/>
      <c r="E235" s="88"/>
      <c r="F235" s="88"/>
      <c r="G235" s="88"/>
      <c r="H235" s="96"/>
      <c r="I235" s="16"/>
      <c r="J235" s="17"/>
      <c r="K235" s="18"/>
      <c r="L235" s="18"/>
      <c r="M235" s="19"/>
      <c r="N235" s="98"/>
      <c r="O235" s="88"/>
      <c r="P235" s="101"/>
      <c r="Q235" s="88"/>
      <c r="R235" s="88"/>
      <c r="S235" s="20"/>
      <c r="T235" s="21"/>
      <c r="U235" s="21"/>
      <c r="V235" s="21"/>
      <c r="W235" s="22"/>
    </row>
    <row r="236" spans="1:23" ht="28.5">
      <c r="A236" s="103"/>
      <c r="B236" s="106"/>
      <c r="C236" s="15" t="s">
        <v>18</v>
      </c>
      <c r="D236" s="88"/>
      <c r="E236" s="88"/>
      <c r="F236" s="88"/>
      <c r="G236" s="88"/>
      <c r="H236" s="96"/>
      <c r="I236" s="16"/>
      <c r="J236" s="17"/>
      <c r="K236" s="18"/>
      <c r="L236" s="18"/>
      <c r="M236" s="19"/>
      <c r="N236" s="98"/>
      <c r="O236" s="88"/>
      <c r="P236" s="101"/>
      <c r="Q236" s="88"/>
      <c r="R236" s="88"/>
      <c r="S236" s="20"/>
      <c r="T236" s="21"/>
      <c r="U236" s="23"/>
      <c r="V236" s="21"/>
      <c r="W236" s="22"/>
    </row>
    <row r="237" spans="1:23" ht="42.75">
      <c r="A237" s="103"/>
      <c r="B237" s="106"/>
      <c r="C237" s="15" t="s">
        <v>19</v>
      </c>
      <c r="D237" s="88"/>
      <c r="E237" s="88"/>
      <c r="F237" s="88"/>
      <c r="G237" s="88"/>
      <c r="H237" s="96"/>
      <c r="I237" s="16"/>
      <c r="J237" s="17"/>
      <c r="K237" s="18"/>
      <c r="L237" s="18"/>
      <c r="M237" s="19"/>
      <c r="N237" s="98"/>
      <c r="O237" s="88"/>
      <c r="P237" s="101"/>
      <c r="Q237" s="88"/>
      <c r="R237" s="88"/>
      <c r="S237" s="20"/>
      <c r="T237" s="24"/>
      <c r="U237" s="21"/>
      <c r="V237" s="25"/>
      <c r="W237" s="22"/>
    </row>
    <row r="238" spans="1:23" ht="28.5">
      <c r="A238" s="103"/>
      <c r="B238" s="106"/>
      <c r="C238" s="15" t="s">
        <v>20</v>
      </c>
      <c r="D238" s="88"/>
      <c r="E238" s="88"/>
      <c r="F238" s="88"/>
      <c r="G238" s="88"/>
      <c r="H238" s="96"/>
      <c r="I238" s="16"/>
      <c r="J238" s="17"/>
      <c r="K238" s="18"/>
      <c r="L238" s="18"/>
      <c r="M238" s="19"/>
      <c r="N238" s="98"/>
      <c r="O238" s="88"/>
      <c r="P238" s="101"/>
      <c r="Q238" s="88"/>
      <c r="R238" s="88"/>
      <c r="S238" s="20"/>
      <c r="T238" s="21"/>
      <c r="U238" s="26"/>
      <c r="V238" s="21"/>
      <c r="W238" s="22"/>
    </row>
    <row r="239" spans="1:23" ht="42.75">
      <c r="A239" s="103"/>
      <c r="B239" s="106"/>
      <c r="C239" s="15" t="s">
        <v>21</v>
      </c>
      <c r="D239" s="88"/>
      <c r="E239" s="88"/>
      <c r="F239" s="88"/>
      <c r="G239" s="88"/>
      <c r="H239" s="96"/>
      <c r="I239" s="16"/>
      <c r="J239" s="17"/>
      <c r="K239" s="18"/>
      <c r="L239" s="18"/>
      <c r="M239" s="19"/>
      <c r="N239" s="98"/>
      <c r="O239" s="88"/>
      <c r="P239" s="101"/>
      <c r="Q239" s="88"/>
      <c r="R239" s="88"/>
      <c r="S239" s="20"/>
      <c r="T239" s="21"/>
      <c r="U239" s="21"/>
      <c r="V239" s="21"/>
      <c r="W239" s="22"/>
    </row>
    <row r="240" spans="1:23" ht="16.5">
      <c r="A240" s="103"/>
      <c r="B240" s="106"/>
      <c r="C240" s="15" t="s">
        <v>22</v>
      </c>
      <c r="D240" s="88"/>
      <c r="E240" s="88"/>
      <c r="F240" s="88"/>
      <c r="G240" s="88"/>
      <c r="H240" s="96"/>
      <c r="I240" s="16"/>
      <c r="J240" s="17"/>
      <c r="K240" s="18"/>
      <c r="L240" s="18"/>
      <c r="M240" s="19"/>
      <c r="N240" s="98"/>
      <c r="O240" s="88"/>
      <c r="P240" s="101"/>
      <c r="Q240" s="88"/>
      <c r="R240" s="88"/>
      <c r="S240" s="20"/>
      <c r="T240" s="21"/>
      <c r="U240" s="21"/>
      <c r="V240" s="21"/>
      <c r="W240" s="22"/>
    </row>
    <row r="241" spans="1:23" ht="29.25" thickBot="1">
      <c r="A241" s="103"/>
      <c r="B241" s="107"/>
      <c r="C241" s="27" t="s">
        <v>23</v>
      </c>
      <c r="D241" s="88"/>
      <c r="E241" s="88"/>
      <c r="F241" s="88"/>
      <c r="G241" s="88"/>
      <c r="H241" s="96"/>
      <c r="I241" s="28"/>
      <c r="J241" s="29"/>
      <c r="K241" s="30"/>
      <c r="L241" s="30"/>
      <c r="M241" s="31"/>
      <c r="N241" s="99"/>
      <c r="O241" s="89"/>
      <c r="P241" s="102"/>
      <c r="Q241" s="89"/>
      <c r="R241" s="89"/>
      <c r="S241" s="32"/>
      <c r="T241" s="23"/>
      <c r="U241" s="23"/>
      <c r="V241" s="23"/>
      <c r="W241" s="33"/>
    </row>
    <row r="242" spans="1:23" ht="17.25" thickBot="1">
      <c r="A242" s="104"/>
      <c r="B242" s="142" t="s">
        <v>24</v>
      </c>
      <c r="C242" s="143"/>
      <c r="D242" s="62">
        <f>D234+E234</f>
        <v>142.5</v>
      </c>
      <c r="E242" s="46"/>
      <c r="F242" s="46"/>
      <c r="G242" s="46"/>
      <c r="H242" s="46"/>
      <c r="I242" s="48">
        <f t="shared" ref="I242:M242" si="50">I234+I235+I236+I237+I238+I239+I240+I241</f>
        <v>0</v>
      </c>
      <c r="J242" s="48">
        <f t="shared" si="50"/>
        <v>0</v>
      </c>
      <c r="K242" s="48">
        <f t="shared" si="50"/>
        <v>0</v>
      </c>
      <c r="L242" s="48">
        <f t="shared" si="50"/>
        <v>0</v>
      </c>
      <c r="M242" s="49">
        <f t="shared" si="50"/>
        <v>0</v>
      </c>
      <c r="N242" s="52">
        <f>N234+O234+P234+Q234+R234</f>
        <v>0</v>
      </c>
      <c r="O242" s="46"/>
      <c r="P242" s="34"/>
      <c r="Q242" s="46"/>
      <c r="R242" s="46"/>
      <c r="S242" s="48">
        <f t="shared" ref="S242:W242" si="51">S234+S235+S236+S237+S238+S239+S240+S241</f>
        <v>0</v>
      </c>
      <c r="T242" s="48">
        <f t="shared" si="51"/>
        <v>0</v>
      </c>
      <c r="U242" s="48">
        <f t="shared" si="51"/>
        <v>0</v>
      </c>
      <c r="V242" s="48">
        <f t="shared" si="51"/>
        <v>0</v>
      </c>
      <c r="W242" s="49">
        <f t="shared" si="51"/>
        <v>0</v>
      </c>
    </row>
    <row r="243" spans="1:23" ht="16.5">
      <c r="A243" s="103">
        <v>27</v>
      </c>
      <c r="B243" s="105" t="s">
        <v>60</v>
      </c>
      <c r="C243" s="7" t="s">
        <v>16</v>
      </c>
      <c r="D243" s="87">
        <v>399.01</v>
      </c>
      <c r="E243" s="87">
        <v>14</v>
      </c>
      <c r="F243" s="87"/>
      <c r="G243" s="87"/>
      <c r="H243" s="95">
        <v>80.25</v>
      </c>
      <c r="I243" s="8">
        <v>14</v>
      </c>
      <c r="J243" s="9"/>
      <c r="K243" s="10"/>
      <c r="L243" s="10"/>
      <c r="M243" s="11"/>
      <c r="N243" s="97"/>
      <c r="O243" s="87"/>
      <c r="P243" s="100"/>
      <c r="Q243" s="87"/>
      <c r="R243" s="87">
        <v>54.2</v>
      </c>
      <c r="S243" s="12"/>
      <c r="T243" s="13"/>
      <c r="U243" s="13"/>
      <c r="V243" s="13"/>
      <c r="W243" s="14"/>
    </row>
    <row r="244" spans="1:23" ht="28.5">
      <c r="A244" s="103"/>
      <c r="B244" s="106"/>
      <c r="C244" s="15" t="s">
        <v>17</v>
      </c>
      <c r="D244" s="88"/>
      <c r="E244" s="88"/>
      <c r="F244" s="88"/>
      <c r="G244" s="88"/>
      <c r="H244" s="96"/>
      <c r="I244" s="16">
        <v>10</v>
      </c>
      <c r="J244" s="17"/>
      <c r="K244" s="18"/>
      <c r="L244" s="18"/>
      <c r="M244" s="19"/>
      <c r="N244" s="98"/>
      <c r="O244" s="88"/>
      <c r="P244" s="101"/>
      <c r="Q244" s="88"/>
      <c r="R244" s="88"/>
      <c r="S244" s="20"/>
      <c r="T244" s="21"/>
      <c r="U244" s="21"/>
      <c r="V244" s="21"/>
      <c r="W244" s="22"/>
    </row>
    <row r="245" spans="1:23" ht="28.5">
      <c r="A245" s="103"/>
      <c r="B245" s="106"/>
      <c r="C245" s="15" t="s">
        <v>18</v>
      </c>
      <c r="D245" s="88"/>
      <c r="E245" s="88"/>
      <c r="F245" s="88"/>
      <c r="G245" s="88"/>
      <c r="H245" s="96"/>
      <c r="I245" s="16"/>
      <c r="J245" s="17"/>
      <c r="K245" s="18"/>
      <c r="L245" s="18"/>
      <c r="M245" s="19"/>
      <c r="N245" s="98"/>
      <c r="O245" s="88"/>
      <c r="P245" s="101"/>
      <c r="Q245" s="88"/>
      <c r="R245" s="88"/>
      <c r="S245" s="20"/>
      <c r="T245" s="21"/>
      <c r="U245" s="23"/>
      <c r="V245" s="21"/>
      <c r="W245" s="22"/>
    </row>
    <row r="246" spans="1:23" ht="42.75">
      <c r="A246" s="103"/>
      <c r="B246" s="106"/>
      <c r="C246" s="15" t="s">
        <v>19</v>
      </c>
      <c r="D246" s="88"/>
      <c r="E246" s="88"/>
      <c r="F246" s="88"/>
      <c r="G246" s="88"/>
      <c r="H246" s="96"/>
      <c r="I246" s="16">
        <v>22</v>
      </c>
      <c r="J246" s="17"/>
      <c r="K246" s="18"/>
      <c r="L246" s="18"/>
      <c r="M246" s="19"/>
      <c r="N246" s="98"/>
      <c r="O246" s="88"/>
      <c r="P246" s="101"/>
      <c r="Q246" s="88"/>
      <c r="R246" s="88"/>
      <c r="S246" s="20"/>
      <c r="T246" s="24"/>
      <c r="U246" s="21"/>
      <c r="V246" s="25"/>
      <c r="W246" s="22"/>
    </row>
    <row r="247" spans="1:23" ht="28.5">
      <c r="A247" s="103"/>
      <c r="B247" s="106"/>
      <c r="C247" s="15" t="s">
        <v>20</v>
      </c>
      <c r="D247" s="88"/>
      <c r="E247" s="88"/>
      <c r="F247" s="88"/>
      <c r="G247" s="88"/>
      <c r="H247" s="96"/>
      <c r="I247" s="16">
        <v>8.5</v>
      </c>
      <c r="J247" s="17"/>
      <c r="K247" s="18"/>
      <c r="L247" s="18"/>
      <c r="M247" s="19"/>
      <c r="N247" s="98"/>
      <c r="O247" s="88"/>
      <c r="P247" s="101"/>
      <c r="Q247" s="88"/>
      <c r="R247" s="88"/>
      <c r="S247" s="20"/>
      <c r="T247" s="21"/>
      <c r="U247" s="26"/>
      <c r="V247" s="21"/>
      <c r="W247" s="22"/>
    </row>
    <row r="248" spans="1:23" ht="42.75">
      <c r="A248" s="103"/>
      <c r="B248" s="106"/>
      <c r="C248" s="15" t="s">
        <v>21</v>
      </c>
      <c r="D248" s="88"/>
      <c r="E248" s="88"/>
      <c r="F248" s="88"/>
      <c r="G248" s="88"/>
      <c r="H248" s="96"/>
      <c r="I248" s="16"/>
      <c r="J248" s="17"/>
      <c r="K248" s="18"/>
      <c r="L248" s="18"/>
      <c r="M248" s="19"/>
      <c r="N248" s="98"/>
      <c r="O248" s="88"/>
      <c r="P248" s="101"/>
      <c r="Q248" s="88"/>
      <c r="R248" s="88"/>
      <c r="S248" s="20"/>
      <c r="T248" s="21"/>
      <c r="U248" s="21"/>
      <c r="V248" s="21"/>
      <c r="W248" s="22"/>
    </row>
    <row r="249" spans="1:23" ht="16.5">
      <c r="A249" s="103"/>
      <c r="B249" s="106"/>
      <c r="C249" s="15" t="s">
        <v>22</v>
      </c>
      <c r="D249" s="88"/>
      <c r="E249" s="88"/>
      <c r="F249" s="88"/>
      <c r="G249" s="88"/>
      <c r="H249" s="96"/>
      <c r="I249" s="16"/>
      <c r="J249" s="17"/>
      <c r="K249" s="18"/>
      <c r="L249" s="18"/>
      <c r="M249" s="19"/>
      <c r="N249" s="98"/>
      <c r="O249" s="88"/>
      <c r="P249" s="101"/>
      <c r="Q249" s="88"/>
      <c r="R249" s="88"/>
      <c r="S249" s="20"/>
      <c r="T249" s="21"/>
      <c r="U249" s="21"/>
      <c r="V249" s="21"/>
      <c r="W249" s="22"/>
    </row>
    <row r="250" spans="1:23" ht="29.25" thickBot="1">
      <c r="A250" s="103"/>
      <c r="B250" s="107"/>
      <c r="C250" s="27" t="s">
        <v>23</v>
      </c>
      <c r="D250" s="88"/>
      <c r="E250" s="88"/>
      <c r="F250" s="88"/>
      <c r="G250" s="88"/>
      <c r="H250" s="96"/>
      <c r="I250" s="28"/>
      <c r="J250" s="29"/>
      <c r="K250" s="30"/>
      <c r="L250" s="30"/>
      <c r="M250" s="31"/>
      <c r="N250" s="99"/>
      <c r="O250" s="89"/>
      <c r="P250" s="102"/>
      <c r="Q250" s="89"/>
      <c r="R250" s="89"/>
      <c r="S250" s="32"/>
      <c r="T250" s="23"/>
      <c r="U250" s="23"/>
      <c r="V250" s="23"/>
      <c r="W250" s="33"/>
    </row>
    <row r="251" spans="1:23" ht="17.25" thickBot="1">
      <c r="A251" s="104"/>
      <c r="B251" s="142" t="s">
        <v>24</v>
      </c>
      <c r="C251" s="143"/>
      <c r="D251" s="62">
        <f>D243+E243+H243</f>
        <v>493.26</v>
      </c>
      <c r="E251" s="46"/>
      <c r="F251" s="46"/>
      <c r="G251" s="46"/>
      <c r="H251" s="46"/>
      <c r="I251" s="48">
        <f t="shared" ref="I251:M251" si="52">I243+I244+I245+I246+I247+I248+I249+I250</f>
        <v>54.5</v>
      </c>
      <c r="J251" s="48">
        <f t="shared" si="52"/>
        <v>0</v>
      </c>
      <c r="K251" s="48">
        <f t="shared" si="52"/>
        <v>0</v>
      </c>
      <c r="L251" s="48">
        <f t="shared" si="52"/>
        <v>0</v>
      </c>
      <c r="M251" s="49">
        <f t="shared" si="52"/>
        <v>0</v>
      </c>
      <c r="N251" s="52">
        <f>N243+O243+P243+Q243+R243</f>
        <v>54.2</v>
      </c>
      <c r="O251" s="46"/>
      <c r="P251" s="34"/>
      <c r="Q251" s="46"/>
      <c r="R251" s="46"/>
      <c r="S251" s="48">
        <f t="shared" ref="S251:W251" si="53">S243+S244+S245+S246+S247+S248+S249+S250</f>
        <v>0</v>
      </c>
      <c r="T251" s="48">
        <f t="shared" si="53"/>
        <v>0</v>
      </c>
      <c r="U251" s="48">
        <f t="shared" si="53"/>
        <v>0</v>
      </c>
      <c r="V251" s="48">
        <f t="shared" si="53"/>
        <v>0</v>
      </c>
      <c r="W251" s="49">
        <f t="shared" si="53"/>
        <v>0</v>
      </c>
    </row>
    <row r="252" spans="1:23" ht="16.5">
      <c r="A252" s="103">
        <v>28</v>
      </c>
      <c r="B252" s="105" t="s">
        <v>61</v>
      </c>
      <c r="C252" s="7" t="s">
        <v>16</v>
      </c>
      <c r="D252" s="87">
        <v>232.89</v>
      </c>
      <c r="E252" s="87">
        <v>53.3</v>
      </c>
      <c r="F252" s="87"/>
      <c r="G252" s="87"/>
      <c r="H252" s="95">
        <v>43.2</v>
      </c>
      <c r="I252" s="8">
        <v>4</v>
      </c>
      <c r="J252" s="9"/>
      <c r="K252" s="10"/>
      <c r="L252" s="10"/>
      <c r="M252" s="11"/>
      <c r="N252" s="97">
        <v>8.1</v>
      </c>
      <c r="O252" s="87"/>
      <c r="P252" s="100"/>
      <c r="Q252" s="87"/>
      <c r="R252" s="87"/>
      <c r="S252" s="12"/>
      <c r="T252" s="13"/>
      <c r="U252" s="13"/>
      <c r="V252" s="13"/>
      <c r="W252" s="14"/>
    </row>
    <row r="253" spans="1:23" ht="28.5">
      <c r="A253" s="103"/>
      <c r="B253" s="106"/>
      <c r="C253" s="15" t="s">
        <v>17</v>
      </c>
      <c r="D253" s="88"/>
      <c r="E253" s="88"/>
      <c r="F253" s="88"/>
      <c r="G253" s="88"/>
      <c r="H253" s="96"/>
      <c r="I253" s="16">
        <v>10.5</v>
      </c>
      <c r="J253" s="17"/>
      <c r="K253" s="18"/>
      <c r="L253" s="18"/>
      <c r="M253" s="19"/>
      <c r="N253" s="98"/>
      <c r="O253" s="88"/>
      <c r="P253" s="101"/>
      <c r="Q253" s="88"/>
      <c r="R253" s="88"/>
      <c r="S253" s="20"/>
      <c r="T253" s="21"/>
      <c r="U253" s="21"/>
      <c r="V253" s="21"/>
      <c r="W253" s="22"/>
    </row>
    <row r="254" spans="1:23" ht="28.5">
      <c r="A254" s="103"/>
      <c r="B254" s="106"/>
      <c r="C254" s="15" t="s">
        <v>18</v>
      </c>
      <c r="D254" s="88"/>
      <c r="E254" s="88"/>
      <c r="F254" s="88"/>
      <c r="G254" s="88"/>
      <c r="H254" s="96"/>
      <c r="I254" s="16">
        <v>2</v>
      </c>
      <c r="J254" s="17"/>
      <c r="K254" s="18"/>
      <c r="L254" s="18"/>
      <c r="M254" s="19"/>
      <c r="N254" s="98"/>
      <c r="O254" s="88"/>
      <c r="P254" s="101"/>
      <c r="Q254" s="88"/>
      <c r="R254" s="88"/>
      <c r="S254" s="20"/>
      <c r="T254" s="21"/>
      <c r="U254" s="23"/>
      <c r="V254" s="21"/>
      <c r="W254" s="22"/>
    </row>
    <row r="255" spans="1:23" ht="42.75">
      <c r="A255" s="103"/>
      <c r="B255" s="106"/>
      <c r="C255" s="15" t="s">
        <v>19</v>
      </c>
      <c r="D255" s="88"/>
      <c r="E255" s="88"/>
      <c r="F255" s="88"/>
      <c r="G255" s="88"/>
      <c r="H255" s="96"/>
      <c r="I255" s="16"/>
      <c r="J255" s="17"/>
      <c r="K255" s="18"/>
      <c r="L255" s="18"/>
      <c r="M255" s="19"/>
      <c r="N255" s="98"/>
      <c r="O255" s="88"/>
      <c r="P255" s="101"/>
      <c r="Q255" s="88"/>
      <c r="R255" s="88"/>
      <c r="S255" s="20"/>
      <c r="T255" s="24"/>
      <c r="U255" s="21"/>
      <c r="V255" s="25"/>
      <c r="W255" s="22"/>
    </row>
    <row r="256" spans="1:23" ht="28.5">
      <c r="A256" s="103"/>
      <c r="B256" s="106"/>
      <c r="C256" s="15" t="s">
        <v>20</v>
      </c>
      <c r="D256" s="88"/>
      <c r="E256" s="88"/>
      <c r="F256" s="88"/>
      <c r="G256" s="88"/>
      <c r="H256" s="96"/>
      <c r="I256" s="16"/>
      <c r="J256" s="17"/>
      <c r="K256" s="18"/>
      <c r="L256" s="18"/>
      <c r="M256" s="19"/>
      <c r="N256" s="98"/>
      <c r="O256" s="88"/>
      <c r="P256" s="101"/>
      <c r="Q256" s="88"/>
      <c r="R256" s="88"/>
      <c r="S256" s="20"/>
      <c r="T256" s="21"/>
      <c r="U256" s="26"/>
      <c r="V256" s="21"/>
      <c r="W256" s="22"/>
    </row>
    <row r="257" spans="1:23" ht="42.75">
      <c r="A257" s="103"/>
      <c r="B257" s="106"/>
      <c r="C257" s="15" t="s">
        <v>21</v>
      </c>
      <c r="D257" s="88"/>
      <c r="E257" s="88"/>
      <c r="F257" s="88"/>
      <c r="G257" s="88"/>
      <c r="H257" s="96"/>
      <c r="I257" s="16"/>
      <c r="J257" s="17"/>
      <c r="K257" s="18"/>
      <c r="L257" s="18"/>
      <c r="M257" s="19"/>
      <c r="N257" s="98"/>
      <c r="O257" s="88"/>
      <c r="P257" s="101"/>
      <c r="Q257" s="88"/>
      <c r="R257" s="88"/>
      <c r="S257" s="20"/>
      <c r="T257" s="21"/>
      <c r="U257" s="21"/>
      <c r="V257" s="21"/>
      <c r="W257" s="22"/>
    </row>
    <row r="258" spans="1:23" ht="16.5">
      <c r="A258" s="103"/>
      <c r="B258" s="106"/>
      <c r="C258" s="15" t="s">
        <v>22</v>
      </c>
      <c r="D258" s="88"/>
      <c r="E258" s="88"/>
      <c r="F258" s="88"/>
      <c r="G258" s="88"/>
      <c r="H258" s="96"/>
      <c r="I258" s="16"/>
      <c r="J258" s="17"/>
      <c r="K258" s="18"/>
      <c r="L258" s="18"/>
      <c r="M258" s="19"/>
      <c r="N258" s="98"/>
      <c r="O258" s="88"/>
      <c r="P258" s="101"/>
      <c r="Q258" s="88"/>
      <c r="R258" s="88"/>
      <c r="S258" s="20"/>
      <c r="T258" s="21"/>
      <c r="U258" s="21"/>
      <c r="V258" s="21"/>
      <c r="W258" s="22"/>
    </row>
    <row r="259" spans="1:23" ht="29.25" thickBot="1">
      <c r="A259" s="103"/>
      <c r="B259" s="107"/>
      <c r="C259" s="27" t="s">
        <v>23</v>
      </c>
      <c r="D259" s="88"/>
      <c r="E259" s="88"/>
      <c r="F259" s="88"/>
      <c r="G259" s="88"/>
      <c r="H259" s="96"/>
      <c r="I259" s="28">
        <v>5.2</v>
      </c>
      <c r="J259" s="29"/>
      <c r="K259" s="30"/>
      <c r="L259" s="30"/>
      <c r="M259" s="31"/>
      <c r="N259" s="99"/>
      <c r="O259" s="89"/>
      <c r="P259" s="102"/>
      <c r="Q259" s="89"/>
      <c r="R259" s="89"/>
      <c r="S259" s="32"/>
      <c r="T259" s="23"/>
      <c r="U259" s="23"/>
      <c r="V259" s="23"/>
      <c r="W259" s="33"/>
    </row>
    <row r="260" spans="1:23" ht="17.25" thickBot="1">
      <c r="A260" s="104"/>
      <c r="B260" s="142" t="s">
        <v>24</v>
      </c>
      <c r="C260" s="143"/>
      <c r="D260" s="62">
        <f>D252+E252+H252</f>
        <v>329.39</v>
      </c>
      <c r="E260" s="46"/>
      <c r="F260" s="46"/>
      <c r="G260" s="46"/>
      <c r="H260" s="46"/>
      <c r="I260" s="48">
        <f t="shared" ref="I260:M260" si="54">I252+I253+I254+I255+I256+I257+I258+I259</f>
        <v>21.7</v>
      </c>
      <c r="J260" s="48">
        <f t="shared" si="54"/>
        <v>0</v>
      </c>
      <c r="K260" s="48">
        <f t="shared" si="54"/>
        <v>0</v>
      </c>
      <c r="L260" s="48">
        <f t="shared" si="54"/>
        <v>0</v>
      </c>
      <c r="M260" s="49">
        <f t="shared" si="54"/>
        <v>0</v>
      </c>
      <c r="N260" s="52">
        <f>N252+O252+P252+Q252+R252</f>
        <v>8.1</v>
      </c>
      <c r="O260" s="46"/>
      <c r="P260" s="34"/>
      <c r="Q260" s="46"/>
      <c r="R260" s="46"/>
      <c r="S260" s="48">
        <f t="shared" ref="S260:W260" si="55">S252+S253+S254+S255+S256+S257+S258+S259</f>
        <v>0</v>
      </c>
      <c r="T260" s="48">
        <f t="shared" si="55"/>
        <v>0</v>
      </c>
      <c r="U260" s="48">
        <f t="shared" si="55"/>
        <v>0</v>
      </c>
      <c r="V260" s="48">
        <f t="shared" si="55"/>
        <v>0</v>
      </c>
      <c r="W260" s="49">
        <f t="shared" si="55"/>
        <v>0</v>
      </c>
    </row>
    <row r="261" spans="1:23" ht="16.5">
      <c r="A261" s="103">
        <v>29</v>
      </c>
      <c r="B261" s="105" t="s">
        <v>62</v>
      </c>
      <c r="C261" s="7" t="s">
        <v>16</v>
      </c>
      <c r="D261" s="87">
        <v>115.46</v>
      </c>
      <c r="E261" s="87">
        <v>169</v>
      </c>
      <c r="F261" s="87"/>
      <c r="G261" s="87"/>
      <c r="H261" s="95"/>
      <c r="I261" s="8"/>
      <c r="J261" s="9"/>
      <c r="K261" s="10"/>
      <c r="L261" s="10"/>
      <c r="M261" s="11"/>
      <c r="N261" s="97"/>
      <c r="O261" s="87"/>
      <c r="P261" s="100"/>
      <c r="Q261" s="87"/>
      <c r="R261" s="87"/>
      <c r="S261" s="12"/>
      <c r="T261" s="13"/>
      <c r="U261" s="13"/>
      <c r="V261" s="13"/>
      <c r="W261" s="14"/>
    </row>
    <row r="262" spans="1:23" ht="28.5">
      <c r="A262" s="103"/>
      <c r="B262" s="106"/>
      <c r="C262" s="15" t="s">
        <v>17</v>
      </c>
      <c r="D262" s="88"/>
      <c r="E262" s="88"/>
      <c r="F262" s="88"/>
      <c r="G262" s="88"/>
      <c r="H262" s="96"/>
      <c r="I262" s="16"/>
      <c r="J262" s="17"/>
      <c r="K262" s="18"/>
      <c r="L262" s="18"/>
      <c r="M262" s="19"/>
      <c r="N262" s="98"/>
      <c r="O262" s="88"/>
      <c r="P262" s="101"/>
      <c r="Q262" s="88"/>
      <c r="R262" s="88"/>
      <c r="S262" s="20"/>
      <c r="T262" s="21"/>
      <c r="U262" s="21"/>
      <c r="V262" s="21"/>
      <c r="W262" s="22"/>
    </row>
    <row r="263" spans="1:23" ht="28.5">
      <c r="A263" s="103"/>
      <c r="B263" s="106"/>
      <c r="C263" s="15" t="s">
        <v>18</v>
      </c>
      <c r="D263" s="88"/>
      <c r="E263" s="88"/>
      <c r="F263" s="88"/>
      <c r="G263" s="88"/>
      <c r="H263" s="96"/>
      <c r="I263" s="16"/>
      <c r="J263" s="17"/>
      <c r="K263" s="18"/>
      <c r="L263" s="18"/>
      <c r="M263" s="19"/>
      <c r="N263" s="98"/>
      <c r="O263" s="88"/>
      <c r="P263" s="101"/>
      <c r="Q263" s="88"/>
      <c r="R263" s="88"/>
      <c r="S263" s="20"/>
      <c r="T263" s="21"/>
      <c r="U263" s="23"/>
      <c r="V263" s="21"/>
      <c r="W263" s="22"/>
    </row>
    <row r="264" spans="1:23" ht="42.75">
      <c r="A264" s="103"/>
      <c r="B264" s="106"/>
      <c r="C264" s="15" t="s">
        <v>19</v>
      </c>
      <c r="D264" s="88"/>
      <c r="E264" s="88"/>
      <c r="F264" s="88"/>
      <c r="G264" s="88"/>
      <c r="H264" s="96"/>
      <c r="I264" s="16">
        <v>25</v>
      </c>
      <c r="J264" s="17"/>
      <c r="K264" s="18"/>
      <c r="L264" s="18"/>
      <c r="M264" s="19"/>
      <c r="N264" s="98"/>
      <c r="O264" s="88"/>
      <c r="P264" s="101"/>
      <c r="Q264" s="88"/>
      <c r="R264" s="88"/>
      <c r="S264" s="20"/>
      <c r="T264" s="24"/>
      <c r="U264" s="21"/>
      <c r="V264" s="25"/>
      <c r="W264" s="22"/>
    </row>
    <row r="265" spans="1:23" ht="28.5">
      <c r="A265" s="103"/>
      <c r="B265" s="106"/>
      <c r="C265" s="15" t="s">
        <v>20</v>
      </c>
      <c r="D265" s="88"/>
      <c r="E265" s="88"/>
      <c r="F265" s="88"/>
      <c r="G265" s="88"/>
      <c r="H265" s="96"/>
      <c r="I265" s="16"/>
      <c r="J265" s="17"/>
      <c r="K265" s="18"/>
      <c r="L265" s="18"/>
      <c r="M265" s="19"/>
      <c r="N265" s="98"/>
      <c r="O265" s="88"/>
      <c r="P265" s="101"/>
      <c r="Q265" s="88"/>
      <c r="R265" s="88"/>
      <c r="S265" s="20"/>
      <c r="T265" s="21"/>
      <c r="U265" s="26"/>
      <c r="V265" s="21"/>
      <c r="W265" s="22"/>
    </row>
    <row r="266" spans="1:23" ht="42.75">
      <c r="A266" s="103"/>
      <c r="B266" s="106"/>
      <c r="C266" s="15" t="s">
        <v>21</v>
      </c>
      <c r="D266" s="88"/>
      <c r="E266" s="88"/>
      <c r="F266" s="88"/>
      <c r="G266" s="88"/>
      <c r="H266" s="96"/>
      <c r="I266" s="16"/>
      <c r="J266" s="17"/>
      <c r="K266" s="18"/>
      <c r="L266" s="18"/>
      <c r="M266" s="19"/>
      <c r="N266" s="98"/>
      <c r="O266" s="88"/>
      <c r="P266" s="101"/>
      <c r="Q266" s="88"/>
      <c r="R266" s="88"/>
      <c r="S266" s="20"/>
      <c r="T266" s="21"/>
      <c r="U266" s="21"/>
      <c r="V266" s="21"/>
      <c r="W266" s="22"/>
    </row>
    <row r="267" spans="1:23" ht="16.5">
      <c r="A267" s="103"/>
      <c r="B267" s="106"/>
      <c r="C267" s="15" t="s">
        <v>22</v>
      </c>
      <c r="D267" s="88"/>
      <c r="E267" s="88"/>
      <c r="F267" s="88"/>
      <c r="G267" s="88"/>
      <c r="H267" s="96"/>
      <c r="I267" s="16"/>
      <c r="J267" s="17"/>
      <c r="K267" s="18"/>
      <c r="L267" s="18"/>
      <c r="M267" s="19"/>
      <c r="N267" s="98"/>
      <c r="O267" s="88"/>
      <c r="P267" s="101"/>
      <c r="Q267" s="88"/>
      <c r="R267" s="88"/>
      <c r="S267" s="20"/>
      <c r="T267" s="21"/>
      <c r="U267" s="21"/>
      <c r="V267" s="21"/>
      <c r="W267" s="22"/>
    </row>
    <row r="268" spans="1:23" ht="29.25" thickBot="1">
      <c r="A268" s="103"/>
      <c r="B268" s="107"/>
      <c r="C268" s="27" t="s">
        <v>23</v>
      </c>
      <c r="D268" s="88"/>
      <c r="E268" s="88"/>
      <c r="F268" s="88"/>
      <c r="G268" s="88"/>
      <c r="H268" s="96"/>
      <c r="I268" s="28">
        <v>10.8</v>
      </c>
      <c r="J268" s="29">
        <v>19</v>
      </c>
      <c r="K268" s="30"/>
      <c r="L268" s="30"/>
      <c r="M268" s="31"/>
      <c r="N268" s="99"/>
      <c r="O268" s="89"/>
      <c r="P268" s="102"/>
      <c r="Q268" s="89"/>
      <c r="R268" s="89"/>
      <c r="S268" s="32"/>
      <c r="T268" s="23"/>
      <c r="U268" s="23"/>
      <c r="V268" s="23"/>
      <c r="W268" s="33"/>
    </row>
    <row r="269" spans="1:23" ht="17.25" thickBot="1">
      <c r="A269" s="104"/>
      <c r="B269" s="142" t="s">
        <v>24</v>
      </c>
      <c r="C269" s="143"/>
      <c r="D269" s="62">
        <f>D261+E261</f>
        <v>284.45999999999998</v>
      </c>
      <c r="E269" s="46"/>
      <c r="F269" s="46"/>
      <c r="G269" s="46"/>
      <c r="H269" s="46"/>
      <c r="I269" s="48">
        <f t="shared" ref="I269:M269" si="56">I261+I262+I263+I264+I265+I266+I267+I268</f>
        <v>35.799999999999997</v>
      </c>
      <c r="J269" s="48">
        <f t="shared" si="56"/>
        <v>19</v>
      </c>
      <c r="K269" s="48">
        <f t="shared" si="56"/>
        <v>0</v>
      </c>
      <c r="L269" s="48">
        <f t="shared" si="56"/>
        <v>0</v>
      </c>
      <c r="M269" s="49">
        <f t="shared" si="56"/>
        <v>0</v>
      </c>
      <c r="N269" s="52">
        <f>N261+O261+P261+Q261+R261</f>
        <v>0</v>
      </c>
      <c r="O269" s="46"/>
      <c r="P269" s="34"/>
      <c r="Q269" s="46"/>
      <c r="R269" s="46"/>
      <c r="S269" s="48">
        <f t="shared" ref="S269:W269" si="57">S261+S262+S263+S264+S265+S266+S267+S268</f>
        <v>0</v>
      </c>
      <c r="T269" s="48">
        <f t="shared" si="57"/>
        <v>0</v>
      </c>
      <c r="U269" s="48">
        <f t="shared" si="57"/>
        <v>0</v>
      </c>
      <c r="V269" s="48">
        <f t="shared" si="57"/>
        <v>0</v>
      </c>
      <c r="W269" s="49">
        <f t="shared" si="57"/>
        <v>0</v>
      </c>
    </row>
    <row r="270" spans="1:23" ht="16.5">
      <c r="A270" s="103">
        <v>30</v>
      </c>
      <c r="B270" s="105" t="s">
        <v>64</v>
      </c>
      <c r="C270" s="7" t="s">
        <v>16</v>
      </c>
      <c r="D270" s="87">
        <v>635.34</v>
      </c>
      <c r="E270" s="87">
        <v>192.88</v>
      </c>
      <c r="F270" s="87"/>
      <c r="G270" s="87">
        <v>75.400000000000006</v>
      </c>
      <c r="H270" s="95">
        <v>37.75</v>
      </c>
      <c r="I270" s="8">
        <v>72</v>
      </c>
      <c r="J270" s="9"/>
      <c r="K270" s="10"/>
      <c r="L270" s="10"/>
      <c r="M270" s="11"/>
      <c r="N270" s="97"/>
      <c r="O270" s="87"/>
      <c r="P270" s="100"/>
      <c r="Q270" s="87"/>
      <c r="R270" s="87">
        <v>20.79</v>
      </c>
      <c r="S270" s="12"/>
      <c r="T270" s="13"/>
      <c r="U270" s="13"/>
      <c r="V270" s="13"/>
      <c r="W270" s="14"/>
    </row>
    <row r="271" spans="1:23" ht="28.5">
      <c r="A271" s="103"/>
      <c r="B271" s="106"/>
      <c r="C271" s="15" t="s">
        <v>17</v>
      </c>
      <c r="D271" s="88"/>
      <c r="E271" s="88"/>
      <c r="F271" s="88"/>
      <c r="G271" s="88"/>
      <c r="H271" s="96"/>
      <c r="I271" s="16"/>
      <c r="J271" s="17"/>
      <c r="K271" s="18"/>
      <c r="L271" s="18"/>
      <c r="M271" s="19"/>
      <c r="N271" s="98"/>
      <c r="O271" s="88"/>
      <c r="P271" s="101"/>
      <c r="Q271" s="88"/>
      <c r="R271" s="88"/>
      <c r="S271" s="20"/>
      <c r="T271" s="21"/>
      <c r="U271" s="21"/>
      <c r="V271" s="21"/>
      <c r="W271" s="22"/>
    </row>
    <row r="272" spans="1:23" ht="28.5">
      <c r="A272" s="103"/>
      <c r="B272" s="106"/>
      <c r="C272" s="15" t="s">
        <v>18</v>
      </c>
      <c r="D272" s="88"/>
      <c r="E272" s="88"/>
      <c r="F272" s="88"/>
      <c r="G272" s="88"/>
      <c r="H272" s="96"/>
      <c r="I272" s="16"/>
      <c r="J272" s="17"/>
      <c r="K272" s="18"/>
      <c r="L272" s="18"/>
      <c r="M272" s="19"/>
      <c r="N272" s="98"/>
      <c r="O272" s="88"/>
      <c r="P272" s="101"/>
      <c r="Q272" s="88"/>
      <c r="R272" s="88"/>
      <c r="S272" s="20"/>
      <c r="T272" s="21"/>
      <c r="U272" s="23"/>
      <c r="V272" s="21"/>
      <c r="W272" s="22"/>
    </row>
    <row r="273" spans="1:23" ht="42.75">
      <c r="A273" s="103"/>
      <c r="B273" s="106"/>
      <c r="C273" s="15" t="s">
        <v>19</v>
      </c>
      <c r="D273" s="88"/>
      <c r="E273" s="88"/>
      <c r="F273" s="88"/>
      <c r="G273" s="88"/>
      <c r="H273" s="96"/>
      <c r="I273" s="16">
        <v>95.7</v>
      </c>
      <c r="J273" s="17"/>
      <c r="K273" s="18"/>
      <c r="L273" s="18"/>
      <c r="M273" s="19"/>
      <c r="N273" s="98"/>
      <c r="O273" s="88"/>
      <c r="P273" s="101"/>
      <c r="Q273" s="88"/>
      <c r="R273" s="88"/>
      <c r="S273" s="20"/>
      <c r="T273" s="24"/>
      <c r="U273" s="21"/>
      <c r="V273" s="25"/>
      <c r="W273" s="22"/>
    </row>
    <row r="274" spans="1:23" ht="28.5">
      <c r="A274" s="103"/>
      <c r="B274" s="106"/>
      <c r="C274" s="15" t="s">
        <v>20</v>
      </c>
      <c r="D274" s="88"/>
      <c r="E274" s="88"/>
      <c r="F274" s="88"/>
      <c r="G274" s="88"/>
      <c r="H274" s="96"/>
      <c r="I274" s="16"/>
      <c r="J274" s="17"/>
      <c r="K274" s="18"/>
      <c r="L274" s="18"/>
      <c r="M274" s="19"/>
      <c r="N274" s="98"/>
      <c r="O274" s="88"/>
      <c r="P274" s="101"/>
      <c r="Q274" s="88"/>
      <c r="R274" s="88"/>
      <c r="S274" s="20"/>
      <c r="T274" s="21"/>
      <c r="U274" s="26"/>
      <c r="V274" s="21"/>
      <c r="W274" s="22"/>
    </row>
    <row r="275" spans="1:23" ht="42.75">
      <c r="A275" s="103"/>
      <c r="B275" s="106"/>
      <c r="C275" s="15" t="s">
        <v>21</v>
      </c>
      <c r="D275" s="88"/>
      <c r="E275" s="88"/>
      <c r="F275" s="88"/>
      <c r="G275" s="88"/>
      <c r="H275" s="96"/>
      <c r="I275" s="16"/>
      <c r="J275" s="17"/>
      <c r="K275" s="18"/>
      <c r="L275" s="18"/>
      <c r="M275" s="19"/>
      <c r="N275" s="98"/>
      <c r="O275" s="88"/>
      <c r="P275" s="101"/>
      <c r="Q275" s="88"/>
      <c r="R275" s="88"/>
      <c r="S275" s="20"/>
      <c r="T275" s="21"/>
      <c r="U275" s="21"/>
      <c r="V275" s="21"/>
      <c r="W275" s="22"/>
    </row>
    <row r="276" spans="1:23" ht="16.5">
      <c r="A276" s="103"/>
      <c r="B276" s="106"/>
      <c r="C276" s="15" t="s">
        <v>22</v>
      </c>
      <c r="D276" s="88"/>
      <c r="E276" s="88"/>
      <c r="F276" s="88"/>
      <c r="G276" s="88"/>
      <c r="H276" s="96"/>
      <c r="I276" s="16"/>
      <c r="J276" s="17"/>
      <c r="K276" s="18"/>
      <c r="L276" s="18"/>
      <c r="M276" s="19"/>
      <c r="N276" s="98"/>
      <c r="O276" s="88"/>
      <c r="P276" s="101"/>
      <c r="Q276" s="88"/>
      <c r="R276" s="88"/>
      <c r="S276" s="20"/>
      <c r="T276" s="21"/>
      <c r="U276" s="21"/>
      <c r="V276" s="21"/>
      <c r="W276" s="22"/>
    </row>
    <row r="277" spans="1:23" ht="29.25" thickBot="1">
      <c r="A277" s="103"/>
      <c r="B277" s="107"/>
      <c r="C277" s="27" t="s">
        <v>23</v>
      </c>
      <c r="D277" s="88"/>
      <c r="E277" s="88"/>
      <c r="F277" s="88"/>
      <c r="G277" s="88"/>
      <c r="H277" s="96"/>
      <c r="I277" s="28"/>
      <c r="J277" s="29"/>
      <c r="K277" s="30"/>
      <c r="L277" s="30"/>
      <c r="M277" s="31"/>
      <c r="N277" s="99"/>
      <c r="O277" s="89"/>
      <c r="P277" s="102"/>
      <c r="Q277" s="89"/>
      <c r="R277" s="89"/>
      <c r="S277" s="32"/>
      <c r="T277" s="23"/>
      <c r="U277" s="23"/>
      <c r="V277" s="23"/>
      <c r="W277" s="33"/>
    </row>
    <row r="278" spans="1:23" ht="17.25" thickBot="1">
      <c r="A278" s="104"/>
      <c r="B278" s="142" t="s">
        <v>24</v>
      </c>
      <c r="C278" s="143"/>
      <c r="D278" s="62">
        <f>D270+E270+G270+H270</f>
        <v>941.37</v>
      </c>
      <c r="E278" s="46"/>
      <c r="F278" s="46"/>
      <c r="G278" s="46"/>
      <c r="H278" s="46"/>
      <c r="I278" s="48">
        <f>I270+I271+I272+I273+I274+I275+I276+I277</f>
        <v>167.7</v>
      </c>
      <c r="J278" s="48">
        <f t="shared" ref="J278:M278" si="58">J270+J271+J272+J273+J274+J275+J276+J277</f>
        <v>0</v>
      </c>
      <c r="K278" s="48">
        <f t="shared" si="58"/>
        <v>0</v>
      </c>
      <c r="L278" s="48">
        <f t="shared" si="58"/>
        <v>0</v>
      </c>
      <c r="M278" s="49">
        <f t="shared" si="58"/>
        <v>0</v>
      </c>
      <c r="N278" s="52">
        <f>N270+O270+P270+Q270+R270</f>
        <v>20.79</v>
      </c>
      <c r="O278" s="46"/>
      <c r="P278" s="34"/>
      <c r="Q278" s="46"/>
      <c r="R278" s="46"/>
      <c r="S278" s="48">
        <f>S270+S271+S272+S273+S274+S275+S276+S277</f>
        <v>0</v>
      </c>
      <c r="T278" s="48">
        <f t="shared" ref="T278:W278" si="59">T270+T271+T272+T273+T274+T275+T276+T277</f>
        <v>0</v>
      </c>
      <c r="U278" s="48">
        <f t="shared" si="59"/>
        <v>0</v>
      </c>
      <c r="V278" s="48">
        <f t="shared" si="59"/>
        <v>0</v>
      </c>
      <c r="W278" s="49">
        <f t="shared" si="59"/>
        <v>0</v>
      </c>
    </row>
    <row r="279" spans="1:23" ht="16.5">
      <c r="A279" s="103">
        <v>31</v>
      </c>
      <c r="B279" s="105" t="s">
        <v>101</v>
      </c>
      <c r="C279" s="7" t="s">
        <v>16</v>
      </c>
      <c r="D279" s="87">
        <v>291.47000000000003</v>
      </c>
      <c r="E279" s="87">
        <v>8.42</v>
      </c>
      <c r="F279" s="87"/>
      <c r="G279" s="87">
        <v>126.72</v>
      </c>
      <c r="H279" s="95">
        <v>122.6</v>
      </c>
      <c r="I279" s="8"/>
      <c r="J279" s="9"/>
      <c r="K279" s="10"/>
      <c r="L279" s="10"/>
      <c r="M279" s="11"/>
      <c r="N279" s="97">
        <v>0.17</v>
      </c>
      <c r="O279" s="87"/>
      <c r="P279" s="100"/>
      <c r="Q279" s="87"/>
      <c r="R279" s="87"/>
      <c r="S279" s="12"/>
      <c r="T279" s="13"/>
      <c r="U279" s="13"/>
      <c r="V279" s="13"/>
      <c r="W279" s="14"/>
    </row>
    <row r="280" spans="1:23" ht="28.5">
      <c r="A280" s="103"/>
      <c r="B280" s="106"/>
      <c r="C280" s="15" t="s">
        <v>17</v>
      </c>
      <c r="D280" s="88"/>
      <c r="E280" s="88"/>
      <c r="F280" s="88"/>
      <c r="G280" s="88"/>
      <c r="H280" s="96"/>
      <c r="I280" s="16"/>
      <c r="J280" s="17"/>
      <c r="K280" s="18"/>
      <c r="L280" s="18"/>
      <c r="M280" s="19"/>
      <c r="N280" s="98"/>
      <c r="O280" s="88"/>
      <c r="P280" s="101"/>
      <c r="Q280" s="88"/>
      <c r="R280" s="88"/>
      <c r="S280" s="20"/>
      <c r="T280" s="21"/>
      <c r="U280" s="21"/>
      <c r="V280" s="21"/>
      <c r="W280" s="22"/>
    </row>
    <row r="281" spans="1:23" ht="28.5">
      <c r="A281" s="103"/>
      <c r="B281" s="106"/>
      <c r="C281" s="15" t="s">
        <v>18</v>
      </c>
      <c r="D281" s="88"/>
      <c r="E281" s="88"/>
      <c r="F281" s="88"/>
      <c r="G281" s="88"/>
      <c r="H281" s="96"/>
      <c r="I281" s="16"/>
      <c r="J281" s="17"/>
      <c r="K281" s="18"/>
      <c r="L281" s="18"/>
      <c r="M281" s="19"/>
      <c r="N281" s="98"/>
      <c r="O281" s="88"/>
      <c r="P281" s="101"/>
      <c r="Q281" s="88"/>
      <c r="R281" s="88"/>
      <c r="S281" s="20"/>
      <c r="T281" s="21"/>
      <c r="U281" s="23"/>
      <c r="V281" s="21"/>
      <c r="W281" s="22"/>
    </row>
    <row r="282" spans="1:23" ht="42.75">
      <c r="A282" s="103"/>
      <c r="B282" s="106"/>
      <c r="C282" s="15" t="s">
        <v>19</v>
      </c>
      <c r="D282" s="88"/>
      <c r="E282" s="88"/>
      <c r="F282" s="88"/>
      <c r="G282" s="88"/>
      <c r="H282" s="96"/>
      <c r="I282" s="16">
        <v>75.400000000000006</v>
      </c>
      <c r="J282" s="17"/>
      <c r="K282" s="18"/>
      <c r="L282" s="18"/>
      <c r="M282" s="19"/>
      <c r="N282" s="98"/>
      <c r="O282" s="88"/>
      <c r="P282" s="101"/>
      <c r="Q282" s="88"/>
      <c r="R282" s="88"/>
      <c r="S282" s="20"/>
      <c r="T282" s="24"/>
      <c r="U282" s="21"/>
      <c r="V282" s="25"/>
      <c r="W282" s="22"/>
    </row>
    <row r="283" spans="1:23" ht="28.5">
      <c r="A283" s="103"/>
      <c r="B283" s="106"/>
      <c r="C283" s="15" t="s">
        <v>20</v>
      </c>
      <c r="D283" s="88"/>
      <c r="E283" s="88"/>
      <c r="F283" s="88"/>
      <c r="G283" s="88"/>
      <c r="H283" s="96"/>
      <c r="I283" s="16"/>
      <c r="J283" s="17"/>
      <c r="K283" s="18"/>
      <c r="L283" s="18"/>
      <c r="M283" s="19"/>
      <c r="N283" s="98"/>
      <c r="O283" s="88"/>
      <c r="P283" s="101"/>
      <c r="Q283" s="88"/>
      <c r="R283" s="88"/>
      <c r="S283" s="20"/>
      <c r="T283" s="21"/>
      <c r="U283" s="26"/>
      <c r="V283" s="21"/>
      <c r="W283" s="22"/>
    </row>
    <row r="284" spans="1:23" ht="42.75">
      <c r="A284" s="103"/>
      <c r="B284" s="106"/>
      <c r="C284" s="15" t="s">
        <v>21</v>
      </c>
      <c r="D284" s="88"/>
      <c r="E284" s="88"/>
      <c r="F284" s="88"/>
      <c r="G284" s="88"/>
      <c r="H284" s="96"/>
      <c r="I284" s="16"/>
      <c r="J284" s="17"/>
      <c r="K284" s="18"/>
      <c r="L284" s="18"/>
      <c r="M284" s="19"/>
      <c r="N284" s="98"/>
      <c r="O284" s="88"/>
      <c r="P284" s="101"/>
      <c r="Q284" s="88"/>
      <c r="R284" s="88"/>
      <c r="S284" s="20"/>
      <c r="T284" s="21"/>
      <c r="U284" s="21"/>
      <c r="V284" s="21"/>
      <c r="W284" s="22"/>
    </row>
    <row r="285" spans="1:23" ht="16.5">
      <c r="A285" s="103"/>
      <c r="B285" s="106"/>
      <c r="C285" s="15" t="s">
        <v>22</v>
      </c>
      <c r="D285" s="88"/>
      <c r="E285" s="88"/>
      <c r="F285" s="88"/>
      <c r="G285" s="88"/>
      <c r="H285" s="96"/>
      <c r="I285" s="16"/>
      <c r="J285" s="17"/>
      <c r="K285" s="18"/>
      <c r="L285" s="18"/>
      <c r="M285" s="19"/>
      <c r="N285" s="98"/>
      <c r="O285" s="88"/>
      <c r="P285" s="101"/>
      <c r="Q285" s="88"/>
      <c r="R285" s="88"/>
      <c r="S285" s="20"/>
      <c r="T285" s="21"/>
      <c r="U285" s="21"/>
      <c r="V285" s="21"/>
      <c r="W285" s="22"/>
    </row>
    <row r="286" spans="1:23" ht="29.25" thickBot="1">
      <c r="A286" s="103"/>
      <c r="B286" s="107"/>
      <c r="C286" s="27" t="s">
        <v>23</v>
      </c>
      <c r="D286" s="88"/>
      <c r="E286" s="88"/>
      <c r="F286" s="88"/>
      <c r="G286" s="88"/>
      <c r="H286" s="96"/>
      <c r="I286" s="28"/>
      <c r="J286" s="29"/>
      <c r="K286" s="30"/>
      <c r="L286" s="30"/>
      <c r="M286" s="31"/>
      <c r="N286" s="99"/>
      <c r="O286" s="89"/>
      <c r="P286" s="102"/>
      <c r="Q286" s="89"/>
      <c r="R286" s="89"/>
      <c r="S286" s="32"/>
      <c r="T286" s="23"/>
      <c r="U286" s="23"/>
      <c r="V286" s="23"/>
      <c r="W286" s="33"/>
    </row>
    <row r="287" spans="1:23" ht="17.25" thickBot="1">
      <c r="A287" s="104"/>
      <c r="B287" s="142" t="s">
        <v>24</v>
      </c>
      <c r="C287" s="143"/>
      <c r="D287" s="62">
        <f>D279+E279+G279+H279</f>
        <v>549.21</v>
      </c>
      <c r="E287" s="46"/>
      <c r="F287" s="46"/>
      <c r="G287" s="46"/>
      <c r="H287" s="46"/>
      <c r="I287" s="48">
        <f t="shared" ref="I287:M287" si="60">I279+I280+I281+I282+I283+I284+I285+I286</f>
        <v>75.400000000000006</v>
      </c>
      <c r="J287" s="48">
        <f t="shared" si="60"/>
        <v>0</v>
      </c>
      <c r="K287" s="48">
        <f t="shared" si="60"/>
        <v>0</v>
      </c>
      <c r="L287" s="48">
        <f t="shared" si="60"/>
        <v>0</v>
      </c>
      <c r="M287" s="49">
        <f t="shared" si="60"/>
        <v>0</v>
      </c>
      <c r="N287" s="52">
        <f>N279+O279+P279+Q279+R279</f>
        <v>0.17</v>
      </c>
      <c r="O287" s="46"/>
      <c r="P287" s="34"/>
      <c r="Q287" s="46"/>
      <c r="R287" s="46"/>
      <c r="S287" s="48">
        <f t="shared" ref="S287:W287" si="61">S279+S280+S281+S282+S283+S284+S285+S286</f>
        <v>0</v>
      </c>
      <c r="T287" s="48">
        <f t="shared" si="61"/>
        <v>0</v>
      </c>
      <c r="U287" s="48">
        <f t="shared" si="61"/>
        <v>0</v>
      </c>
      <c r="V287" s="48">
        <f t="shared" si="61"/>
        <v>0</v>
      </c>
      <c r="W287" s="49">
        <f t="shared" si="61"/>
        <v>0</v>
      </c>
    </row>
    <row r="288" spans="1:23" ht="18" customHeight="1" thickBot="1">
      <c r="A288" s="63"/>
      <c r="B288" s="92" t="s">
        <v>120</v>
      </c>
      <c r="C288" s="35" t="s">
        <v>16</v>
      </c>
      <c r="D288" s="82">
        <f>D279+D270+D261+D252+D243+D234+D225+D216+D207+D198+D189+D180+D171+D162+D153+D144+D135+D126+D117+D108+D99+D90+D81+D72+D63+D54+D45+D36+D27+D18+D9</f>
        <v>10370.799999999999</v>
      </c>
      <c r="E288" s="82">
        <f t="shared" ref="E288:H288" si="62">E279+E270+E261+E252+E243+E234+E225+E216+E207+E198+E189+E180+E171+E162+E153+E144+E135+E126+E117+E108+E99+E90+E81+E72+E63+E54+E45+E36+E27+E18+E9</f>
        <v>2841.5</v>
      </c>
      <c r="F288" s="82">
        <f t="shared" si="62"/>
        <v>0</v>
      </c>
      <c r="G288" s="82">
        <f t="shared" si="62"/>
        <v>525.75</v>
      </c>
      <c r="H288" s="82">
        <f t="shared" si="62"/>
        <v>1746.41</v>
      </c>
      <c r="I288" s="36">
        <f>I279+I270+I261+I252+I243+I234+I225+I216+I207+I198+I189+I180+I171+I162+I153+I144+I135+I126+I117+I108+I99+I90+I81+I72+I63+I54+I45+I36+I27+I18+I9</f>
        <v>191.79999999999998</v>
      </c>
      <c r="J288" s="36">
        <f t="shared" ref="J288:W288" si="63">J279+J270+J261+J252+J243+J234+J225+J216+J207+J198+J189+J180+J171+J162+J153+J144+J135+J126+J117+J108+J99+J90+J81+J72+J63+J54+J45+J36+J27+J18+J9</f>
        <v>0</v>
      </c>
      <c r="K288" s="36">
        <f t="shared" si="63"/>
        <v>0</v>
      </c>
      <c r="L288" s="36">
        <f t="shared" si="63"/>
        <v>0</v>
      </c>
      <c r="M288" s="36">
        <f t="shared" si="63"/>
        <v>0</v>
      </c>
      <c r="N288" s="82">
        <f t="shared" si="63"/>
        <v>217.86</v>
      </c>
      <c r="O288" s="82">
        <f t="shared" si="63"/>
        <v>0</v>
      </c>
      <c r="P288" s="82">
        <f t="shared" si="63"/>
        <v>0</v>
      </c>
      <c r="Q288" s="82">
        <f t="shared" si="63"/>
        <v>57</v>
      </c>
      <c r="R288" s="82">
        <f t="shared" si="63"/>
        <v>227.91000000000003</v>
      </c>
      <c r="S288" s="36">
        <f t="shared" si="63"/>
        <v>0</v>
      </c>
      <c r="T288" s="36">
        <f t="shared" si="63"/>
        <v>0</v>
      </c>
      <c r="U288" s="36">
        <f t="shared" si="63"/>
        <v>0</v>
      </c>
      <c r="V288" s="36">
        <f t="shared" si="63"/>
        <v>0</v>
      </c>
      <c r="W288" s="36">
        <f t="shared" si="63"/>
        <v>0</v>
      </c>
    </row>
    <row r="289" spans="1:25" ht="27.75" thickBot="1">
      <c r="A289" s="63"/>
      <c r="B289" s="93"/>
      <c r="C289" s="37" t="s">
        <v>17</v>
      </c>
      <c r="D289" s="83"/>
      <c r="E289" s="83"/>
      <c r="F289" s="83"/>
      <c r="G289" s="83"/>
      <c r="H289" s="83"/>
      <c r="I289" s="36">
        <f t="shared" ref="I289:M289" si="64">I280+I271+I262+I253+I244+I235+I226+I217+I208+I199+I190+I181+I172+I163+I154+I145+I136+I127+I118+I109+I100+I91+I82+I73+I64+I55+I46+I37+I28+I19+I10</f>
        <v>168.9</v>
      </c>
      <c r="J289" s="36">
        <f t="shared" si="64"/>
        <v>0</v>
      </c>
      <c r="K289" s="36">
        <f t="shared" si="64"/>
        <v>0</v>
      </c>
      <c r="L289" s="36">
        <f t="shared" si="64"/>
        <v>0</v>
      </c>
      <c r="M289" s="36">
        <f t="shared" si="64"/>
        <v>0</v>
      </c>
      <c r="N289" s="83"/>
      <c r="O289" s="83"/>
      <c r="P289" s="83"/>
      <c r="Q289" s="83"/>
      <c r="R289" s="83"/>
      <c r="S289" s="36">
        <f t="shared" ref="S289:W289" si="65">S280+S271+S262+S253+S244+S235+S226+S217+S208+S199+S190+S181+S172+S163+S154+S145+S136+S127+S118+S109+S100+S91+S82+S73+S64+S55+S46+S37+S28+S19+S10</f>
        <v>0</v>
      </c>
      <c r="T289" s="36">
        <f t="shared" si="65"/>
        <v>0</v>
      </c>
      <c r="U289" s="36">
        <f t="shared" si="65"/>
        <v>0</v>
      </c>
      <c r="V289" s="36">
        <f t="shared" si="65"/>
        <v>0</v>
      </c>
      <c r="W289" s="36">
        <f t="shared" si="65"/>
        <v>0</v>
      </c>
    </row>
    <row r="290" spans="1:25" ht="27.75" thickBot="1">
      <c r="A290" s="63"/>
      <c r="B290" s="93"/>
      <c r="C290" s="37" t="s">
        <v>18</v>
      </c>
      <c r="D290" s="83"/>
      <c r="E290" s="83"/>
      <c r="F290" s="83"/>
      <c r="G290" s="83"/>
      <c r="H290" s="83"/>
      <c r="I290" s="36">
        <f t="shared" ref="I290:M290" si="66">I281+I272+I263+I254+I245+I236+I227+I218+I209+I200+I191+I182+I173+I164+I155+I146+I137+I128+I119+I110+I101+I92+I83+I74+I65+I56+I47+I38+I29+I20+I11</f>
        <v>15.5</v>
      </c>
      <c r="J290" s="36">
        <f t="shared" si="66"/>
        <v>0</v>
      </c>
      <c r="K290" s="36">
        <f t="shared" si="66"/>
        <v>0</v>
      </c>
      <c r="L290" s="36">
        <f t="shared" si="66"/>
        <v>0</v>
      </c>
      <c r="M290" s="36">
        <f t="shared" si="66"/>
        <v>0</v>
      </c>
      <c r="N290" s="83"/>
      <c r="O290" s="83"/>
      <c r="P290" s="83"/>
      <c r="Q290" s="83"/>
      <c r="R290" s="83"/>
      <c r="S290" s="36">
        <f t="shared" ref="S290:W290" si="67">S281+S272+S263+S254+S245+S236+S227+S218+S209+S200+S191+S182+S173+S164+S155+S146+S137+S128+S119+S110+S101+S92+S83+S74+S65+S56+S47+S38+S29+S20+S11</f>
        <v>0</v>
      </c>
      <c r="T290" s="36">
        <f t="shared" si="67"/>
        <v>0</v>
      </c>
      <c r="U290" s="36">
        <f t="shared" si="67"/>
        <v>0</v>
      </c>
      <c r="V290" s="36">
        <f t="shared" si="67"/>
        <v>0</v>
      </c>
      <c r="W290" s="36">
        <f t="shared" si="67"/>
        <v>0</v>
      </c>
    </row>
    <row r="291" spans="1:25" ht="27.75" thickBot="1">
      <c r="A291" s="63"/>
      <c r="B291" s="93"/>
      <c r="C291" s="37" t="s">
        <v>19</v>
      </c>
      <c r="D291" s="83"/>
      <c r="E291" s="83"/>
      <c r="F291" s="83"/>
      <c r="G291" s="83"/>
      <c r="H291" s="83"/>
      <c r="I291" s="36">
        <f t="shared" ref="I291:M291" si="68">I282+I273+I264+I255+I246+I237+I228+I219+I210+I201+I192+I183+I174+I165+I156+I147+I138+I129+I120+I111+I102+I93+I84+I75+I66+I57+I48+I39+I30+I21+I12</f>
        <v>696.3</v>
      </c>
      <c r="J291" s="36">
        <f t="shared" si="68"/>
        <v>6.6999999999999993</v>
      </c>
      <c r="K291" s="36">
        <f t="shared" si="68"/>
        <v>0</v>
      </c>
      <c r="L291" s="36">
        <f t="shared" si="68"/>
        <v>0</v>
      </c>
      <c r="M291" s="36">
        <f t="shared" si="68"/>
        <v>0</v>
      </c>
      <c r="N291" s="83"/>
      <c r="O291" s="83"/>
      <c r="P291" s="83"/>
      <c r="Q291" s="83"/>
      <c r="R291" s="83"/>
      <c r="S291" s="36">
        <f t="shared" ref="S291:W291" si="69">S282+S273+S264+S255+S246+S237+S228+S219+S210+S201+S192+S183+S174+S165+S156+S147+S138+S129+S120+S111+S102+S93+S84+S75+S66+S57+S48+S39+S30+S21+S12</f>
        <v>50</v>
      </c>
      <c r="T291" s="36">
        <f t="shared" si="69"/>
        <v>0</v>
      </c>
      <c r="U291" s="36">
        <f t="shared" si="69"/>
        <v>0</v>
      </c>
      <c r="V291" s="36">
        <f t="shared" si="69"/>
        <v>0</v>
      </c>
      <c r="W291" s="36">
        <f t="shared" si="69"/>
        <v>0</v>
      </c>
    </row>
    <row r="292" spans="1:25" ht="27.75" thickBot="1">
      <c r="A292" s="63"/>
      <c r="B292" s="93"/>
      <c r="C292" s="37" t="s">
        <v>20</v>
      </c>
      <c r="D292" s="83"/>
      <c r="E292" s="83"/>
      <c r="F292" s="83"/>
      <c r="G292" s="83"/>
      <c r="H292" s="83"/>
      <c r="I292" s="36">
        <f t="shared" ref="I292:M292" si="70">I283+I274+I265+I256+I247+I238+I229+I220+I211+I202+I193+I184+I175+I166+I157+I148+I139+I130+I121+I112+I103+I94+I85+I76+I67+I58+I49+I40+I31+I22+I13</f>
        <v>87.1</v>
      </c>
      <c r="J292" s="36">
        <f t="shared" si="70"/>
        <v>0</v>
      </c>
      <c r="K292" s="36">
        <f t="shared" si="70"/>
        <v>0</v>
      </c>
      <c r="L292" s="36">
        <f t="shared" si="70"/>
        <v>0</v>
      </c>
      <c r="M292" s="36">
        <f t="shared" si="70"/>
        <v>0</v>
      </c>
      <c r="N292" s="83"/>
      <c r="O292" s="83"/>
      <c r="P292" s="83"/>
      <c r="Q292" s="83"/>
      <c r="R292" s="83"/>
      <c r="S292" s="36">
        <f t="shared" ref="S292:W292" si="71">S283+S274+S265+S256+S247+S238+S229+S220+S211+S202+S193+S184+S175+S166+S157+S148+S139+S130+S121+S112+S103+S94+S85+S76+S67+S58+S49+S40+S31+S22+S13</f>
        <v>0</v>
      </c>
      <c r="T292" s="36">
        <f t="shared" si="71"/>
        <v>0</v>
      </c>
      <c r="U292" s="36">
        <f t="shared" si="71"/>
        <v>0</v>
      </c>
      <c r="V292" s="36">
        <f t="shared" si="71"/>
        <v>0</v>
      </c>
      <c r="W292" s="36">
        <f t="shared" si="71"/>
        <v>0</v>
      </c>
    </row>
    <row r="293" spans="1:25" ht="27.75" thickBot="1">
      <c r="A293" s="63"/>
      <c r="B293" s="93"/>
      <c r="C293" s="37" t="s">
        <v>21</v>
      </c>
      <c r="D293" s="83"/>
      <c r="E293" s="83"/>
      <c r="F293" s="83"/>
      <c r="G293" s="83"/>
      <c r="H293" s="83"/>
      <c r="I293" s="36">
        <f t="shared" ref="I293:M293" si="72">I284+I275+I266+I257+I248+I239+I230+I221+I212+I203+I194+I185+I176+I167+I158+I149+I140+I131+I122+I113+I104+I95+I86+I77+I68+I59+I50+I41+I32+I23+I14</f>
        <v>85.2</v>
      </c>
      <c r="J293" s="36">
        <f t="shared" si="72"/>
        <v>0</v>
      </c>
      <c r="K293" s="36">
        <f t="shared" si="72"/>
        <v>0</v>
      </c>
      <c r="L293" s="36">
        <f t="shared" si="72"/>
        <v>0</v>
      </c>
      <c r="M293" s="36">
        <f t="shared" si="72"/>
        <v>0</v>
      </c>
      <c r="N293" s="83"/>
      <c r="O293" s="83"/>
      <c r="P293" s="83"/>
      <c r="Q293" s="83"/>
      <c r="R293" s="83"/>
      <c r="S293" s="36">
        <f t="shared" ref="S293:W293" si="73">S284+S275+S266+S257+S248+S239+S230+S221+S212+S203+S194+S185+S176+S167+S158+S149+S140+S131+S122+S113+S104+S95+S86+S77+S68+S59+S50+S41+S32+S23+S14</f>
        <v>0</v>
      </c>
      <c r="T293" s="36">
        <f t="shared" si="73"/>
        <v>0</v>
      </c>
      <c r="U293" s="36">
        <f t="shared" si="73"/>
        <v>0</v>
      </c>
      <c r="V293" s="36">
        <f t="shared" si="73"/>
        <v>0</v>
      </c>
      <c r="W293" s="36">
        <f t="shared" si="73"/>
        <v>0</v>
      </c>
    </row>
    <row r="294" spans="1:25" ht="18" thickBot="1">
      <c r="A294" s="63"/>
      <c r="B294" s="93"/>
      <c r="C294" s="37" t="s">
        <v>22</v>
      </c>
      <c r="D294" s="83"/>
      <c r="E294" s="83"/>
      <c r="F294" s="83"/>
      <c r="G294" s="83"/>
      <c r="H294" s="83"/>
      <c r="I294" s="36">
        <f t="shared" ref="I294:M294" si="74">I285+I276+I267+I258+I249+I240+I231+I222+I213+I204+I195+I186+I177+I168+I159+I150+I141+I132+I123+I114+I105+I96+I87+I78+I69+I60+I51+I42+I33+I24+I15</f>
        <v>27</v>
      </c>
      <c r="J294" s="36">
        <f t="shared" si="74"/>
        <v>0</v>
      </c>
      <c r="K294" s="36">
        <f t="shared" si="74"/>
        <v>0</v>
      </c>
      <c r="L294" s="36">
        <f t="shared" si="74"/>
        <v>0</v>
      </c>
      <c r="M294" s="36">
        <f t="shared" si="74"/>
        <v>0</v>
      </c>
      <c r="N294" s="83"/>
      <c r="O294" s="83"/>
      <c r="P294" s="83"/>
      <c r="Q294" s="83"/>
      <c r="R294" s="83"/>
      <c r="S294" s="36">
        <f t="shared" ref="S294:W294" si="75">S285+S276+S267+S258+S249+S240+S231+S222+S213+S204+S195+S186+S177+S168+S159+S150+S141+S132+S123+S114+S105+S96+S87+S78+S69+S60+S51+S42+S33+S24+S15</f>
        <v>0</v>
      </c>
      <c r="T294" s="36">
        <f t="shared" si="75"/>
        <v>0</v>
      </c>
      <c r="U294" s="36">
        <f t="shared" si="75"/>
        <v>0</v>
      </c>
      <c r="V294" s="36">
        <f t="shared" si="75"/>
        <v>0</v>
      </c>
      <c r="W294" s="36">
        <f t="shared" si="75"/>
        <v>0</v>
      </c>
    </row>
    <row r="295" spans="1:25" ht="27.75" thickBot="1">
      <c r="A295" s="63"/>
      <c r="B295" s="94"/>
      <c r="C295" s="38" t="s">
        <v>23</v>
      </c>
      <c r="D295" s="84"/>
      <c r="E295" s="84"/>
      <c r="F295" s="84"/>
      <c r="G295" s="84"/>
      <c r="H295" s="84"/>
      <c r="I295" s="36">
        <f t="shared" ref="I295:M295" si="76">I286+I277+I268+I259+I250+I241+I232+I223+I214+I205+I196+I187+I178+I169+I160+I151+I142+I133+I124+I115+I106+I97+I88+I79+I70+I61+I52+I43+I34+I25+I16</f>
        <v>335.09999999999997</v>
      </c>
      <c r="J295" s="36">
        <f t="shared" si="76"/>
        <v>19</v>
      </c>
      <c r="K295" s="36">
        <f t="shared" si="76"/>
        <v>0</v>
      </c>
      <c r="L295" s="36">
        <f t="shared" si="76"/>
        <v>0</v>
      </c>
      <c r="M295" s="36">
        <f t="shared" si="76"/>
        <v>0</v>
      </c>
      <c r="N295" s="84"/>
      <c r="O295" s="84"/>
      <c r="P295" s="84"/>
      <c r="Q295" s="84"/>
      <c r="R295" s="84"/>
      <c r="S295" s="36">
        <f t="shared" ref="S295:W295" si="77">S286+S277+S268+S259+S250+S241+S232+S223+S214+S205+S196+S187+S178+S169+S160+S151+S142+S133+S124+S115+S106+S97+S88+S79+S70+S61+S52+S43+S34+S25+S16</f>
        <v>0</v>
      </c>
      <c r="T295" s="36">
        <f t="shared" si="77"/>
        <v>0</v>
      </c>
      <c r="U295" s="36">
        <f t="shared" si="77"/>
        <v>0</v>
      </c>
      <c r="V295" s="36">
        <f t="shared" si="77"/>
        <v>0</v>
      </c>
      <c r="W295" s="36">
        <f t="shared" si="77"/>
        <v>0</v>
      </c>
    </row>
    <row r="296" spans="1:25" s="60" customFormat="1" ht="66.75" customHeight="1" thickBot="1">
      <c r="A296" s="57"/>
      <c r="B296" s="85" t="s">
        <v>24</v>
      </c>
      <c r="C296" s="86"/>
      <c r="D296" s="42">
        <f>D287+D278+D269+D260+D251+D242+D233+D224+D215+D206+D197+D188+D179+D170+D161+D152+D143+D134+D125+D116+D107+D98+D89+D80+D71+D62+D53+D44+D35+D26+D17</f>
        <v>15484.460000000001</v>
      </c>
      <c r="E296" s="54"/>
      <c r="F296" s="54"/>
      <c r="G296" s="54"/>
      <c r="H296" s="54"/>
      <c r="I296" s="58">
        <f>SUM(I288:I295)</f>
        <v>1606.8999999999999</v>
      </c>
      <c r="J296" s="58">
        <f t="shared" ref="J296:M296" si="78">SUM(J288:J295)</f>
        <v>25.7</v>
      </c>
      <c r="K296" s="58">
        <f t="shared" si="78"/>
        <v>0</v>
      </c>
      <c r="L296" s="58">
        <f t="shared" si="78"/>
        <v>0</v>
      </c>
      <c r="M296" s="58">
        <f t="shared" si="78"/>
        <v>0</v>
      </c>
      <c r="N296" s="42">
        <f>N287+N278+N269+N260+N251+N242+N233+N224+N215+N206+N197+N188+N179+N170+N161+N152+N143+N134+N125+N116+N107+N98+N89+N80+N71+N62+N53+N44+N35+N26+N17</f>
        <v>502.77</v>
      </c>
      <c r="O296" s="54"/>
      <c r="P296" s="54"/>
      <c r="Q296" s="54"/>
      <c r="R296" s="54"/>
      <c r="S296" s="59">
        <f>SUM(S288:S295)</f>
        <v>50</v>
      </c>
      <c r="T296" s="59">
        <f t="shared" ref="T296:W296" si="79">SUM(T288:T295)</f>
        <v>0</v>
      </c>
      <c r="U296" s="59">
        <f t="shared" si="79"/>
        <v>0</v>
      </c>
      <c r="V296" s="59">
        <f t="shared" si="79"/>
        <v>0</v>
      </c>
      <c r="W296" s="59">
        <f t="shared" si="79"/>
        <v>0</v>
      </c>
      <c r="Y296" s="61"/>
    </row>
    <row r="300" spans="1:25" s="39" customFormat="1" ht="17.25">
      <c r="D300" s="43"/>
      <c r="E300" s="43"/>
      <c r="G300" s="43"/>
      <c r="H300" s="43"/>
      <c r="N300" s="45"/>
      <c r="P300" s="45"/>
    </row>
  </sheetData>
  <mergeCells count="435">
    <mergeCell ref="N288:N295"/>
    <mergeCell ref="O288:O295"/>
    <mergeCell ref="P288:P295"/>
    <mergeCell ref="Q288:Q295"/>
    <mergeCell ref="R288:R295"/>
    <mergeCell ref="B296:C296"/>
    <mergeCell ref="D288:D295"/>
    <mergeCell ref="E288:E295"/>
    <mergeCell ref="F288:F295"/>
    <mergeCell ref="G288:G295"/>
    <mergeCell ref="H288:H295"/>
    <mergeCell ref="B288:B295"/>
    <mergeCell ref="R279:R286"/>
    <mergeCell ref="B287:C287"/>
    <mergeCell ref="G279:G286"/>
    <mergeCell ref="H279:H286"/>
    <mergeCell ref="N279:N286"/>
    <mergeCell ref="O279:O286"/>
    <mergeCell ref="P279:P286"/>
    <mergeCell ref="Q279:Q286"/>
    <mergeCell ref="A279:A287"/>
    <mergeCell ref="B279:B286"/>
    <mergeCell ref="D279:D286"/>
    <mergeCell ref="E279:E286"/>
    <mergeCell ref="F279:F286"/>
    <mergeCell ref="O270:O277"/>
    <mergeCell ref="P270:P277"/>
    <mergeCell ref="Q270:Q277"/>
    <mergeCell ref="R270:R277"/>
    <mergeCell ref="B278:C278"/>
    <mergeCell ref="A270:A278"/>
    <mergeCell ref="B270:B277"/>
    <mergeCell ref="D270:D277"/>
    <mergeCell ref="E270:E277"/>
    <mergeCell ref="F270:F277"/>
    <mergeCell ref="G270:G277"/>
    <mergeCell ref="H270:H277"/>
    <mergeCell ref="N270:N277"/>
    <mergeCell ref="O261:O268"/>
    <mergeCell ref="P261:P268"/>
    <mergeCell ref="Q261:Q268"/>
    <mergeCell ref="R261:R268"/>
    <mergeCell ref="B269:C269"/>
    <mergeCell ref="R252:R259"/>
    <mergeCell ref="B260:C260"/>
    <mergeCell ref="A261:A269"/>
    <mergeCell ref="B261:B268"/>
    <mergeCell ref="D261:D268"/>
    <mergeCell ref="E261:E268"/>
    <mergeCell ref="F261:F268"/>
    <mergeCell ref="G261:G268"/>
    <mergeCell ref="H261:H268"/>
    <mergeCell ref="N261:N268"/>
    <mergeCell ref="G252:G259"/>
    <mergeCell ref="H252:H259"/>
    <mergeCell ref="N252:N259"/>
    <mergeCell ref="O252:O259"/>
    <mergeCell ref="P252:P259"/>
    <mergeCell ref="Q252:Q259"/>
    <mergeCell ref="O243:O250"/>
    <mergeCell ref="P243:P250"/>
    <mergeCell ref="Q243:Q250"/>
    <mergeCell ref="R243:R250"/>
    <mergeCell ref="B251:C251"/>
    <mergeCell ref="A252:A260"/>
    <mergeCell ref="B252:B259"/>
    <mergeCell ref="D252:D259"/>
    <mergeCell ref="E252:E259"/>
    <mergeCell ref="F252:F259"/>
    <mergeCell ref="A243:A251"/>
    <mergeCell ref="B243:B250"/>
    <mergeCell ref="D243:D250"/>
    <mergeCell ref="E243:E250"/>
    <mergeCell ref="F243:F250"/>
    <mergeCell ref="G243:G250"/>
    <mergeCell ref="H243:H250"/>
    <mergeCell ref="N243:N250"/>
    <mergeCell ref="O234:O241"/>
    <mergeCell ref="P234:P241"/>
    <mergeCell ref="Q234:Q241"/>
    <mergeCell ref="R234:R241"/>
    <mergeCell ref="B242:C242"/>
    <mergeCell ref="R225:R232"/>
    <mergeCell ref="B233:C233"/>
    <mergeCell ref="A234:A242"/>
    <mergeCell ref="B234:B241"/>
    <mergeCell ref="D234:D241"/>
    <mergeCell ref="E234:E241"/>
    <mergeCell ref="F234:F241"/>
    <mergeCell ref="G234:G241"/>
    <mergeCell ref="H234:H241"/>
    <mergeCell ref="N234:N241"/>
    <mergeCell ref="G225:G232"/>
    <mergeCell ref="H225:H232"/>
    <mergeCell ref="N225:N232"/>
    <mergeCell ref="O225:O232"/>
    <mergeCell ref="P225:P232"/>
    <mergeCell ref="Q225:Q232"/>
    <mergeCell ref="O216:O223"/>
    <mergeCell ref="P216:P223"/>
    <mergeCell ref="Q216:Q223"/>
    <mergeCell ref="R216:R223"/>
    <mergeCell ref="B224:C224"/>
    <mergeCell ref="A225:A233"/>
    <mergeCell ref="B225:B232"/>
    <mergeCell ref="D225:D232"/>
    <mergeCell ref="E225:E232"/>
    <mergeCell ref="F225:F232"/>
    <mergeCell ref="A216:A224"/>
    <mergeCell ref="B216:B223"/>
    <mergeCell ref="D216:D223"/>
    <mergeCell ref="E216:E223"/>
    <mergeCell ref="F216:F223"/>
    <mergeCell ref="G216:G223"/>
    <mergeCell ref="H216:H223"/>
    <mergeCell ref="N216:N223"/>
    <mergeCell ref="B215:C215"/>
    <mergeCell ref="R198:R205"/>
    <mergeCell ref="B206:C206"/>
    <mergeCell ref="A207:A215"/>
    <mergeCell ref="B207:B214"/>
    <mergeCell ref="D207:D214"/>
    <mergeCell ref="E207:E214"/>
    <mergeCell ref="F207:F214"/>
    <mergeCell ref="G207:G214"/>
    <mergeCell ref="H207:H214"/>
    <mergeCell ref="N207:N214"/>
    <mergeCell ref="G198:G205"/>
    <mergeCell ref="H198:H205"/>
    <mergeCell ref="N198:N205"/>
    <mergeCell ref="O198:O205"/>
    <mergeCell ref="P198:P205"/>
    <mergeCell ref="Q198:Q205"/>
    <mergeCell ref="R189:R196"/>
    <mergeCell ref="B197:C197"/>
    <mergeCell ref="A198:A206"/>
    <mergeCell ref="B198:B205"/>
    <mergeCell ref="D198:D205"/>
    <mergeCell ref="E198:E205"/>
    <mergeCell ref="F198:F205"/>
    <mergeCell ref="O207:O214"/>
    <mergeCell ref="P207:P214"/>
    <mergeCell ref="Q207:Q214"/>
    <mergeCell ref="R207:R214"/>
    <mergeCell ref="A180:A188"/>
    <mergeCell ref="B180:B187"/>
    <mergeCell ref="D180:D187"/>
    <mergeCell ref="E180:E187"/>
    <mergeCell ref="F180:F187"/>
    <mergeCell ref="R180:R187"/>
    <mergeCell ref="B188:C188"/>
    <mergeCell ref="A189:A197"/>
    <mergeCell ref="B189:B196"/>
    <mergeCell ref="D189:D196"/>
    <mergeCell ref="E189:E196"/>
    <mergeCell ref="F189:F196"/>
    <mergeCell ref="G189:G196"/>
    <mergeCell ref="H189:H196"/>
    <mergeCell ref="N189:N196"/>
    <mergeCell ref="G180:G187"/>
    <mergeCell ref="H180:H187"/>
    <mergeCell ref="N180:N187"/>
    <mergeCell ref="O180:O187"/>
    <mergeCell ref="P180:P187"/>
    <mergeCell ref="Q180:Q187"/>
    <mergeCell ref="O189:O196"/>
    <mergeCell ref="P189:P196"/>
    <mergeCell ref="Q189:Q196"/>
    <mergeCell ref="R162:R169"/>
    <mergeCell ref="B170:C170"/>
    <mergeCell ref="A171:A179"/>
    <mergeCell ref="B171:B178"/>
    <mergeCell ref="D171:D178"/>
    <mergeCell ref="E171:E178"/>
    <mergeCell ref="F171:F178"/>
    <mergeCell ref="G171:G178"/>
    <mergeCell ref="H171:H178"/>
    <mergeCell ref="N171:N178"/>
    <mergeCell ref="G162:G169"/>
    <mergeCell ref="H162:H169"/>
    <mergeCell ref="N162:N169"/>
    <mergeCell ref="O162:O169"/>
    <mergeCell ref="P162:P169"/>
    <mergeCell ref="Q162:Q169"/>
    <mergeCell ref="O171:O178"/>
    <mergeCell ref="P171:P178"/>
    <mergeCell ref="Q171:Q178"/>
    <mergeCell ref="R171:R178"/>
    <mergeCell ref="B179:C179"/>
    <mergeCell ref="B161:C161"/>
    <mergeCell ref="A162:A170"/>
    <mergeCell ref="B162:B169"/>
    <mergeCell ref="D162:D169"/>
    <mergeCell ref="E162:E169"/>
    <mergeCell ref="F162:F169"/>
    <mergeCell ref="A153:A161"/>
    <mergeCell ref="B153:B160"/>
    <mergeCell ref="D153:D160"/>
    <mergeCell ref="E153:E160"/>
    <mergeCell ref="F153:F160"/>
    <mergeCell ref="A144:A152"/>
    <mergeCell ref="B144:B151"/>
    <mergeCell ref="D144:D151"/>
    <mergeCell ref="E144:E151"/>
    <mergeCell ref="F144:F151"/>
    <mergeCell ref="O153:O160"/>
    <mergeCell ref="P153:P160"/>
    <mergeCell ref="Q153:Q160"/>
    <mergeCell ref="R153:R160"/>
    <mergeCell ref="G153:G160"/>
    <mergeCell ref="H153:H160"/>
    <mergeCell ref="N153:N160"/>
    <mergeCell ref="R144:R151"/>
    <mergeCell ref="B152:C152"/>
    <mergeCell ref="G144:G151"/>
    <mergeCell ref="H144:H151"/>
    <mergeCell ref="N144:N151"/>
    <mergeCell ref="O144:O151"/>
    <mergeCell ref="P144:P151"/>
    <mergeCell ref="Q144:Q151"/>
    <mergeCell ref="H135:H142"/>
    <mergeCell ref="N135:N142"/>
    <mergeCell ref="O135:O142"/>
    <mergeCell ref="P135:P142"/>
    <mergeCell ref="Q135:Q142"/>
    <mergeCell ref="O126:O133"/>
    <mergeCell ref="P126:P133"/>
    <mergeCell ref="Q126:Q133"/>
    <mergeCell ref="R126:R133"/>
    <mergeCell ref="A135:A143"/>
    <mergeCell ref="B135:B142"/>
    <mergeCell ref="D135:D142"/>
    <mergeCell ref="E135:E142"/>
    <mergeCell ref="F135:F142"/>
    <mergeCell ref="R135:R142"/>
    <mergeCell ref="B143:C143"/>
    <mergeCell ref="G135:G142"/>
    <mergeCell ref="B134:C134"/>
    <mergeCell ref="A126:A134"/>
    <mergeCell ref="B126:B133"/>
    <mergeCell ref="D126:D133"/>
    <mergeCell ref="E126:E133"/>
    <mergeCell ref="F126:F133"/>
    <mergeCell ref="G126:G133"/>
    <mergeCell ref="H126:H133"/>
    <mergeCell ref="N126:N133"/>
    <mergeCell ref="G117:G124"/>
    <mergeCell ref="H117:H124"/>
    <mergeCell ref="N117:N124"/>
    <mergeCell ref="R108:R115"/>
    <mergeCell ref="B116:C116"/>
    <mergeCell ref="A117:A125"/>
    <mergeCell ref="B117:B124"/>
    <mergeCell ref="D117:D124"/>
    <mergeCell ref="E117:E124"/>
    <mergeCell ref="F117:F124"/>
    <mergeCell ref="A108:A116"/>
    <mergeCell ref="B108:B115"/>
    <mergeCell ref="D108:D115"/>
    <mergeCell ref="E108:E115"/>
    <mergeCell ref="F108:F115"/>
    <mergeCell ref="G108:G115"/>
    <mergeCell ref="H108:H115"/>
    <mergeCell ref="N108:N115"/>
    <mergeCell ref="R117:R124"/>
    <mergeCell ref="B125:C125"/>
    <mergeCell ref="O117:O124"/>
    <mergeCell ref="P117:P124"/>
    <mergeCell ref="Q117:Q124"/>
    <mergeCell ref="A90:A98"/>
    <mergeCell ref="B90:B97"/>
    <mergeCell ref="D90:D97"/>
    <mergeCell ref="E90:E97"/>
    <mergeCell ref="F90:F97"/>
    <mergeCell ref="G90:G97"/>
    <mergeCell ref="O108:O115"/>
    <mergeCell ref="P108:P115"/>
    <mergeCell ref="Q108:Q115"/>
    <mergeCell ref="A99:A107"/>
    <mergeCell ref="B99:B106"/>
    <mergeCell ref="D99:D106"/>
    <mergeCell ref="E99:E106"/>
    <mergeCell ref="F99:F106"/>
    <mergeCell ref="R99:R106"/>
    <mergeCell ref="B107:C107"/>
    <mergeCell ref="O99:O106"/>
    <mergeCell ref="P99:P106"/>
    <mergeCell ref="Q99:Q106"/>
    <mergeCell ref="R72:R79"/>
    <mergeCell ref="G99:G106"/>
    <mergeCell ref="H99:H106"/>
    <mergeCell ref="N99:N106"/>
    <mergeCell ref="O90:O97"/>
    <mergeCell ref="P90:P97"/>
    <mergeCell ref="Q90:Q97"/>
    <mergeCell ref="R90:R97"/>
    <mergeCell ref="B98:C98"/>
    <mergeCell ref="N72:N79"/>
    <mergeCell ref="H90:H97"/>
    <mergeCell ref="N90:N97"/>
    <mergeCell ref="G81:G88"/>
    <mergeCell ref="H81:H88"/>
    <mergeCell ref="N81:N88"/>
    <mergeCell ref="O72:O79"/>
    <mergeCell ref="P72:P79"/>
    <mergeCell ref="Q72:Q79"/>
    <mergeCell ref="G54:G61"/>
    <mergeCell ref="H54:H61"/>
    <mergeCell ref="N54:N61"/>
    <mergeCell ref="R63:R70"/>
    <mergeCell ref="B71:C71"/>
    <mergeCell ref="O63:O70"/>
    <mergeCell ref="B80:C80"/>
    <mergeCell ref="A81:A89"/>
    <mergeCell ref="B81:B88"/>
    <mergeCell ref="D81:D88"/>
    <mergeCell ref="E81:E88"/>
    <mergeCell ref="F81:F88"/>
    <mergeCell ref="R81:R88"/>
    <mergeCell ref="B89:C89"/>
    <mergeCell ref="O81:O88"/>
    <mergeCell ref="P81:P88"/>
    <mergeCell ref="Q81:Q88"/>
    <mergeCell ref="A72:A80"/>
    <mergeCell ref="B72:B79"/>
    <mergeCell ref="D72:D79"/>
    <mergeCell ref="E72:E79"/>
    <mergeCell ref="F72:F79"/>
    <mergeCell ref="G72:G79"/>
    <mergeCell ref="H72:H79"/>
    <mergeCell ref="B63:B70"/>
    <mergeCell ref="D63:D70"/>
    <mergeCell ref="E63:E70"/>
    <mergeCell ref="F63:F70"/>
    <mergeCell ref="A54:A62"/>
    <mergeCell ref="B54:B61"/>
    <mergeCell ref="D54:D61"/>
    <mergeCell ref="E54:E61"/>
    <mergeCell ref="F54:F61"/>
    <mergeCell ref="P63:P70"/>
    <mergeCell ref="Q63:Q70"/>
    <mergeCell ref="O45:O52"/>
    <mergeCell ref="P45:P52"/>
    <mergeCell ref="Q45:Q52"/>
    <mergeCell ref="R45:R52"/>
    <mergeCell ref="B53:C53"/>
    <mergeCell ref="A45:A53"/>
    <mergeCell ref="B45:B52"/>
    <mergeCell ref="D45:D52"/>
    <mergeCell ref="E45:E52"/>
    <mergeCell ref="F45:F52"/>
    <mergeCell ref="G45:G52"/>
    <mergeCell ref="H45:H52"/>
    <mergeCell ref="N45:N52"/>
    <mergeCell ref="G63:G70"/>
    <mergeCell ref="H63:H70"/>
    <mergeCell ref="N63:N70"/>
    <mergeCell ref="O54:O61"/>
    <mergeCell ref="P54:P61"/>
    <mergeCell ref="Q54:Q61"/>
    <mergeCell ref="R54:R61"/>
    <mergeCell ref="B62:C62"/>
    <mergeCell ref="A63:A71"/>
    <mergeCell ref="B44:C44"/>
    <mergeCell ref="R27:R34"/>
    <mergeCell ref="B35:C35"/>
    <mergeCell ref="A36:A44"/>
    <mergeCell ref="B36:B43"/>
    <mergeCell ref="D36:D43"/>
    <mergeCell ref="E36:E43"/>
    <mergeCell ref="F36:F43"/>
    <mergeCell ref="G36:G43"/>
    <mergeCell ref="H36:H43"/>
    <mergeCell ref="N36:N43"/>
    <mergeCell ref="G27:G34"/>
    <mergeCell ref="H27:H34"/>
    <mergeCell ref="N27:N34"/>
    <mergeCell ref="O27:O34"/>
    <mergeCell ref="P27:P34"/>
    <mergeCell ref="Q27:Q34"/>
    <mergeCell ref="R18:R25"/>
    <mergeCell ref="B26:C26"/>
    <mergeCell ref="A27:A35"/>
    <mergeCell ref="B27:B34"/>
    <mergeCell ref="D27:D34"/>
    <mergeCell ref="E27:E34"/>
    <mergeCell ref="F27:F34"/>
    <mergeCell ref="O36:O43"/>
    <mergeCell ref="P36:P43"/>
    <mergeCell ref="Q36:Q43"/>
    <mergeCell ref="R36:R43"/>
    <mergeCell ref="R9:R16"/>
    <mergeCell ref="B17:C17"/>
    <mergeCell ref="A18:A26"/>
    <mergeCell ref="B18:B25"/>
    <mergeCell ref="D18:D25"/>
    <mergeCell ref="E18:E25"/>
    <mergeCell ref="F18:F25"/>
    <mergeCell ref="G18:G25"/>
    <mergeCell ref="H18:H25"/>
    <mergeCell ref="N18:N25"/>
    <mergeCell ref="G9:G16"/>
    <mergeCell ref="H9:H16"/>
    <mergeCell ref="N9:N16"/>
    <mergeCell ref="O9:O16"/>
    <mergeCell ref="P9:P16"/>
    <mergeCell ref="Q9:Q16"/>
    <mergeCell ref="A9:A17"/>
    <mergeCell ref="B9:B16"/>
    <mergeCell ref="D9:D16"/>
    <mergeCell ref="E9:E16"/>
    <mergeCell ref="F9:F16"/>
    <mergeCell ref="O18:O25"/>
    <mergeCell ref="P18:P25"/>
    <mergeCell ref="Q18:Q2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topLeftCell="E24" workbookViewId="0">
      <selection activeCell="S27" sqref="S27:W34"/>
    </sheetView>
  </sheetViews>
  <sheetFormatPr defaultRowHeight="13.5"/>
  <cols>
    <col min="1" max="1" width="4" style="2" bestFit="1" customWidth="1"/>
    <col min="2" max="2" width="19.42578125" style="2" customWidth="1"/>
    <col min="3" max="3" width="35.28515625" style="2" hidden="1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16.5">
      <c r="A9" s="103">
        <v>40</v>
      </c>
      <c r="B9" s="105" t="s">
        <v>63</v>
      </c>
      <c r="C9" s="7" t="s">
        <v>16</v>
      </c>
      <c r="D9" s="87">
        <v>1600.36</v>
      </c>
      <c r="E9" s="87">
        <v>517.29999999999995</v>
      </c>
      <c r="F9" s="87"/>
      <c r="G9" s="87"/>
      <c r="H9" s="95">
        <v>48.8</v>
      </c>
      <c r="I9" s="8">
        <v>35</v>
      </c>
      <c r="J9" s="9">
        <v>13</v>
      </c>
      <c r="K9" s="10"/>
      <c r="L9" s="10"/>
      <c r="M9" s="11"/>
      <c r="N9" s="97">
        <v>185.24</v>
      </c>
      <c r="O9" s="87">
        <v>1.38</v>
      </c>
      <c r="P9" s="100"/>
      <c r="Q9" s="87"/>
      <c r="R9" s="87">
        <v>10.37</v>
      </c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>
        <v>26</v>
      </c>
      <c r="J10" s="17">
        <v>4</v>
      </c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28.5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42.75">
      <c r="A12" s="103"/>
      <c r="B12" s="106"/>
      <c r="C12" s="15" t="s">
        <v>19</v>
      </c>
      <c r="D12" s="88"/>
      <c r="E12" s="88"/>
      <c r="F12" s="88"/>
      <c r="G12" s="88"/>
      <c r="H12" s="96"/>
      <c r="I12" s="16">
        <v>118</v>
      </c>
      <c r="J12" s="17">
        <v>17</v>
      </c>
      <c r="K12" s="18"/>
      <c r="L12" s="18"/>
      <c r="M12" s="19"/>
      <c r="N12" s="98"/>
      <c r="O12" s="88"/>
      <c r="P12" s="101"/>
      <c r="Q12" s="88"/>
      <c r="R12" s="88"/>
      <c r="S12" s="20">
        <v>50</v>
      </c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>
        <v>41</v>
      </c>
      <c r="J13" s="17">
        <v>6</v>
      </c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42.75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16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>
        <v>55</v>
      </c>
      <c r="J16" s="29">
        <v>11</v>
      </c>
      <c r="K16" s="30"/>
      <c r="L16" s="30"/>
      <c r="M16" s="31"/>
      <c r="N16" s="99"/>
      <c r="O16" s="89"/>
      <c r="P16" s="102"/>
      <c r="Q16" s="89"/>
      <c r="R16" s="89"/>
      <c r="S16" s="32">
        <v>70</v>
      </c>
      <c r="T16" s="23"/>
      <c r="U16" s="23"/>
      <c r="V16" s="23"/>
      <c r="W16" s="33"/>
    </row>
    <row r="17" spans="1:23" ht="17.25" thickBot="1">
      <c r="A17" s="104"/>
      <c r="B17" s="142" t="s">
        <v>24</v>
      </c>
      <c r="C17" s="143"/>
      <c r="D17" s="62">
        <f>D9+E9+H9</f>
        <v>2166.46</v>
      </c>
      <c r="E17" s="46"/>
      <c r="F17" s="46"/>
      <c r="G17" s="46"/>
      <c r="H17" s="46"/>
      <c r="I17" s="48">
        <f t="shared" ref="I17:M17" si="0">I9+I10+I11+I12+I13+I14+I15+I16</f>
        <v>275</v>
      </c>
      <c r="J17" s="48">
        <f t="shared" si="0"/>
        <v>51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196.99</v>
      </c>
      <c r="O17" s="46"/>
      <c r="P17" s="34"/>
      <c r="Q17" s="46"/>
      <c r="R17" s="46"/>
      <c r="S17" s="48">
        <f t="shared" ref="S17:W17" si="1">S9+S10+S11+S12+S13+S14+S15+S16</f>
        <v>120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  <row r="18" spans="1:23" ht="16.5">
      <c r="A18" s="103">
        <v>76</v>
      </c>
      <c r="B18" s="105" t="s">
        <v>97</v>
      </c>
      <c r="C18" s="7" t="s">
        <v>16</v>
      </c>
      <c r="D18" s="87">
        <v>394.94</v>
      </c>
      <c r="E18" s="87">
        <v>59.99</v>
      </c>
      <c r="F18" s="87"/>
      <c r="G18" s="87"/>
      <c r="H18" s="95">
        <v>0.84</v>
      </c>
      <c r="I18" s="8">
        <v>75.5</v>
      </c>
      <c r="J18" s="9"/>
      <c r="K18" s="10"/>
      <c r="L18" s="10"/>
      <c r="M18" s="11"/>
      <c r="N18" s="97"/>
      <c r="O18" s="87"/>
      <c r="P18" s="100"/>
      <c r="Q18" s="87"/>
      <c r="R18" s="87"/>
      <c r="S18" s="12"/>
      <c r="T18" s="13"/>
      <c r="U18" s="13"/>
      <c r="V18" s="13"/>
      <c r="W18" s="14"/>
    </row>
    <row r="19" spans="1:23" ht="28.5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3" ht="28.5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3" ht="42.75">
      <c r="A21" s="103"/>
      <c r="B21" s="106"/>
      <c r="C21" s="15" t="s">
        <v>19</v>
      </c>
      <c r="D21" s="88"/>
      <c r="E21" s="88"/>
      <c r="F21" s="88"/>
      <c r="G21" s="88"/>
      <c r="H21" s="96"/>
      <c r="I21" s="16">
        <v>18</v>
      </c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3" ht="28.5">
      <c r="A22" s="103"/>
      <c r="B22" s="106"/>
      <c r="C22" s="15" t="s">
        <v>20</v>
      </c>
      <c r="D22" s="88"/>
      <c r="E22" s="88"/>
      <c r="F22" s="88"/>
      <c r="G22" s="88"/>
      <c r="H22" s="96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3" ht="42.75">
      <c r="A23" s="103"/>
      <c r="B23" s="106"/>
      <c r="C23" s="15" t="s">
        <v>21</v>
      </c>
      <c r="D23" s="88"/>
      <c r="E23" s="88"/>
      <c r="F23" s="88"/>
      <c r="G23" s="88"/>
      <c r="H23" s="96"/>
      <c r="I23" s="16">
        <v>74.5</v>
      </c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3" ht="16.5">
      <c r="A24" s="103"/>
      <c r="B24" s="106"/>
      <c r="C24" s="15" t="s">
        <v>22</v>
      </c>
      <c r="D24" s="88"/>
      <c r="E24" s="88"/>
      <c r="F24" s="88"/>
      <c r="G24" s="88"/>
      <c r="H24" s="96"/>
      <c r="I24" s="16">
        <v>21</v>
      </c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3" ht="29.25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45.5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3" ht="17.25" thickBot="1">
      <c r="A26" s="104"/>
      <c r="B26" s="142" t="s">
        <v>24</v>
      </c>
      <c r="C26" s="143"/>
      <c r="D26" s="62">
        <f>D18+E18+H18</f>
        <v>455.77</v>
      </c>
      <c r="E26" s="46"/>
      <c r="F26" s="46"/>
      <c r="G26" s="46"/>
      <c r="H26" s="46"/>
      <c r="I26" s="48">
        <f t="shared" ref="I26:M26" si="2">I18+I19+I20+I21+I22+I23+I24+I25</f>
        <v>234.5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0</v>
      </c>
      <c r="O26" s="46"/>
      <c r="P26" s="34"/>
      <c r="Q26" s="46"/>
      <c r="R26" s="46"/>
      <c r="S26" s="48">
        <f t="shared" ref="S26:W26" si="3">S18+S19+S20+S21+S22+S23+S24+S25</f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</row>
    <row r="27" spans="1:23" ht="18" customHeight="1" thickBot="1">
      <c r="A27" s="63"/>
      <c r="B27" s="92" t="s">
        <v>121</v>
      </c>
      <c r="C27" s="35" t="s">
        <v>16</v>
      </c>
      <c r="D27" s="82">
        <f>D18+D9</f>
        <v>1995.3</v>
      </c>
      <c r="E27" s="82">
        <f t="shared" ref="E27:H27" si="4">E18+E9</f>
        <v>577.29</v>
      </c>
      <c r="F27" s="82">
        <f t="shared" si="4"/>
        <v>0</v>
      </c>
      <c r="G27" s="82">
        <f t="shared" si="4"/>
        <v>0</v>
      </c>
      <c r="H27" s="82">
        <f t="shared" si="4"/>
        <v>49.64</v>
      </c>
      <c r="I27" s="36">
        <f>I9+I18</f>
        <v>110.5</v>
      </c>
      <c r="J27" s="36">
        <f t="shared" ref="J27:M27" si="5">J9+J18</f>
        <v>13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82">
        <f t="shared" ref="N27:R27" si="6">N18+N9</f>
        <v>185.24</v>
      </c>
      <c r="O27" s="82">
        <f t="shared" si="6"/>
        <v>1.38</v>
      </c>
      <c r="P27" s="82">
        <f t="shared" si="6"/>
        <v>0</v>
      </c>
      <c r="Q27" s="82">
        <f t="shared" si="6"/>
        <v>0</v>
      </c>
      <c r="R27" s="82">
        <f t="shared" si="6"/>
        <v>10.37</v>
      </c>
      <c r="S27" s="36">
        <f>S9+S18</f>
        <v>0</v>
      </c>
      <c r="T27" s="36">
        <f t="shared" ref="T27:W27" si="7">T9+T18</f>
        <v>0</v>
      </c>
      <c r="U27" s="36">
        <f t="shared" si="7"/>
        <v>0</v>
      </c>
      <c r="V27" s="36">
        <f t="shared" si="7"/>
        <v>0</v>
      </c>
      <c r="W27" s="36">
        <f t="shared" si="7"/>
        <v>0</v>
      </c>
    </row>
    <row r="28" spans="1:23" ht="27.75" thickBot="1">
      <c r="A28" s="63"/>
      <c r="B28" s="93"/>
      <c r="C28" s="37" t="s">
        <v>17</v>
      </c>
      <c r="D28" s="83"/>
      <c r="E28" s="83"/>
      <c r="F28" s="83"/>
      <c r="G28" s="83"/>
      <c r="H28" s="83"/>
      <c r="I28" s="36">
        <f t="shared" ref="I28:M28" si="8">I10+I19</f>
        <v>26</v>
      </c>
      <c r="J28" s="36">
        <f t="shared" si="8"/>
        <v>4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83"/>
      <c r="O28" s="83"/>
      <c r="P28" s="83"/>
      <c r="Q28" s="83"/>
      <c r="R28" s="83"/>
      <c r="S28" s="36">
        <f t="shared" ref="S28:W28" si="9">S10+S19</f>
        <v>0</v>
      </c>
      <c r="T28" s="36">
        <f t="shared" si="9"/>
        <v>0</v>
      </c>
      <c r="U28" s="36">
        <f t="shared" si="9"/>
        <v>0</v>
      </c>
      <c r="V28" s="36">
        <f t="shared" si="9"/>
        <v>0</v>
      </c>
      <c r="W28" s="36">
        <f t="shared" si="9"/>
        <v>0</v>
      </c>
    </row>
    <row r="29" spans="1:23" ht="27.75" thickBot="1">
      <c r="A29" s="63"/>
      <c r="B29" s="93"/>
      <c r="C29" s="37" t="s">
        <v>18</v>
      </c>
      <c r="D29" s="83"/>
      <c r="E29" s="83"/>
      <c r="F29" s="83"/>
      <c r="G29" s="83"/>
      <c r="H29" s="83"/>
      <c r="I29" s="36">
        <f t="shared" ref="I29:M29" si="10">I11+I20</f>
        <v>0</v>
      </c>
      <c r="J29" s="36">
        <f t="shared" si="10"/>
        <v>0</v>
      </c>
      <c r="K29" s="36">
        <f t="shared" si="10"/>
        <v>0</v>
      </c>
      <c r="L29" s="36">
        <f t="shared" si="10"/>
        <v>0</v>
      </c>
      <c r="M29" s="36">
        <f t="shared" si="10"/>
        <v>0</v>
      </c>
      <c r="N29" s="83"/>
      <c r="O29" s="83"/>
      <c r="P29" s="83"/>
      <c r="Q29" s="83"/>
      <c r="R29" s="83"/>
      <c r="S29" s="36">
        <f t="shared" ref="S29:W29" si="11">S11+S20</f>
        <v>0</v>
      </c>
      <c r="T29" s="36">
        <f t="shared" si="11"/>
        <v>0</v>
      </c>
      <c r="U29" s="36">
        <f t="shared" si="11"/>
        <v>0</v>
      </c>
      <c r="V29" s="36">
        <f t="shared" si="11"/>
        <v>0</v>
      </c>
      <c r="W29" s="36">
        <f t="shared" si="11"/>
        <v>0</v>
      </c>
    </row>
    <row r="30" spans="1:23" ht="27.75" thickBot="1">
      <c r="A30" s="63"/>
      <c r="B30" s="93"/>
      <c r="C30" s="37" t="s">
        <v>19</v>
      </c>
      <c r="D30" s="83"/>
      <c r="E30" s="83"/>
      <c r="F30" s="83"/>
      <c r="G30" s="83"/>
      <c r="H30" s="83"/>
      <c r="I30" s="36">
        <f t="shared" ref="I30:M30" si="12">I12+I21</f>
        <v>136</v>
      </c>
      <c r="J30" s="36">
        <f t="shared" si="12"/>
        <v>17</v>
      </c>
      <c r="K30" s="36">
        <f t="shared" si="12"/>
        <v>0</v>
      </c>
      <c r="L30" s="36">
        <f t="shared" si="12"/>
        <v>0</v>
      </c>
      <c r="M30" s="36">
        <f t="shared" si="12"/>
        <v>0</v>
      </c>
      <c r="N30" s="83"/>
      <c r="O30" s="83"/>
      <c r="P30" s="83"/>
      <c r="Q30" s="83"/>
      <c r="R30" s="83"/>
      <c r="S30" s="36">
        <f t="shared" ref="S30:W30" si="13">S12+S21</f>
        <v>50</v>
      </c>
      <c r="T30" s="36">
        <f t="shared" si="13"/>
        <v>0</v>
      </c>
      <c r="U30" s="36">
        <f t="shared" si="13"/>
        <v>0</v>
      </c>
      <c r="V30" s="36">
        <f t="shared" si="13"/>
        <v>0</v>
      </c>
      <c r="W30" s="36">
        <f t="shared" si="13"/>
        <v>0</v>
      </c>
    </row>
    <row r="31" spans="1:23" ht="27.75" thickBot="1">
      <c r="A31" s="63"/>
      <c r="B31" s="93"/>
      <c r="C31" s="37" t="s">
        <v>20</v>
      </c>
      <c r="D31" s="83"/>
      <c r="E31" s="83"/>
      <c r="F31" s="83"/>
      <c r="G31" s="83"/>
      <c r="H31" s="83"/>
      <c r="I31" s="36">
        <f t="shared" ref="I31:M31" si="14">I13+I22</f>
        <v>41</v>
      </c>
      <c r="J31" s="36">
        <f t="shared" si="14"/>
        <v>6</v>
      </c>
      <c r="K31" s="36">
        <f t="shared" si="14"/>
        <v>0</v>
      </c>
      <c r="L31" s="36">
        <f t="shared" si="14"/>
        <v>0</v>
      </c>
      <c r="M31" s="36">
        <f t="shared" si="14"/>
        <v>0</v>
      </c>
      <c r="N31" s="83"/>
      <c r="O31" s="83"/>
      <c r="P31" s="83"/>
      <c r="Q31" s="83"/>
      <c r="R31" s="83"/>
      <c r="S31" s="36">
        <f t="shared" ref="S31:W31" si="15">S13+S22</f>
        <v>0</v>
      </c>
      <c r="T31" s="36">
        <f t="shared" si="15"/>
        <v>0</v>
      </c>
      <c r="U31" s="36">
        <f t="shared" si="15"/>
        <v>0</v>
      </c>
      <c r="V31" s="36">
        <f t="shared" si="15"/>
        <v>0</v>
      </c>
      <c r="W31" s="36">
        <f t="shared" si="15"/>
        <v>0</v>
      </c>
    </row>
    <row r="32" spans="1:23" ht="27.75" thickBot="1">
      <c r="A32" s="63"/>
      <c r="B32" s="93"/>
      <c r="C32" s="37" t="s">
        <v>21</v>
      </c>
      <c r="D32" s="83"/>
      <c r="E32" s="83"/>
      <c r="F32" s="83"/>
      <c r="G32" s="83"/>
      <c r="H32" s="83"/>
      <c r="I32" s="36">
        <f t="shared" ref="I32:M32" si="16">I14+I23</f>
        <v>74.5</v>
      </c>
      <c r="J32" s="36">
        <f t="shared" si="16"/>
        <v>0</v>
      </c>
      <c r="K32" s="36">
        <f t="shared" si="16"/>
        <v>0</v>
      </c>
      <c r="L32" s="36">
        <f t="shared" si="16"/>
        <v>0</v>
      </c>
      <c r="M32" s="36">
        <f t="shared" si="16"/>
        <v>0</v>
      </c>
      <c r="N32" s="83"/>
      <c r="O32" s="83"/>
      <c r="P32" s="83"/>
      <c r="Q32" s="83"/>
      <c r="R32" s="83"/>
      <c r="S32" s="36">
        <f t="shared" ref="S32:W32" si="17">S14+S23</f>
        <v>0</v>
      </c>
      <c r="T32" s="36">
        <f t="shared" si="17"/>
        <v>0</v>
      </c>
      <c r="U32" s="36">
        <f t="shared" si="17"/>
        <v>0</v>
      </c>
      <c r="V32" s="36">
        <f t="shared" si="17"/>
        <v>0</v>
      </c>
      <c r="W32" s="36">
        <f t="shared" si="17"/>
        <v>0</v>
      </c>
    </row>
    <row r="33" spans="1:25" ht="18" thickBot="1">
      <c r="A33" s="63"/>
      <c r="B33" s="93"/>
      <c r="C33" s="37" t="s">
        <v>22</v>
      </c>
      <c r="D33" s="83"/>
      <c r="E33" s="83"/>
      <c r="F33" s="83"/>
      <c r="G33" s="83"/>
      <c r="H33" s="83"/>
      <c r="I33" s="36">
        <f t="shared" ref="I33:M33" si="18">I15+I24</f>
        <v>21</v>
      </c>
      <c r="J33" s="36">
        <f t="shared" si="18"/>
        <v>0</v>
      </c>
      <c r="K33" s="36">
        <f t="shared" si="18"/>
        <v>0</v>
      </c>
      <c r="L33" s="36">
        <f t="shared" si="18"/>
        <v>0</v>
      </c>
      <c r="M33" s="36">
        <f t="shared" si="18"/>
        <v>0</v>
      </c>
      <c r="N33" s="83"/>
      <c r="O33" s="83"/>
      <c r="P33" s="83"/>
      <c r="Q33" s="83"/>
      <c r="R33" s="83"/>
      <c r="S33" s="36">
        <f t="shared" ref="S33:W33" si="19">S15+S24</f>
        <v>0</v>
      </c>
      <c r="T33" s="36">
        <f t="shared" si="19"/>
        <v>0</v>
      </c>
      <c r="U33" s="36">
        <f t="shared" si="19"/>
        <v>0</v>
      </c>
      <c r="V33" s="36">
        <f t="shared" si="19"/>
        <v>0</v>
      </c>
      <c r="W33" s="36">
        <f t="shared" si="19"/>
        <v>0</v>
      </c>
    </row>
    <row r="34" spans="1:25" ht="27.75" thickBot="1">
      <c r="A34" s="63"/>
      <c r="B34" s="94"/>
      <c r="C34" s="38" t="s">
        <v>23</v>
      </c>
      <c r="D34" s="84"/>
      <c r="E34" s="84"/>
      <c r="F34" s="84"/>
      <c r="G34" s="84"/>
      <c r="H34" s="84"/>
      <c r="I34" s="36">
        <f t="shared" ref="I34:M34" si="20">I16+I25</f>
        <v>100.5</v>
      </c>
      <c r="J34" s="36">
        <f t="shared" si="20"/>
        <v>11</v>
      </c>
      <c r="K34" s="36">
        <f t="shared" si="20"/>
        <v>0</v>
      </c>
      <c r="L34" s="36">
        <f t="shared" si="20"/>
        <v>0</v>
      </c>
      <c r="M34" s="36">
        <f t="shared" si="20"/>
        <v>0</v>
      </c>
      <c r="N34" s="84"/>
      <c r="O34" s="84"/>
      <c r="P34" s="84"/>
      <c r="Q34" s="84"/>
      <c r="R34" s="84"/>
      <c r="S34" s="36">
        <f t="shared" ref="S34:W34" si="21">S16+S25</f>
        <v>70</v>
      </c>
      <c r="T34" s="36">
        <f t="shared" si="21"/>
        <v>0</v>
      </c>
      <c r="U34" s="36">
        <f t="shared" si="21"/>
        <v>0</v>
      </c>
      <c r="V34" s="36">
        <f t="shared" si="21"/>
        <v>0</v>
      </c>
      <c r="W34" s="36">
        <f t="shared" si="21"/>
        <v>0</v>
      </c>
    </row>
    <row r="35" spans="1:25" s="60" customFormat="1" ht="56.25" customHeight="1" thickBot="1">
      <c r="A35" s="57"/>
      <c r="B35" s="85" t="s">
        <v>24</v>
      </c>
      <c r="C35" s="86"/>
      <c r="D35" s="42">
        <f>D26+D17</f>
        <v>2622.23</v>
      </c>
      <c r="E35" s="54"/>
      <c r="F35" s="54"/>
      <c r="G35" s="54"/>
      <c r="H35" s="54"/>
      <c r="I35" s="58">
        <f>SUM(I27:I34)</f>
        <v>509.5</v>
      </c>
      <c r="J35" s="58">
        <f t="shared" ref="J35:M35" si="22">SUM(J27:J34)</f>
        <v>51</v>
      </c>
      <c r="K35" s="58">
        <f t="shared" si="22"/>
        <v>0</v>
      </c>
      <c r="L35" s="58">
        <f t="shared" si="22"/>
        <v>0</v>
      </c>
      <c r="M35" s="58">
        <f t="shared" si="22"/>
        <v>0</v>
      </c>
      <c r="N35" s="42">
        <f>N26+N17</f>
        <v>196.99</v>
      </c>
      <c r="O35" s="54"/>
      <c r="P35" s="54"/>
      <c r="Q35" s="54"/>
      <c r="R35" s="54"/>
      <c r="S35" s="58">
        <f t="shared" ref="S35:W35" si="23">SUM(S27:S34)</f>
        <v>120</v>
      </c>
      <c r="T35" s="58">
        <f t="shared" si="23"/>
        <v>0</v>
      </c>
      <c r="U35" s="58">
        <f t="shared" si="23"/>
        <v>0</v>
      </c>
      <c r="V35" s="58">
        <f t="shared" si="23"/>
        <v>0</v>
      </c>
      <c r="W35" s="58">
        <f t="shared" si="23"/>
        <v>0</v>
      </c>
      <c r="Y35" s="61"/>
    </row>
    <row r="37" spans="1:25">
      <c r="H37" s="44"/>
    </row>
    <row r="40" spans="1:25" s="39" customFormat="1" ht="17.25">
      <c r="D40" s="43"/>
      <c r="E40" s="43"/>
      <c r="G40" s="43"/>
      <c r="H40" s="43"/>
      <c r="N40" s="45"/>
      <c r="P40" s="45"/>
    </row>
  </sheetData>
  <mergeCells count="58">
    <mergeCell ref="B35:C35"/>
    <mergeCell ref="D27:D34"/>
    <mergeCell ref="E27:E34"/>
    <mergeCell ref="F27:F34"/>
    <mergeCell ref="G27:G34"/>
    <mergeCell ref="H27:H34"/>
    <mergeCell ref="R18:R25"/>
    <mergeCell ref="B26:C26"/>
    <mergeCell ref="G18:G25"/>
    <mergeCell ref="H18:H25"/>
    <mergeCell ref="N18:N25"/>
    <mergeCell ref="O18:O25"/>
    <mergeCell ref="P18:P25"/>
    <mergeCell ref="Q18:Q25"/>
    <mergeCell ref="B27:B34"/>
    <mergeCell ref="N27:N34"/>
    <mergeCell ref="O27:O34"/>
    <mergeCell ref="P27:P34"/>
    <mergeCell ref="Q27:Q34"/>
    <mergeCell ref="R27:R34"/>
    <mergeCell ref="A18:A26"/>
    <mergeCell ref="B18:B25"/>
    <mergeCell ref="D18:D25"/>
    <mergeCell ref="E18:E25"/>
    <mergeCell ref="F18:F25"/>
    <mergeCell ref="R9:R16"/>
    <mergeCell ref="B17:C17"/>
    <mergeCell ref="G9:G16"/>
    <mergeCell ref="H9:H16"/>
    <mergeCell ref="N9:N16"/>
    <mergeCell ref="O9:O16"/>
    <mergeCell ref="P9:P16"/>
    <mergeCell ref="Q9:Q16"/>
    <mergeCell ref="A9:A17"/>
    <mergeCell ref="B9:B16"/>
    <mergeCell ref="D9:D16"/>
    <mergeCell ref="E9:E16"/>
    <mergeCell ref="F9:F16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topLeftCell="F133" workbookViewId="0">
      <selection activeCell="S135" sqref="S135:W142"/>
    </sheetView>
  </sheetViews>
  <sheetFormatPr defaultRowHeight="13.5"/>
  <cols>
    <col min="1" max="1" width="4" style="2" bestFit="1" customWidth="1"/>
    <col min="2" max="2" width="19.42578125" style="2" customWidth="1"/>
    <col min="3" max="3" width="35.28515625" style="2" hidden="1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16.5">
      <c r="A9" s="103">
        <v>1</v>
      </c>
      <c r="B9" s="105" t="s">
        <v>75</v>
      </c>
      <c r="C9" s="7" t="s">
        <v>16</v>
      </c>
      <c r="D9" s="87">
        <v>324.89999999999998</v>
      </c>
      <c r="E9" s="87">
        <v>159.88999999999999</v>
      </c>
      <c r="F9" s="87"/>
      <c r="G9" s="87">
        <v>6.35</v>
      </c>
      <c r="H9" s="95">
        <v>368.09</v>
      </c>
      <c r="I9" s="8"/>
      <c r="J9" s="9"/>
      <c r="K9" s="10"/>
      <c r="L9" s="10"/>
      <c r="M9" s="11"/>
      <c r="N9" s="97">
        <v>669.43</v>
      </c>
      <c r="O9" s="87">
        <v>31.35</v>
      </c>
      <c r="P9" s="100"/>
      <c r="Q9" s="87">
        <v>746.03</v>
      </c>
      <c r="R9" s="87">
        <v>25.62</v>
      </c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>
        <v>26</v>
      </c>
      <c r="J10" s="17"/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28.5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42.75">
      <c r="A12" s="103"/>
      <c r="B12" s="106"/>
      <c r="C12" s="15" t="s">
        <v>19</v>
      </c>
      <c r="D12" s="88"/>
      <c r="E12" s="88"/>
      <c r="F12" s="88"/>
      <c r="G12" s="88"/>
      <c r="H12" s="96"/>
      <c r="I12" s="16"/>
      <c r="J12" s="17"/>
      <c r="K12" s="18"/>
      <c r="L12" s="18"/>
      <c r="M12" s="19"/>
      <c r="N12" s="98"/>
      <c r="O12" s="88"/>
      <c r="P12" s="101"/>
      <c r="Q12" s="88"/>
      <c r="R12" s="88"/>
      <c r="S12" s="20">
        <v>350</v>
      </c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>
        <v>42</v>
      </c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42.75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16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>
        <v>82</v>
      </c>
      <c r="J16" s="29"/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6" ht="17.25" thickBot="1">
      <c r="A17" s="104"/>
      <c r="B17" s="142" t="s">
        <v>24</v>
      </c>
      <c r="C17" s="143"/>
      <c r="D17" s="62">
        <f>D9+E9+G9+H9</f>
        <v>859.23</v>
      </c>
      <c r="E17" s="46"/>
      <c r="F17" s="46"/>
      <c r="G17" s="46"/>
      <c r="H17" s="46"/>
      <c r="I17" s="48">
        <f t="shared" ref="I17:M17" si="0">I9+I10+I11+I12+I13+I14+I15+I16</f>
        <v>150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1472.4299999999998</v>
      </c>
      <c r="O17" s="46"/>
      <c r="P17" s="34"/>
      <c r="Q17" s="46"/>
      <c r="R17" s="46"/>
      <c r="S17" s="48">
        <f t="shared" ref="S17:W17" si="1">S9+S10+S11+S12+S13+S14+S15+S16</f>
        <v>350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  <c r="Z17" s="2">
        <v>600</v>
      </c>
    </row>
    <row r="18" spans="1:26" ht="16.5">
      <c r="A18" s="103">
        <v>2</v>
      </c>
      <c r="B18" s="105" t="s">
        <v>104</v>
      </c>
      <c r="C18" s="7" t="s">
        <v>16</v>
      </c>
      <c r="D18" s="87">
        <v>865.26</v>
      </c>
      <c r="E18" s="87">
        <v>194.51</v>
      </c>
      <c r="F18" s="87"/>
      <c r="G18" s="87">
        <v>49.14</v>
      </c>
      <c r="H18" s="95">
        <v>30.33</v>
      </c>
      <c r="I18" s="8">
        <v>80</v>
      </c>
      <c r="J18" s="9"/>
      <c r="K18" s="10"/>
      <c r="L18" s="10"/>
      <c r="M18" s="11"/>
      <c r="N18" s="97">
        <v>166.96</v>
      </c>
      <c r="O18" s="87">
        <v>19.899999999999999</v>
      </c>
      <c r="P18" s="100"/>
      <c r="Q18" s="87">
        <v>383.84</v>
      </c>
      <c r="R18" s="87">
        <v>22.07</v>
      </c>
      <c r="S18" s="12"/>
      <c r="T18" s="13"/>
      <c r="U18" s="13"/>
      <c r="V18" s="13"/>
      <c r="W18" s="14"/>
    </row>
    <row r="19" spans="1:26" ht="28.5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6" ht="28.5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6" ht="42.75">
      <c r="A21" s="103"/>
      <c r="B21" s="106"/>
      <c r="C21" s="15" t="s">
        <v>19</v>
      </c>
      <c r="D21" s="88"/>
      <c r="E21" s="88"/>
      <c r="F21" s="88"/>
      <c r="G21" s="88"/>
      <c r="H21" s="96"/>
      <c r="I21" s="16">
        <v>250</v>
      </c>
      <c r="J21" s="17"/>
      <c r="K21" s="18"/>
      <c r="L21" s="18"/>
      <c r="M21" s="19"/>
      <c r="N21" s="98"/>
      <c r="O21" s="88"/>
      <c r="P21" s="101"/>
      <c r="Q21" s="88"/>
      <c r="R21" s="88"/>
      <c r="S21" s="20">
        <v>101</v>
      </c>
      <c r="T21" s="24"/>
      <c r="U21" s="21"/>
      <c r="V21" s="25"/>
      <c r="W21" s="22"/>
    </row>
    <row r="22" spans="1:26" ht="28.5">
      <c r="A22" s="103"/>
      <c r="B22" s="106"/>
      <c r="C22" s="15" t="s">
        <v>20</v>
      </c>
      <c r="D22" s="88"/>
      <c r="E22" s="88"/>
      <c r="F22" s="88"/>
      <c r="G22" s="88"/>
      <c r="H22" s="96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6" ht="42.75">
      <c r="A23" s="103"/>
      <c r="B23" s="106"/>
      <c r="C23" s="15" t="s">
        <v>21</v>
      </c>
      <c r="D23" s="88"/>
      <c r="E23" s="88"/>
      <c r="F23" s="88"/>
      <c r="G23" s="88"/>
      <c r="H23" s="96"/>
      <c r="I23" s="16"/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6" ht="16.5">
      <c r="A24" s="103"/>
      <c r="B24" s="106"/>
      <c r="C24" s="15" t="s">
        <v>22</v>
      </c>
      <c r="D24" s="88"/>
      <c r="E24" s="88"/>
      <c r="F24" s="88"/>
      <c r="G24" s="88"/>
      <c r="H24" s="96"/>
      <c r="I24" s="16"/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6" ht="29.25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275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6" ht="17.25" thickBot="1">
      <c r="A26" s="104"/>
      <c r="B26" s="142" t="s">
        <v>24</v>
      </c>
      <c r="C26" s="143"/>
      <c r="D26" s="62">
        <f>D18+E18+G18+H18</f>
        <v>1139.24</v>
      </c>
      <c r="E26" s="46"/>
      <c r="F26" s="46"/>
      <c r="G26" s="46"/>
      <c r="H26" s="46"/>
      <c r="I26" s="48">
        <f t="shared" ref="I26:M26" si="2">I18+I19+I20+I21+I22+I23+I24+I25</f>
        <v>605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592.7700000000001</v>
      </c>
      <c r="O26" s="46"/>
      <c r="P26" s="34"/>
      <c r="Q26" s="46"/>
      <c r="R26" s="46"/>
      <c r="S26" s="48">
        <f t="shared" ref="S26:W26" si="3">S18+S19+S20+S21+S22+S23+S24+S25</f>
        <v>101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  <c r="Z26" s="2">
        <v>101</v>
      </c>
    </row>
    <row r="27" spans="1:26" ht="16.5">
      <c r="A27" s="103">
        <v>3</v>
      </c>
      <c r="B27" s="105" t="s">
        <v>105</v>
      </c>
      <c r="C27" s="7" t="s">
        <v>16</v>
      </c>
      <c r="D27" s="87">
        <v>512.70000000000005</v>
      </c>
      <c r="E27" s="87">
        <v>621.47</v>
      </c>
      <c r="F27" s="87"/>
      <c r="G27" s="87">
        <v>912.92</v>
      </c>
      <c r="H27" s="95">
        <v>65.22</v>
      </c>
      <c r="I27" s="8">
        <v>160</v>
      </c>
      <c r="J27" s="9"/>
      <c r="K27" s="10"/>
      <c r="L27" s="10"/>
      <c r="M27" s="11"/>
      <c r="N27" s="97">
        <v>129.81</v>
      </c>
      <c r="O27" s="87">
        <v>105.63</v>
      </c>
      <c r="P27" s="100"/>
      <c r="Q27" s="87">
        <v>451.5</v>
      </c>
      <c r="R27" s="87">
        <v>21.5</v>
      </c>
      <c r="S27" s="12">
        <v>40</v>
      </c>
      <c r="T27" s="13"/>
      <c r="U27" s="13"/>
      <c r="V27" s="13"/>
      <c r="W27" s="14"/>
    </row>
    <row r="28" spans="1:26" ht="28.5">
      <c r="A28" s="103"/>
      <c r="B28" s="106"/>
      <c r="C28" s="15" t="s">
        <v>17</v>
      </c>
      <c r="D28" s="88"/>
      <c r="E28" s="88"/>
      <c r="F28" s="88"/>
      <c r="G28" s="88"/>
      <c r="H28" s="96"/>
      <c r="I28" s="16"/>
      <c r="J28" s="17"/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6" ht="28.5">
      <c r="A29" s="103"/>
      <c r="B29" s="106"/>
      <c r="C29" s="15" t="s">
        <v>18</v>
      </c>
      <c r="D29" s="88"/>
      <c r="E29" s="88"/>
      <c r="F29" s="88"/>
      <c r="G29" s="88"/>
      <c r="H29" s="96"/>
      <c r="I29" s="16"/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6" ht="42.75">
      <c r="A30" s="103"/>
      <c r="B30" s="106"/>
      <c r="C30" s="15" t="s">
        <v>19</v>
      </c>
      <c r="D30" s="88"/>
      <c r="E30" s="88"/>
      <c r="F30" s="88"/>
      <c r="G30" s="88"/>
      <c r="H30" s="96"/>
      <c r="I30" s="16">
        <v>20</v>
      </c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6" ht="28.5">
      <c r="A31" s="103"/>
      <c r="B31" s="106"/>
      <c r="C31" s="15" t="s">
        <v>20</v>
      </c>
      <c r="D31" s="88"/>
      <c r="E31" s="88"/>
      <c r="F31" s="88"/>
      <c r="G31" s="88"/>
      <c r="H31" s="96"/>
      <c r="I31" s="16"/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6" ht="42.75">
      <c r="A32" s="103"/>
      <c r="B32" s="106"/>
      <c r="C32" s="15" t="s">
        <v>21</v>
      </c>
      <c r="D32" s="88"/>
      <c r="E32" s="88"/>
      <c r="F32" s="88"/>
      <c r="G32" s="88"/>
      <c r="H32" s="96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6" ht="16.5">
      <c r="A33" s="103"/>
      <c r="B33" s="106"/>
      <c r="C33" s="15" t="s">
        <v>22</v>
      </c>
      <c r="D33" s="88"/>
      <c r="E33" s="88"/>
      <c r="F33" s="88"/>
      <c r="G33" s="88"/>
      <c r="H33" s="96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6" ht="29.25" thickBot="1">
      <c r="A34" s="103"/>
      <c r="B34" s="107"/>
      <c r="C34" s="27" t="s">
        <v>23</v>
      </c>
      <c r="D34" s="88"/>
      <c r="E34" s="88"/>
      <c r="F34" s="88"/>
      <c r="G34" s="88"/>
      <c r="H34" s="96"/>
      <c r="I34" s="28">
        <v>80</v>
      </c>
      <c r="J34" s="29">
        <v>30</v>
      </c>
      <c r="K34" s="30"/>
      <c r="L34" s="30"/>
      <c r="M34" s="31"/>
      <c r="N34" s="99"/>
      <c r="O34" s="89"/>
      <c r="P34" s="102"/>
      <c r="Q34" s="89"/>
      <c r="R34" s="89"/>
      <c r="S34" s="32"/>
      <c r="T34" s="23"/>
      <c r="U34" s="23"/>
      <c r="V34" s="23"/>
      <c r="W34" s="33"/>
    </row>
    <row r="35" spans="1:26" ht="17.25" thickBot="1">
      <c r="A35" s="104"/>
      <c r="B35" s="142" t="s">
        <v>24</v>
      </c>
      <c r="C35" s="143"/>
      <c r="D35" s="62">
        <f>D27+E27+G27+H27</f>
        <v>2112.31</v>
      </c>
      <c r="E35" s="46"/>
      <c r="F35" s="46"/>
      <c r="G35" s="46"/>
      <c r="H35" s="46"/>
      <c r="I35" s="48">
        <f t="shared" ref="I35:M35" si="4">I27+I28+I29+I30+I31+I32+I33+I34</f>
        <v>260</v>
      </c>
      <c r="J35" s="48">
        <f t="shared" si="4"/>
        <v>30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708.44</v>
      </c>
      <c r="O35" s="46"/>
      <c r="P35" s="34"/>
      <c r="Q35" s="46"/>
      <c r="R35" s="46"/>
      <c r="S35" s="48">
        <f t="shared" ref="S35:W35" si="5">S27+S28+S29+S30+S31+S32+S33+S34</f>
        <v>40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  <c r="Z35" s="2">
        <v>40</v>
      </c>
    </row>
    <row r="36" spans="1:26" ht="16.5">
      <c r="A36" s="103">
        <v>4</v>
      </c>
      <c r="B36" s="105" t="s">
        <v>106</v>
      </c>
      <c r="C36" s="7" t="s">
        <v>16</v>
      </c>
      <c r="D36" s="87">
        <v>126.2</v>
      </c>
      <c r="E36" s="87">
        <v>127.66</v>
      </c>
      <c r="F36" s="87"/>
      <c r="G36" s="87">
        <v>31.93</v>
      </c>
      <c r="H36" s="95">
        <v>6.3</v>
      </c>
      <c r="I36" s="8"/>
      <c r="J36" s="9"/>
      <c r="K36" s="10"/>
      <c r="L36" s="10"/>
      <c r="M36" s="11"/>
      <c r="N36" s="97">
        <v>288.45999999999998</v>
      </c>
      <c r="O36" s="87">
        <v>364</v>
      </c>
      <c r="P36" s="100"/>
      <c r="Q36" s="87">
        <v>1586.04</v>
      </c>
      <c r="R36" s="87">
        <v>9.5</v>
      </c>
      <c r="S36" s="12">
        <v>19.37</v>
      </c>
      <c r="T36" s="13"/>
      <c r="U36" s="13"/>
      <c r="V36" s="13"/>
      <c r="W36" s="14"/>
    </row>
    <row r="37" spans="1:26" ht="28.5">
      <c r="A37" s="103"/>
      <c r="B37" s="106"/>
      <c r="C37" s="15" t="s">
        <v>17</v>
      </c>
      <c r="D37" s="88"/>
      <c r="E37" s="88"/>
      <c r="F37" s="88"/>
      <c r="G37" s="88"/>
      <c r="H37" s="96"/>
      <c r="I37" s="16"/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6" ht="28.5">
      <c r="A38" s="103"/>
      <c r="B38" s="106"/>
      <c r="C38" s="15" t="s">
        <v>18</v>
      </c>
      <c r="D38" s="88"/>
      <c r="E38" s="88"/>
      <c r="F38" s="88"/>
      <c r="G38" s="88"/>
      <c r="H38" s="96"/>
      <c r="I38" s="16"/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6" ht="42.75">
      <c r="A39" s="103"/>
      <c r="B39" s="106"/>
      <c r="C39" s="15" t="s">
        <v>19</v>
      </c>
      <c r="D39" s="88"/>
      <c r="E39" s="88"/>
      <c r="F39" s="88"/>
      <c r="G39" s="88"/>
      <c r="H39" s="96"/>
      <c r="I39" s="16">
        <v>40</v>
      </c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6" ht="28.5">
      <c r="A40" s="103"/>
      <c r="B40" s="106"/>
      <c r="C40" s="15" t="s">
        <v>20</v>
      </c>
      <c r="D40" s="88"/>
      <c r="E40" s="88"/>
      <c r="F40" s="88"/>
      <c r="G40" s="88"/>
      <c r="H40" s="96"/>
      <c r="I40" s="16"/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6" ht="42.75">
      <c r="A41" s="103"/>
      <c r="B41" s="106"/>
      <c r="C41" s="15" t="s">
        <v>21</v>
      </c>
      <c r="D41" s="88"/>
      <c r="E41" s="88"/>
      <c r="F41" s="88"/>
      <c r="G41" s="88"/>
      <c r="H41" s="96"/>
      <c r="I41" s="16"/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6" ht="16.5">
      <c r="A42" s="103"/>
      <c r="B42" s="106"/>
      <c r="C42" s="15" t="s">
        <v>22</v>
      </c>
      <c r="D42" s="88"/>
      <c r="E42" s="88"/>
      <c r="F42" s="88"/>
      <c r="G42" s="88"/>
      <c r="H42" s="96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6" ht="29.25" thickBot="1">
      <c r="A43" s="103"/>
      <c r="B43" s="107"/>
      <c r="C43" s="27" t="s">
        <v>23</v>
      </c>
      <c r="D43" s="88"/>
      <c r="E43" s="88"/>
      <c r="F43" s="88"/>
      <c r="G43" s="88"/>
      <c r="H43" s="96"/>
      <c r="I43" s="28">
        <v>35</v>
      </c>
      <c r="J43" s="29"/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6" ht="17.25" thickBot="1">
      <c r="A44" s="104"/>
      <c r="B44" s="142" t="s">
        <v>24</v>
      </c>
      <c r="C44" s="143"/>
      <c r="D44" s="62">
        <f>D36+E36+G36+H36</f>
        <v>292.09000000000003</v>
      </c>
      <c r="E44" s="46"/>
      <c r="F44" s="46"/>
      <c r="G44" s="46"/>
      <c r="H44" s="46"/>
      <c r="I44" s="48">
        <f t="shared" ref="I44:M44" si="6">I36+I37+I38+I39+I40+I41+I42+I43</f>
        <v>75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2248</v>
      </c>
      <c r="O44" s="46"/>
      <c r="P44" s="34"/>
      <c r="Q44" s="46"/>
      <c r="R44" s="46"/>
      <c r="S44" s="48">
        <f t="shared" ref="S44:W44" si="7">S36+S37+S38+S39+S40+S41+S42+S43</f>
        <v>19.37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  <c r="Z44" s="2">
        <v>19.37</v>
      </c>
    </row>
    <row r="45" spans="1:26" ht="16.5">
      <c r="A45" s="103">
        <v>5</v>
      </c>
      <c r="B45" s="105" t="s">
        <v>107</v>
      </c>
      <c r="C45" s="7" t="s">
        <v>16</v>
      </c>
      <c r="D45" s="87">
        <v>214.69</v>
      </c>
      <c r="E45" s="87">
        <v>43.08</v>
      </c>
      <c r="F45" s="87">
        <v>11.4</v>
      </c>
      <c r="G45" s="87">
        <v>1279.69</v>
      </c>
      <c r="H45" s="95">
        <v>20</v>
      </c>
      <c r="I45" s="8"/>
      <c r="J45" s="9"/>
      <c r="K45" s="10"/>
      <c r="L45" s="10"/>
      <c r="M45" s="11"/>
      <c r="N45" s="97">
        <v>406.11</v>
      </c>
      <c r="O45" s="87"/>
      <c r="P45" s="100"/>
      <c r="Q45" s="87">
        <v>1377.61</v>
      </c>
      <c r="R45" s="87">
        <v>151</v>
      </c>
      <c r="S45" s="12"/>
      <c r="T45" s="13"/>
      <c r="U45" s="13"/>
      <c r="V45" s="13"/>
      <c r="W45" s="14"/>
    </row>
    <row r="46" spans="1:26" ht="28.5">
      <c r="A46" s="103"/>
      <c r="B46" s="106"/>
      <c r="C46" s="15" t="s">
        <v>17</v>
      </c>
      <c r="D46" s="88"/>
      <c r="E46" s="88"/>
      <c r="F46" s="88"/>
      <c r="G46" s="88"/>
      <c r="H46" s="96"/>
      <c r="I46" s="16"/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6" ht="28.5">
      <c r="A47" s="103"/>
      <c r="B47" s="106"/>
      <c r="C47" s="15" t="s">
        <v>18</v>
      </c>
      <c r="D47" s="88"/>
      <c r="E47" s="88"/>
      <c r="F47" s="88"/>
      <c r="G47" s="88"/>
      <c r="H47" s="96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6" ht="42.75">
      <c r="A48" s="103"/>
      <c r="B48" s="106"/>
      <c r="C48" s="15" t="s">
        <v>19</v>
      </c>
      <c r="D48" s="88"/>
      <c r="E48" s="88"/>
      <c r="F48" s="88"/>
      <c r="G48" s="88"/>
      <c r="H48" s="96"/>
      <c r="I48" s="16"/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6" ht="28.5">
      <c r="A49" s="103"/>
      <c r="B49" s="106"/>
      <c r="C49" s="15" t="s">
        <v>20</v>
      </c>
      <c r="D49" s="88"/>
      <c r="E49" s="88"/>
      <c r="F49" s="88"/>
      <c r="G49" s="88"/>
      <c r="H49" s="96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6" ht="42.75">
      <c r="A50" s="103"/>
      <c r="B50" s="106"/>
      <c r="C50" s="15" t="s">
        <v>21</v>
      </c>
      <c r="D50" s="88"/>
      <c r="E50" s="88"/>
      <c r="F50" s="88"/>
      <c r="G50" s="88"/>
      <c r="H50" s="96"/>
      <c r="I50" s="16"/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6" ht="16.5">
      <c r="A51" s="103"/>
      <c r="B51" s="106"/>
      <c r="C51" s="15" t="s">
        <v>22</v>
      </c>
      <c r="D51" s="88"/>
      <c r="E51" s="88"/>
      <c r="F51" s="88"/>
      <c r="G51" s="88"/>
      <c r="H51" s="96"/>
      <c r="I51" s="16"/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6" ht="29.25" thickBot="1">
      <c r="A52" s="103"/>
      <c r="B52" s="107"/>
      <c r="C52" s="27" t="s">
        <v>23</v>
      </c>
      <c r="D52" s="88"/>
      <c r="E52" s="88"/>
      <c r="F52" s="88"/>
      <c r="G52" s="88"/>
      <c r="H52" s="96"/>
      <c r="I52" s="28"/>
      <c r="J52" s="29"/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6" ht="17.25" thickBot="1">
      <c r="A53" s="104"/>
      <c r="B53" s="142" t="s">
        <v>24</v>
      </c>
      <c r="C53" s="143"/>
      <c r="D53" s="62">
        <f>D45+E45+F45+G45+H45</f>
        <v>1568.8600000000001</v>
      </c>
      <c r="E53" s="46"/>
      <c r="F53" s="46"/>
      <c r="G53" s="46"/>
      <c r="H53" s="46"/>
      <c r="I53" s="48">
        <f t="shared" ref="I53:M53" si="8">I45+I46+I47+I48+I49+I50+I51+I52</f>
        <v>0</v>
      </c>
      <c r="J53" s="48">
        <f t="shared" si="8"/>
        <v>0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1934.7199999999998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  <c r="Z53" s="2">
        <v>84</v>
      </c>
    </row>
    <row r="54" spans="1:26" ht="16.5">
      <c r="A54" s="103">
        <v>6</v>
      </c>
      <c r="B54" s="105" t="s">
        <v>108</v>
      </c>
      <c r="C54" s="7" t="s">
        <v>16</v>
      </c>
      <c r="D54" s="87">
        <v>826.88</v>
      </c>
      <c r="E54" s="87">
        <v>482.03</v>
      </c>
      <c r="F54" s="87"/>
      <c r="G54" s="87">
        <v>115.67</v>
      </c>
      <c r="H54" s="95">
        <v>284.89999999999998</v>
      </c>
      <c r="I54" s="8"/>
      <c r="J54" s="9"/>
      <c r="K54" s="10"/>
      <c r="L54" s="10"/>
      <c r="M54" s="11"/>
      <c r="N54" s="97"/>
      <c r="O54" s="87"/>
      <c r="P54" s="100"/>
      <c r="Q54" s="87"/>
      <c r="R54" s="87"/>
      <c r="S54" s="12"/>
      <c r="T54" s="13"/>
      <c r="U54" s="13"/>
      <c r="V54" s="13"/>
      <c r="W54" s="14"/>
    </row>
    <row r="55" spans="1:26" ht="28.5">
      <c r="A55" s="103"/>
      <c r="B55" s="106"/>
      <c r="C55" s="15" t="s">
        <v>17</v>
      </c>
      <c r="D55" s="88"/>
      <c r="E55" s="88"/>
      <c r="F55" s="88"/>
      <c r="G55" s="88"/>
      <c r="H55" s="96"/>
      <c r="I55" s="16"/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6" ht="28.5">
      <c r="A56" s="103"/>
      <c r="B56" s="106"/>
      <c r="C56" s="15" t="s">
        <v>18</v>
      </c>
      <c r="D56" s="88"/>
      <c r="E56" s="88"/>
      <c r="F56" s="88"/>
      <c r="G56" s="88"/>
      <c r="H56" s="96"/>
      <c r="I56" s="16"/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6" ht="42.75">
      <c r="A57" s="103"/>
      <c r="B57" s="106"/>
      <c r="C57" s="15" t="s">
        <v>19</v>
      </c>
      <c r="D57" s="88"/>
      <c r="E57" s="88"/>
      <c r="F57" s="88"/>
      <c r="G57" s="88"/>
      <c r="H57" s="96"/>
      <c r="I57" s="16">
        <v>620</v>
      </c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6" ht="28.5">
      <c r="A58" s="103"/>
      <c r="B58" s="106"/>
      <c r="C58" s="15" t="s">
        <v>20</v>
      </c>
      <c r="D58" s="88"/>
      <c r="E58" s="88"/>
      <c r="F58" s="88"/>
      <c r="G58" s="88"/>
      <c r="H58" s="96"/>
      <c r="I58" s="16"/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6" ht="42.75">
      <c r="A59" s="103"/>
      <c r="B59" s="106"/>
      <c r="C59" s="15" t="s">
        <v>21</v>
      </c>
      <c r="D59" s="88"/>
      <c r="E59" s="88"/>
      <c r="F59" s="88"/>
      <c r="G59" s="88"/>
      <c r="H59" s="96"/>
      <c r="I59" s="16"/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6" ht="16.5">
      <c r="A60" s="103"/>
      <c r="B60" s="106"/>
      <c r="C60" s="15" t="s">
        <v>22</v>
      </c>
      <c r="D60" s="88"/>
      <c r="E60" s="88"/>
      <c r="F60" s="88"/>
      <c r="G60" s="88"/>
      <c r="H60" s="96"/>
      <c r="I60" s="16"/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6" ht="29.25" thickBot="1">
      <c r="A61" s="103"/>
      <c r="B61" s="107"/>
      <c r="C61" s="27" t="s">
        <v>23</v>
      </c>
      <c r="D61" s="88"/>
      <c r="E61" s="88"/>
      <c r="F61" s="88"/>
      <c r="G61" s="88"/>
      <c r="H61" s="96"/>
      <c r="I61" s="28"/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6" ht="17.25" thickBot="1">
      <c r="A62" s="104"/>
      <c r="B62" s="142" t="s">
        <v>24</v>
      </c>
      <c r="C62" s="143"/>
      <c r="D62" s="62">
        <f>D54+E54+F54+G54+H54</f>
        <v>1709.48</v>
      </c>
      <c r="E62" s="46"/>
      <c r="F62" s="46"/>
      <c r="G62" s="46"/>
      <c r="H62" s="46"/>
      <c r="I62" s="48">
        <f t="shared" ref="I62:M62" si="10">I54+I55+I56+I57+I58+I59+I60+I61</f>
        <v>620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0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6" ht="16.5">
      <c r="A63" s="103">
        <v>7</v>
      </c>
      <c r="B63" s="105" t="s">
        <v>109</v>
      </c>
      <c r="C63" s="7" t="s">
        <v>16</v>
      </c>
      <c r="D63" s="87">
        <v>143.62</v>
      </c>
      <c r="E63" s="87">
        <v>81.64</v>
      </c>
      <c r="F63" s="87">
        <v>13</v>
      </c>
      <c r="G63" s="87">
        <v>423.78</v>
      </c>
      <c r="H63" s="95">
        <v>468.62</v>
      </c>
      <c r="I63" s="8">
        <v>6</v>
      </c>
      <c r="J63" s="9"/>
      <c r="K63" s="10"/>
      <c r="L63" s="10"/>
      <c r="M63" s="11"/>
      <c r="N63" s="97">
        <v>31</v>
      </c>
      <c r="O63" s="87"/>
      <c r="P63" s="100"/>
      <c r="Q63" s="87">
        <v>442</v>
      </c>
      <c r="R63" s="87">
        <v>679.51</v>
      </c>
      <c r="S63" s="12"/>
      <c r="T63" s="13"/>
      <c r="U63" s="13"/>
      <c r="V63" s="13"/>
      <c r="W63" s="14"/>
    </row>
    <row r="64" spans="1:26" ht="28.5">
      <c r="A64" s="103"/>
      <c r="B64" s="106"/>
      <c r="C64" s="15" t="s">
        <v>17</v>
      </c>
      <c r="D64" s="88"/>
      <c r="E64" s="88"/>
      <c r="F64" s="88"/>
      <c r="G64" s="88"/>
      <c r="H64" s="96"/>
      <c r="I64" s="16"/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6" ht="28.5">
      <c r="A65" s="103"/>
      <c r="B65" s="106"/>
      <c r="C65" s="15" t="s">
        <v>18</v>
      </c>
      <c r="D65" s="88"/>
      <c r="E65" s="88"/>
      <c r="F65" s="88"/>
      <c r="G65" s="88"/>
      <c r="H65" s="96"/>
      <c r="I65" s="16"/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6" ht="42.75">
      <c r="A66" s="103"/>
      <c r="B66" s="106"/>
      <c r="C66" s="15" t="s">
        <v>19</v>
      </c>
      <c r="D66" s="88"/>
      <c r="E66" s="88"/>
      <c r="F66" s="88"/>
      <c r="G66" s="88"/>
      <c r="H66" s="96"/>
      <c r="I66" s="16">
        <v>20.8</v>
      </c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6" ht="28.5">
      <c r="A67" s="103"/>
      <c r="B67" s="106"/>
      <c r="C67" s="15" t="s">
        <v>20</v>
      </c>
      <c r="D67" s="88"/>
      <c r="E67" s="88"/>
      <c r="F67" s="88"/>
      <c r="G67" s="88"/>
      <c r="H67" s="96"/>
      <c r="I67" s="16">
        <v>7</v>
      </c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6" ht="42.75">
      <c r="A68" s="103"/>
      <c r="B68" s="106"/>
      <c r="C68" s="15" t="s">
        <v>21</v>
      </c>
      <c r="D68" s="88"/>
      <c r="E68" s="88"/>
      <c r="F68" s="88"/>
      <c r="G68" s="88"/>
      <c r="H68" s="96"/>
      <c r="I68" s="16"/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6" ht="16.5">
      <c r="A69" s="103"/>
      <c r="B69" s="106"/>
      <c r="C69" s="15" t="s">
        <v>22</v>
      </c>
      <c r="D69" s="88"/>
      <c r="E69" s="88"/>
      <c r="F69" s="88"/>
      <c r="G69" s="88"/>
      <c r="H69" s="96"/>
      <c r="I69" s="16"/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6" ht="29.25" thickBot="1">
      <c r="A70" s="103"/>
      <c r="B70" s="107"/>
      <c r="C70" s="27" t="s">
        <v>23</v>
      </c>
      <c r="D70" s="88"/>
      <c r="E70" s="88"/>
      <c r="F70" s="88"/>
      <c r="G70" s="88"/>
      <c r="H70" s="96"/>
      <c r="I70" s="28"/>
      <c r="J70" s="29"/>
      <c r="K70" s="30"/>
      <c r="L70" s="30"/>
      <c r="M70" s="31"/>
      <c r="N70" s="99"/>
      <c r="O70" s="89"/>
      <c r="P70" s="102"/>
      <c r="Q70" s="89"/>
      <c r="R70" s="89"/>
      <c r="S70" s="32">
        <v>31</v>
      </c>
      <c r="T70" s="23"/>
      <c r="U70" s="23"/>
      <c r="V70" s="23"/>
      <c r="W70" s="33"/>
    </row>
    <row r="71" spans="1:26" ht="17.25" thickBot="1">
      <c r="A71" s="104"/>
      <c r="B71" s="142" t="s">
        <v>24</v>
      </c>
      <c r="C71" s="143"/>
      <c r="D71" s="62">
        <f>D63+E63+F63+G63+H63</f>
        <v>1130.6599999999999</v>
      </c>
      <c r="E71" s="46"/>
      <c r="F71" s="46"/>
      <c r="G71" s="46"/>
      <c r="H71" s="46"/>
      <c r="I71" s="48">
        <f t="shared" ref="I71:M71" si="12">I63+I64+I65+I66+I67+I68+I69+I70</f>
        <v>33.799999999999997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1152.51</v>
      </c>
      <c r="O71" s="46"/>
      <c r="P71" s="34"/>
      <c r="Q71" s="46"/>
      <c r="R71" s="46"/>
      <c r="S71" s="48">
        <f t="shared" ref="S71:W71" si="13">S63+S64+S65+S66+S67+S68+S69+S70</f>
        <v>31</v>
      </c>
      <c r="T71" s="48">
        <f t="shared" si="13"/>
        <v>0</v>
      </c>
      <c r="U71" s="48">
        <f t="shared" si="13"/>
        <v>0</v>
      </c>
      <c r="V71" s="48">
        <f t="shared" si="13"/>
        <v>0</v>
      </c>
      <c r="W71" s="49">
        <f t="shared" si="13"/>
        <v>0</v>
      </c>
      <c r="Z71" s="2">
        <v>31</v>
      </c>
    </row>
    <row r="72" spans="1:26" ht="16.5">
      <c r="A72" s="103">
        <v>8</v>
      </c>
      <c r="B72" s="105" t="s">
        <v>110</v>
      </c>
      <c r="C72" s="7" t="s">
        <v>16</v>
      </c>
      <c r="D72" s="87">
        <v>73.97</v>
      </c>
      <c r="E72" s="87">
        <v>10.63</v>
      </c>
      <c r="F72" s="87"/>
      <c r="G72" s="87">
        <v>558.4</v>
      </c>
      <c r="H72" s="95">
        <v>54.4</v>
      </c>
      <c r="I72" s="8"/>
      <c r="J72" s="9"/>
      <c r="K72" s="10"/>
      <c r="L72" s="10"/>
      <c r="M72" s="11"/>
      <c r="N72" s="97"/>
      <c r="O72" s="87"/>
      <c r="P72" s="100"/>
      <c r="Q72" s="87">
        <v>749.5</v>
      </c>
      <c r="R72" s="87"/>
      <c r="S72" s="12"/>
      <c r="T72" s="13"/>
      <c r="U72" s="13"/>
      <c r="V72" s="13"/>
      <c r="W72" s="14"/>
    </row>
    <row r="73" spans="1:26" ht="28.5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6" ht="28.5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6" ht="42.75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88.4</v>
      </c>
      <c r="J75" s="17">
        <v>7.18</v>
      </c>
      <c r="K75" s="18"/>
      <c r="L75" s="18"/>
      <c r="M75" s="19"/>
      <c r="N75" s="98"/>
      <c r="O75" s="88"/>
      <c r="P75" s="101"/>
      <c r="Q75" s="88"/>
      <c r="R75" s="88"/>
      <c r="S75" s="20">
        <v>11.5</v>
      </c>
      <c r="T75" s="24"/>
      <c r="U75" s="21"/>
      <c r="V75" s="25"/>
      <c r="W75" s="22"/>
    </row>
    <row r="76" spans="1:26" ht="28.5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6" ht="42.75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6" ht="16.5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6" ht="29.25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/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6" ht="17.25" thickBot="1">
      <c r="A80" s="104"/>
      <c r="B80" s="142" t="s">
        <v>24</v>
      </c>
      <c r="C80" s="143"/>
      <c r="D80" s="62">
        <f>D72+E72+G72+H72</f>
        <v>697.4</v>
      </c>
      <c r="E80" s="46"/>
      <c r="F80" s="46"/>
      <c r="G80" s="46"/>
      <c r="H80" s="46"/>
      <c r="I80" s="48">
        <f t="shared" ref="I80:M80" si="14">I72+I73+I74+I75+I76+I77+I78+I79</f>
        <v>88.4</v>
      </c>
      <c r="J80" s="48">
        <f t="shared" si="14"/>
        <v>7.18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749.5</v>
      </c>
      <c r="O80" s="46"/>
      <c r="P80" s="34"/>
      <c r="Q80" s="46"/>
      <c r="R80" s="46"/>
      <c r="S80" s="48">
        <f t="shared" ref="S80:W80" si="15">S72+S73+S74+S75+S76+S77+S78+S79</f>
        <v>11.5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3" ht="16.5">
      <c r="A81" s="103">
        <v>9</v>
      </c>
      <c r="B81" s="105" t="s">
        <v>111</v>
      </c>
      <c r="C81" s="7" t="s">
        <v>16</v>
      </c>
      <c r="D81" s="87">
        <v>284.97000000000003</v>
      </c>
      <c r="E81" s="87">
        <v>151.9</v>
      </c>
      <c r="F81" s="87"/>
      <c r="G81" s="87">
        <v>581.54999999999995</v>
      </c>
      <c r="H81" s="95">
        <v>322.68</v>
      </c>
      <c r="I81" s="8"/>
      <c r="J81" s="9"/>
      <c r="K81" s="10"/>
      <c r="L81" s="10"/>
      <c r="M81" s="11"/>
      <c r="N81" s="97">
        <v>103.2</v>
      </c>
      <c r="O81" s="87"/>
      <c r="P81" s="100"/>
      <c r="Q81" s="87">
        <v>800.43</v>
      </c>
      <c r="R81" s="87"/>
      <c r="S81" s="12"/>
      <c r="T81" s="13"/>
      <c r="U81" s="13"/>
      <c r="V81" s="13"/>
      <c r="W81" s="14"/>
    </row>
    <row r="82" spans="1:23" ht="28.5">
      <c r="A82" s="103"/>
      <c r="B82" s="106"/>
      <c r="C82" s="15" t="s">
        <v>17</v>
      </c>
      <c r="D82" s="88"/>
      <c r="E82" s="88"/>
      <c r="F82" s="88"/>
      <c r="G82" s="88"/>
      <c r="H82" s="96"/>
      <c r="I82" s="16"/>
      <c r="J82" s="17"/>
      <c r="K82" s="18"/>
      <c r="L82" s="18"/>
      <c r="M82" s="19"/>
      <c r="N82" s="98"/>
      <c r="O82" s="88"/>
      <c r="P82" s="101"/>
      <c r="Q82" s="88"/>
      <c r="R82" s="88"/>
      <c r="S82" s="20"/>
      <c r="T82" s="21"/>
      <c r="U82" s="21"/>
      <c r="V82" s="21"/>
      <c r="W82" s="22"/>
    </row>
    <row r="83" spans="1:23" ht="28.5">
      <c r="A83" s="103"/>
      <c r="B83" s="106"/>
      <c r="C83" s="15" t="s">
        <v>18</v>
      </c>
      <c r="D83" s="88"/>
      <c r="E83" s="88"/>
      <c r="F83" s="88"/>
      <c r="G83" s="88"/>
      <c r="H83" s="96"/>
      <c r="I83" s="16"/>
      <c r="J83" s="17"/>
      <c r="K83" s="18"/>
      <c r="L83" s="18"/>
      <c r="M83" s="19"/>
      <c r="N83" s="98"/>
      <c r="O83" s="88"/>
      <c r="P83" s="101"/>
      <c r="Q83" s="88"/>
      <c r="R83" s="88"/>
      <c r="S83" s="20"/>
      <c r="T83" s="21"/>
      <c r="U83" s="23"/>
      <c r="V83" s="21"/>
      <c r="W83" s="22"/>
    </row>
    <row r="84" spans="1:23" ht="42.75">
      <c r="A84" s="103"/>
      <c r="B84" s="106"/>
      <c r="C84" s="15" t="s">
        <v>19</v>
      </c>
      <c r="D84" s="88"/>
      <c r="E84" s="88"/>
      <c r="F84" s="88"/>
      <c r="G84" s="88"/>
      <c r="H84" s="96"/>
      <c r="I84" s="16">
        <v>22.3</v>
      </c>
      <c r="J84" s="17"/>
      <c r="K84" s="18"/>
      <c r="L84" s="18"/>
      <c r="M84" s="19"/>
      <c r="N84" s="98"/>
      <c r="O84" s="88"/>
      <c r="P84" s="101"/>
      <c r="Q84" s="88"/>
      <c r="R84" s="88"/>
      <c r="S84" s="20"/>
      <c r="T84" s="24"/>
      <c r="U84" s="21"/>
      <c r="V84" s="25"/>
      <c r="W84" s="22"/>
    </row>
    <row r="85" spans="1:23" ht="28.5">
      <c r="A85" s="103"/>
      <c r="B85" s="106"/>
      <c r="C85" s="15" t="s">
        <v>20</v>
      </c>
      <c r="D85" s="88"/>
      <c r="E85" s="88"/>
      <c r="F85" s="88"/>
      <c r="G85" s="88"/>
      <c r="H85" s="96"/>
      <c r="I85" s="16"/>
      <c r="J85" s="17"/>
      <c r="K85" s="18"/>
      <c r="L85" s="18"/>
      <c r="M85" s="19"/>
      <c r="N85" s="98"/>
      <c r="O85" s="88"/>
      <c r="P85" s="101"/>
      <c r="Q85" s="88"/>
      <c r="R85" s="88"/>
      <c r="S85" s="20"/>
      <c r="T85" s="21"/>
      <c r="U85" s="26"/>
      <c r="V85" s="21"/>
      <c r="W85" s="22"/>
    </row>
    <row r="86" spans="1:23" ht="42.75">
      <c r="A86" s="103"/>
      <c r="B86" s="106"/>
      <c r="C86" s="15" t="s">
        <v>21</v>
      </c>
      <c r="D86" s="88"/>
      <c r="E86" s="88"/>
      <c r="F86" s="88"/>
      <c r="G86" s="88"/>
      <c r="H86" s="96"/>
      <c r="I86" s="16"/>
      <c r="J86" s="17"/>
      <c r="K86" s="18"/>
      <c r="L86" s="18"/>
      <c r="M86" s="19"/>
      <c r="N86" s="98"/>
      <c r="O86" s="88"/>
      <c r="P86" s="101"/>
      <c r="Q86" s="88"/>
      <c r="R86" s="88"/>
      <c r="S86" s="20"/>
      <c r="T86" s="21"/>
      <c r="U86" s="21"/>
      <c r="V86" s="21"/>
      <c r="W86" s="22"/>
    </row>
    <row r="87" spans="1:23" ht="16.5">
      <c r="A87" s="103"/>
      <c r="B87" s="106"/>
      <c r="C87" s="15" t="s">
        <v>22</v>
      </c>
      <c r="D87" s="88"/>
      <c r="E87" s="88"/>
      <c r="F87" s="88"/>
      <c r="G87" s="88"/>
      <c r="H87" s="96"/>
      <c r="I87" s="16"/>
      <c r="J87" s="17"/>
      <c r="K87" s="18"/>
      <c r="L87" s="18"/>
      <c r="M87" s="19"/>
      <c r="N87" s="98"/>
      <c r="O87" s="88"/>
      <c r="P87" s="101"/>
      <c r="Q87" s="88"/>
      <c r="R87" s="88"/>
      <c r="S87" s="20"/>
      <c r="T87" s="21"/>
      <c r="U87" s="21"/>
      <c r="V87" s="21"/>
      <c r="W87" s="22"/>
    </row>
    <row r="88" spans="1:23" ht="29.25" thickBot="1">
      <c r="A88" s="103"/>
      <c r="B88" s="107"/>
      <c r="C88" s="27" t="s">
        <v>23</v>
      </c>
      <c r="D88" s="88"/>
      <c r="E88" s="88"/>
      <c r="F88" s="88"/>
      <c r="G88" s="88"/>
      <c r="H88" s="96"/>
      <c r="I88" s="28">
        <v>40</v>
      </c>
      <c r="J88" s="29">
        <v>1.8</v>
      </c>
      <c r="K88" s="30"/>
      <c r="L88" s="30"/>
      <c r="M88" s="31"/>
      <c r="N88" s="99"/>
      <c r="O88" s="89"/>
      <c r="P88" s="102"/>
      <c r="Q88" s="89"/>
      <c r="R88" s="89"/>
      <c r="S88" s="32"/>
      <c r="T88" s="23"/>
      <c r="U88" s="23"/>
      <c r="V88" s="23"/>
      <c r="W88" s="33"/>
    </row>
    <row r="89" spans="1:23" ht="17.25" thickBot="1">
      <c r="A89" s="104"/>
      <c r="B89" s="142" t="s">
        <v>24</v>
      </c>
      <c r="C89" s="143"/>
      <c r="D89" s="62">
        <f>D81+E81+G81+H81</f>
        <v>1341.1</v>
      </c>
      <c r="E89" s="46"/>
      <c r="F89" s="46"/>
      <c r="G89" s="46"/>
      <c r="H89" s="46"/>
      <c r="I89" s="48">
        <f t="shared" ref="I89:M89" si="16">I81+I82+I83+I84+I85+I86+I87+I88</f>
        <v>62.3</v>
      </c>
      <c r="J89" s="48">
        <f t="shared" si="16"/>
        <v>1.8</v>
      </c>
      <c r="K89" s="48">
        <f t="shared" si="16"/>
        <v>0</v>
      </c>
      <c r="L89" s="48">
        <f t="shared" si="16"/>
        <v>0</v>
      </c>
      <c r="M89" s="49">
        <f t="shared" si="16"/>
        <v>0</v>
      </c>
      <c r="N89" s="52">
        <f>N81+O81+P81+Q81+R81</f>
        <v>903.63</v>
      </c>
      <c r="O89" s="46"/>
      <c r="P89" s="34"/>
      <c r="Q89" s="46"/>
      <c r="R89" s="46"/>
      <c r="S89" s="48">
        <f t="shared" ref="S89:W89" si="17">S81+S82+S83+S84+S85+S86+S87+S88</f>
        <v>0</v>
      </c>
      <c r="T89" s="48">
        <f t="shared" si="17"/>
        <v>0</v>
      </c>
      <c r="U89" s="48">
        <f t="shared" si="17"/>
        <v>0</v>
      </c>
      <c r="V89" s="48">
        <f t="shared" si="17"/>
        <v>0</v>
      </c>
      <c r="W89" s="49">
        <f t="shared" si="17"/>
        <v>0</v>
      </c>
    </row>
    <row r="90" spans="1:23" ht="16.5">
      <c r="A90" s="103">
        <v>10</v>
      </c>
      <c r="B90" s="105" t="s">
        <v>112</v>
      </c>
      <c r="C90" s="7" t="s">
        <v>16</v>
      </c>
      <c r="D90" s="87">
        <v>121.74</v>
      </c>
      <c r="E90" s="87">
        <v>228.5</v>
      </c>
      <c r="F90" s="87"/>
      <c r="G90" s="87"/>
      <c r="H90" s="95">
        <v>21.65</v>
      </c>
      <c r="I90" s="8"/>
      <c r="J90" s="9"/>
      <c r="K90" s="10"/>
      <c r="L90" s="10"/>
      <c r="M90" s="11"/>
      <c r="N90" s="97"/>
      <c r="O90" s="87"/>
      <c r="P90" s="100"/>
      <c r="Q90" s="87"/>
      <c r="R90" s="87">
        <v>2</v>
      </c>
      <c r="S90" s="12"/>
      <c r="T90" s="13"/>
      <c r="U90" s="13"/>
      <c r="V90" s="13"/>
      <c r="W90" s="14"/>
    </row>
    <row r="91" spans="1:23" ht="28.5">
      <c r="A91" s="103"/>
      <c r="B91" s="106"/>
      <c r="C91" s="15" t="s">
        <v>17</v>
      </c>
      <c r="D91" s="88"/>
      <c r="E91" s="88"/>
      <c r="F91" s="88"/>
      <c r="G91" s="88"/>
      <c r="H91" s="96"/>
      <c r="I91" s="16"/>
      <c r="J91" s="17"/>
      <c r="K91" s="18"/>
      <c r="L91" s="18"/>
      <c r="M91" s="19"/>
      <c r="N91" s="98"/>
      <c r="O91" s="88"/>
      <c r="P91" s="101"/>
      <c r="Q91" s="88"/>
      <c r="R91" s="88"/>
      <c r="S91" s="20"/>
      <c r="T91" s="21"/>
      <c r="U91" s="21"/>
      <c r="V91" s="21"/>
      <c r="W91" s="22"/>
    </row>
    <row r="92" spans="1:23" ht="28.5">
      <c r="A92" s="103"/>
      <c r="B92" s="106"/>
      <c r="C92" s="15" t="s">
        <v>18</v>
      </c>
      <c r="D92" s="88"/>
      <c r="E92" s="88"/>
      <c r="F92" s="88"/>
      <c r="G92" s="88"/>
      <c r="H92" s="96"/>
      <c r="I92" s="16"/>
      <c r="J92" s="17"/>
      <c r="K92" s="18"/>
      <c r="L92" s="18"/>
      <c r="M92" s="19"/>
      <c r="N92" s="98"/>
      <c r="O92" s="88"/>
      <c r="P92" s="101"/>
      <c r="Q92" s="88"/>
      <c r="R92" s="88"/>
      <c r="S92" s="20"/>
      <c r="T92" s="21"/>
      <c r="U92" s="23"/>
      <c r="V92" s="21"/>
      <c r="W92" s="22"/>
    </row>
    <row r="93" spans="1:23" ht="42.75">
      <c r="A93" s="103"/>
      <c r="B93" s="106"/>
      <c r="C93" s="15" t="s">
        <v>19</v>
      </c>
      <c r="D93" s="88"/>
      <c r="E93" s="88"/>
      <c r="F93" s="88"/>
      <c r="G93" s="88"/>
      <c r="H93" s="96"/>
      <c r="I93" s="16">
        <v>25</v>
      </c>
      <c r="J93" s="17"/>
      <c r="K93" s="18"/>
      <c r="L93" s="18"/>
      <c r="M93" s="19"/>
      <c r="N93" s="98"/>
      <c r="O93" s="88"/>
      <c r="P93" s="101"/>
      <c r="Q93" s="88"/>
      <c r="R93" s="88"/>
      <c r="S93" s="20"/>
      <c r="T93" s="24"/>
      <c r="U93" s="21"/>
      <c r="V93" s="25"/>
      <c r="W93" s="22"/>
    </row>
    <row r="94" spans="1:23" ht="28.5">
      <c r="A94" s="103"/>
      <c r="B94" s="106"/>
      <c r="C94" s="15" t="s">
        <v>20</v>
      </c>
      <c r="D94" s="88"/>
      <c r="E94" s="88"/>
      <c r="F94" s="88"/>
      <c r="G94" s="88"/>
      <c r="H94" s="96"/>
      <c r="I94" s="16"/>
      <c r="J94" s="17"/>
      <c r="K94" s="18"/>
      <c r="L94" s="18"/>
      <c r="M94" s="19"/>
      <c r="N94" s="98"/>
      <c r="O94" s="88"/>
      <c r="P94" s="101"/>
      <c r="Q94" s="88"/>
      <c r="R94" s="88"/>
      <c r="S94" s="20"/>
      <c r="T94" s="21"/>
      <c r="U94" s="26"/>
      <c r="V94" s="21"/>
      <c r="W94" s="22"/>
    </row>
    <row r="95" spans="1:23" ht="42.75">
      <c r="A95" s="103"/>
      <c r="B95" s="106"/>
      <c r="C95" s="15" t="s">
        <v>21</v>
      </c>
      <c r="D95" s="88"/>
      <c r="E95" s="88"/>
      <c r="F95" s="88"/>
      <c r="G95" s="88"/>
      <c r="H95" s="96"/>
      <c r="I95" s="16"/>
      <c r="J95" s="17"/>
      <c r="K95" s="18"/>
      <c r="L95" s="18"/>
      <c r="M95" s="19"/>
      <c r="N95" s="98"/>
      <c r="O95" s="88"/>
      <c r="P95" s="101"/>
      <c r="Q95" s="88"/>
      <c r="R95" s="88"/>
      <c r="S95" s="20"/>
      <c r="T95" s="21"/>
      <c r="U95" s="21"/>
      <c r="V95" s="21"/>
      <c r="W95" s="22"/>
    </row>
    <row r="96" spans="1:23" ht="16.5">
      <c r="A96" s="103"/>
      <c r="B96" s="106"/>
      <c r="C96" s="15" t="s">
        <v>22</v>
      </c>
      <c r="D96" s="88"/>
      <c r="E96" s="88"/>
      <c r="F96" s="88"/>
      <c r="G96" s="88"/>
      <c r="H96" s="96"/>
      <c r="I96" s="16"/>
      <c r="J96" s="17"/>
      <c r="K96" s="18"/>
      <c r="L96" s="18"/>
      <c r="M96" s="19"/>
      <c r="N96" s="98"/>
      <c r="O96" s="88"/>
      <c r="P96" s="101"/>
      <c r="Q96" s="88"/>
      <c r="R96" s="88"/>
      <c r="S96" s="20"/>
      <c r="T96" s="21"/>
      <c r="U96" s="21"/>
      <c r="V96" s="21"/>
      <c r="W96" s="22"/>
    </row>
    <row r="97" spans="1:23" ht="29.25" thickBot="1">
      <c r="A97" s="103"/>
      <c r="B97" s="107"/>
      <c r="C97" s="27" t="s">
        <v>23</v>
      </c>
      <c r="D97" s="88"/>
      <c r="E97" s="88"/>
      <c r="F97" s="88"/>
      <c r="G97" s="88"/>
      <c r="H97" s="96"/>
      <c r="I97" s="28">
        <v>10</v>
      </c>
      <c r="J97" s="29"/>
      <c r="K97" s="30"/>
      <c r="L97" s="30"/>
      <c r="M97" s="31"/>
      <c r="N97" s="99"/>
      <c r="O97" s="89"/>
      <c r="P97" s="102"/>
      <c r="Q97" s="89"/>
      <c r="R97" s="89"/>
      <c r="S97" s="32"/>
      <c r="T97" s="23"/>
      <c r="U97" s="23"/>
      <c r="V97" s="23"/>
      <c r="W97" s="33"/>
    </row>
    <row r="98" spans="1:23" ht="17.25" thickBot="1">
      <c r="A98" s="104"/>
      <c r="B98" s="142" t="s">
        <v>24</v>
      </c>
      <c r="C98" s="143"/>
      <c r="D98" s="62">
        <f>D90+E90+H90</f>
        <v>371.89</v>
      </c>
      <c r="E98" s="46"/>
      <c r="F98" s="46"/>
      <c r="G98" s="46"/>
      <c r="H98" s="46"/>
      <c r="I98" s="48">
        <f t="shared" ref="I98:M98" si="18">I90+I91+I92+I93+I94+I95+I96+I97</f>
        <v>35</v>
      </c>
      <c r="J98" s="48">
        <f t="shared" si="18"/>
        <v>0</v>
      </c>
      <c r="K98" s="48">
        <f t="shared" si="18"/>
        <v>0</v>
      </c>
      <c r="L98" s="48">
        <f t="shared" si="18"/>
        <v>0</v>
      </c>
      <c r="M98" s="49">
        <f t="shared" si="18"/>
        <v>0</v>
      </c>
      <c r="N98" s="52">
        <f>N90+O90+P90+Q90+R90</f>
        <v>2</v>
      </c>
      <c r="O98" s="46"/>
      <c r="P98" s="34"/>
      <c r="Q98" s="46"/>
      <c r="R98" s="46"/>
      <c r="S98" s="48">
        <f t="shared" ref="S98:W98" si="19">S90+S91+S92+S93+S94+S95+S96+S97</f>
        <v>0</v>
      </c>
      <c r="T98" s="48">
        <f t="shared" si="19"/>
        <v>0</v>
      </c>
      <c r="U98" s="48">
        <f t="shared" si="19"/>
        <v>0</v>
      </c>
      <c r="V98" s="48">
        <f t="shared" si="19"/>
        <v>0</v>
      </c>
      <c r="W98" s="49">
        <f t="shared" si="19"/>
        <v>0</v>
      </c>
    </row>
    <row r="99" spans="1:23" ht="16.5">
      <c r="A99" s="103">
        <v>11</v>
      </c>
      <c r="B99" s="105" t="s">
        <v>114</v>
      </c>
      <c r="C99" s="7" t="s">
        <v>16</v>
      </c>
      <c r="D99" s="87">
        <v>515.70000000000005</v>
      </c>
      <c r="E99" s="87">
        <v>126.8</v>
      </c>
      <c r="F99" s="87"/>
      <c r="G99" s="87">
        <v>463.22</v>
      </c>
      <c r="H99" s="95">
        <v>322.92</v>
      </c>
      <c r="I99" s="8">
        <v>12.6</v>
      </c>
      <c r="J99" s="9"/>
      <c r="K99" s="10"/>
      <c r="L99" s="10"/>
      <c r="M99" s="11"/>
      <c r="N99" s="97">
        <v>217.53</v>
      </c>
      <c r="O99" s="87">
        <v>209.31</v>
      </c>
      <c r="P99" s="100"/>
      <c r="Q99" s="87">
        <v>315.60000000000002</v>
      </c>
      <c r="R99" s="87">
        <v>1032.27</v>
      </c>
      <c r="S99" s="12">
        <v>65</v>
      </c>
      <c r="T99" s="13"/>
      <c r="U99" s="13"/>
      <c r="V99" s="13"/>
      <c r="W99" s="14"/>
    </row>
    <row r="100" spans="1:23" ht="28.5">
      <c r="A100" s="103"/>
      <c r="B100" s="106"/>
      <c r="C100" s="15" t="s">
        <v>17</v>
      </c>
      <c r="D100" s="88"/>
      <c r="E100" s="88"/>
      <c r="F100" s="88"/>
      <c r="G100" s="88"/>
      <c r="H100" s="96"/>
      <c r="I100" s="16"/>
      <c r="J100" s="17"/>
      <c r="K100" s="18"/>
      <c r="L100" s="18"/>
      <c r="M100" s="19"/>
      <c r="N100" s="98"/>
      <c r="O100" s="88"/>
      <c r="P100" s="101"/>
      <c r="Q100" s="88"/>
      <c r="R100" s="88"/>
      <c r="S100" s="20"/>
      <c r="T100" s="21"/>
      <c r="U100" s="21"/>
      <c r="V100" s="21"/>
      <c r="W100" s="22"/>
    </row>
    <row r="101" spans="1:23" ht="28.5">
      <c r="A101" s="103"/>
      <c r="B101" s="106"/>
      <c r="C101" s="15" t="s">
        <v>18</v>
      </c>
      <c r="D101" s="88"/>
      <c r="E101" s="88"/>
      <c r="F101" s="88"/>
      <c r="G101" s="88"/>
      <c r="H101" s="96"/>
      <c r="I101" s="16"/>
      <c r="J101" s="17"/>
      <c r="K101" s="18"/>
      <c r="L101" s="18"/>
      <c r="M101" s="19"/>
      <c r="N101" s="98"/>
      <c r="O101" s="88"/>
      <c r="P101" s="101"/>
      <c r="Q101" s="88"/>
      <c r="R101" s="88"/>
      <c r="S101" s="20"/>
      <c r="T101" s="21"/>
      <c r="U101" s="23"/>
      <c r="V101" s="21"/>
      <c r="W101" s="22"/>
    </row>
    <row r="102" spans="1:23" ht="42.75">
      <c r="A102" s="103"/>
      <c r="B102" s="106"/>
      <c r="C102" s="15" t="s">
        <v>19</v>
      </c>
      <c r="D102" s="88"/>
      <c r="E102" s="88"/>
      <c r="F102" s="88"/>
      <c r="G102" s="88"/>
      <c r="H102" s="96"/>
      <c r="I102" s="16"/>
      <c r="J102" s="17"/>
      <c r="K102" s="18"/>
      <c r="L102" s="18"/>
      <c r="M102" s="19"/>
      <c r="N102" s="98"/>
      <c r="O102" s="88"/>
      <c r="P102" s="101"/>
      <c r="Q102" s="88"/>
      <c r="R102" s="88"/>
      <c r="S102" s="20"/>
      <c r="T102" s="24"/>
      <c r="U102" s="21"/>
      <c r="V102" s="25"/>
      <c r="W102" s="22"/>
    </row>
    <row r="103" spans="1:23" ht="28.5">
      <c r="A103" s="103"/>
      <c r="B103" s="106"/>
      <c r="C103" s="15" t="s">
        <v>20</v>
      </c>
      <c r="D103" s="88"/>
      <c r="E103" s="88"/>
      <c r="F103" s="88"/>
      <c r="G103" s="88"/>
      <c r="H103" s="96"/>
      <c r="I103" s="16"/>
      <c r="J103" s="17"/>
      <c r="K103" s="18"/>
      <c r="L103" s="18"/>
      <c r="M103" s="19"/>
      <c r="N103" s="98"/>
      <c r="O103" s="88"/>
      <c r="P103" s="101"/>
      <c r="Q103" s="88"/>
      <c r="R103" s="88"/>
      <c r="S103" s="20"/>
      <c r="T103" s="21"/>
      <c r="U103" s="26"/>
      <c r="V103" s="21"/>
      <c r="W103" s="22"/>
    </row>
    <row r="104" spans="1:23" ht="42.75">
      <c r="A104" s="103"/>
      <c r="B104" s="106"/>
      <c r="C104" s="15" t="s">
        <v>21</v>
      </c>
      <c r="D104" s="88"/>
      <c r="E104" s="88"/>
      <c r="F104" s="88"/>
      <c r="G104" s="88"/>
      <c r="H104" s="96"/>
      <c r="I104" s="16"/>
      <c r="J104" s="17"/>
      <c r="K104" s="18"/>
      <c r="L104" s="18"/>
      <c r="M104" s="19"/>
      <c r="N104" s="98"/>
      <c r="O104" s="88"/>
      <c r="P104" s="101"/>
      <c r="Q104" s="88"/>
      <c r="R104" s="88"/>
      <c r="S104" s="20"/>
      <c r="T104" s="21"/>
      <c r="U104" s="21"/>
      <c r="V104" s="21"/>
      <c r="W104" s="22"/>
    </row>
    <row r="105" spans="1:23" ht="16.5">
      <c r="A105" s="103"/>
      <c r="B105" s="106"/>
      <c r="C105" s="15" t="s">
        <v>22</v>
      </c>
      <c r="D105" s="88"/>
      <c r="E105" s="88"/>
      <c r="F105" s="88"/>
      <c r="G105" s="88"/>
      <c r="H105" s="96"/>
      <c r="I105" s="16"/>
      <c r="J105" s="17"/>
      <c r="K105" s="18"/>
      <c r="L105" s="18"/>
      <c r="M105" s="19"/>
      <c r="N105" s="98"/>
      <c r="O105" s="88"/>
      <c r="P105" s="101"/>
      <c r="Q105" s="88"/>
      <c r="R105" s="88"/>
      <c r="S105" s="20"/>
      <c r="T105" s="21"/>
      <c r="U105" s="21"/>
      <c r="V105" s="21"/>
      <c r="W105" s="22"/>
    </row>
    <row r="106" spans="1:23" ht="29.25" thickBot="1">
      <c r="A106" s="103"/>
      <c r="B106" s="107"/>
      <c r="C106" s="27" t="s">
        <v>23</v>
      </c>
      <c r="D106" s="88"/>
      <c r="E106" s="88"/>
      <c r="F106" s="88"/>
      <c r="G106" s="88"/>
      <c r="H106" s="96"/>
      <c r="I106" s="28">
        <v>19</v>
      </c>
      <c r="J106" s="29"/>
      <c r="K106" s="30"/>
      <c r="L106" s="30"/>
      <c r="M106" s="31"/>
      <c r="N106" s="99"/>
      <c r="O106" s="89"/>
      <c r="P106" s="102"/>
      <c r="Q106" s="89"/>
      <c r="R106" s="89"/>
      <c r="S106" s="32"/>
      <c r="T106" s="23"/>
      <c r="U106" s="23"/>
      <c r="V106" s="23"/>
      <c r="W106" s="33"/>
    </row>
    <row r="107" spans="1:23" ht="17.25" thickBot="1">
      <c r="A107" s="104"/>
      <c r="B107" s="142" t="s">
        <v>24</v>
      </c>
      <c r="C107" s="143"/>
      <c r="D107" s="62">
        <f>D99+E99+G99+H99</f>
        <v>1428.64</v>
      </c>
      <c r="E107" s="46"/>
      <c r="F107" s="46"/>
      <c r="G107" s="46"/>
      <c r="H107" s="46"/>
      <c r="I107" s="48">
        <f t="shared" ref="I107:M107" si="20">I99+I100+I101+I102+I103+I104+I105+I106</f>
        <v>31.6</v>
      </c>
      <c r="J107" s="48">
        <f t="shared" si="20"/>
        <v>0</v>
      </c>
      <c r="K107" s="48">
        <f t="shared" si="20"/>
        <v>0</v>
      </c>
      <c r="L107" s="48">
        <f t="shared" si="20"/>
        <v>0</v>
      </c>
      <c r="M107" s="49">
        <f t="shared" si="20"/>
        <v>0</v>
      </c>
      <c r="N107" s="52">
        <f>N99+O99+P99+Q99+R99</f>
        <v>1774.71</v>
      </c>
      <c r="O107" s="46"/>
      <c r="P107" s="34"/>
      <c r="Q107" s="46"/>
      <c r="R107" s="46"/>
      <c r="S107" s="48">
        <f t="shared" ref="S107:W107" si="21">S99+S100+S101+S102+S103+S104+S105+S106</f>
        <v>65</v>
      </c>
      <c r="T107" s="48">
        <f t="shared" si="21"/>
        <v>0</v>
      </c>
      <c r="U107" s="48">
        <f t="shared" si="21"/>
        <v>0</v>
      </c>
      <c r="V107" s="48">
        <f t="shared" si="21"/>
        <v>0</v>
      </c>
      <c r="W107" s="49">
        <f t="shared" si="21"/>
        <v>0</v>
      </c>
    </row>
    <row r="108" spans="1:23" ht="16.5">
      <c r="A108" s="103">
        <v>12</v>
      </c>
      <c r="B108" s="105" t="s">
        <v>115</v>
      </c>
      <c r="C108" s="7" t="s">
        <v>16</v>
      </c>
      <c r="D108" s="87">
        <v>650.79999999999995</v>
      </c>
      <c r="E108" s="87">
        <v>223.7</v>
      </c>
      <c r="F108" s="87"/>
      <c r="G108" s="87">
        <v>414.06</v>
      </c>
      <c r="H108" s="95">
        <v>54.19</v>
      </c>
      <c r="I108" s="8">
        <v>147</v>
      </c>
      <c r="J108" s="9"/>
      <c r="K108" s="10"/>
      <c r="L108" s="10"/>
      <c r="M108" s="11"/>
      <c r="N108" s="97">
        <v>424</v>
      </c>
      <c r="O108" s="87">
        <v>429.34</v>
      </c>
      <c r="P108" s="100"/>
      <c r="Q108" s="87">
        <v>183.34</v>
      </c>
      <c r="R108" s="87">
        <v>159.19999999999999</v>
      </c>
      <c r="S108" s="12">
        <v>130</v>
      </c>
      <c r="T108" s="13"/>
      <c r="U108" s="13"/>
      <c r="V108" s="13"/>
      <c r="W108" s="14"/>
    </row>
    <row r="109" spans="1:23" ht="28.5">
      <c r="A109" s="103"/>
      <c r="B109" s="106"/>
      <c r="C109" s="15" t="s">
        <v>17</v>
      </c>
      <c r="D109" s="88"/>
      <c r="E109" s="88"/>
      <c r="F109" s="88"/>
      <c r="G109" s="88"/>
      <c r="H109" s="96"/>
      <c r="I109" s="16">
        <v>85</v>
      </c>
      <c r="J109" s="17"/>
      <c r="K109" s="18"/>
      <c r="L109" s="18"/>
      <c r="M109" s="19"/>
      <c r="N109" s="98"/>
      <c r="O109" s="88"/>
      <c r="P109" s="101"/>
      <c r="Q109" s="88"/>
      <c r="R109" s="88"/>
      <c r="S109" s="20">
        <v>120</v>
      </c>
      <c r="T109" s="21"/>
      <c r="U109" s="21"/>
      <c r="V109" s="21"/>
      <c r="W109" s="22"/>
    </row>
    <row r="110" spans="1:23" ht="28.5">
      <c r="A110" s="103"/>
      <c r="B110" s="106"/>
      <c r="C110" s="15" t="s">
        <v>18</v>
      </c>
      <c r="D110" s="88"/>
      <c r="E110" s="88"/>
      <c r="F110" s="88"/>
      <c r="G110" s="88"/>
      <c r="H110" s="96"/>
      <c r="I110" s="16"/>
      <c r="J110" s="17"/>
      <c r="K110" s="18"/>
      <c r="L110" s="18"/>
      <c r="M110" s="19"/>
      <c r="N110" s="98"/>
      <c r="O110" s="88"/>
      <c r="P110" s="101"/>
      <c r="Q110" s="88"/>
      <c r="R110" s="88"/>
      <c r="S110" s="20"/>
      <c r="T110" s="21"/>
      <c r="U110" s="23"/>
      <c r="V110" s="21"/>
      <c r="W110" s="22"/>
    </row>
    <row r="111" spans="1:23" ht="42.75">
      <c r="A111" s="103"/>
      <c r="B111" s="106"/>
      <c r="C111" s="15" t="s">
        <v>19</v>
      </c>
      <c r="D111" s="88"/>
      <c r="E111" s="88"/>
      <c r="F111" s="88"/>
      <c r="G111" s="88"/>
      <c r="H111" s="96"/>
      <c r="I111" s="16">
        <v>70</v>
      </c>
      <c r="J111" s="17"/>
      <c r="K111" s="18"/>
      <c r="L111" s="18"/>
      <c r="M111" s="19"/>
      <c r="N111" s="98"/>
      <c r="O111" s="88"/>
      <c r="P111" s="101"/>
      <c r="Q111" s="88"/>
      <c r="R111" s="88"/>
      <c r="S111" s="20"/>
      <c r="T111" s="24"/>
      <c r="U111" s="21"/>
      <c r="V111" s="25"/>
      <c r="W111" s="22"/>
    </row>
    <row r="112" spans="1:23" ht="28.5">
      <c r="A112" s="103"/>
      <c r="B112" s="106"/>
      <c r="C112" s="15" t="s">
        <v>20</v>
      </c>
      <c r="D112" s="88"/>
      <c r="E112" s="88"/>
      <c r="F112" s="88"/>
      <c r="G112" s="88"/>
      <c r="H112" s="96"/>
      <c r="I112" s="16">
        <v>58</v>
      </c>
      <c r="J112" s="17"/>
      <c r="K112" s="18"/>
      <c r="L112" s="18"/>
      <c r="M112" s="19"/>
      <c r="N112" s="98"/>
      <c r="O112" s="88"/>
      <c r="P112" s="101"/>
      <c r="Q112" s="88"/>
      <c r="R112" s="88"/>
      <c r="S112" s="20">
        <v>78</v>
      </c>
      <c r="T112" s="21"/>
      <c r="U112" s="26"/>
      <c r="V112" s="21"/>
      <c r="W112" s="22"/>
    </row>
    <row r="113" spans="1:26" ht="42.75">
      <c r="A113" s="103"/>
      <c r="B113" s="106"/>
      <c r="C113" s="15" t="s">
        <v>21</v>
      </c>
      <c r="D113" s="88"/>
      <c r="E113" s="88"/>
      <c r="F113" s="88"/>
      <c r="G113" s="88"/>
      <c r="H113" s="96"/>
      <c r="I113" s="16"/>
      <c r="J113" s="17"/>
      <c r="K113" s="18"/>
      <c r="L113" s="18"/>
      <c r="M113" s="19"/>
      <c r="N113" s="98"/>
      <c r="O113" s="88"/>
      <c r="P113" s="101"/>
      <c r="Q113" s="88"/>
      <c r="R113" s="88"/>
      <c r="S113" s="20"/>
      <c r="T113" s="21"/>
      <c r="U113" s="21"/>
      <c r="V113" s="21"/>
      <c r="W113" s="22"/>
    </row>
    <row r="114" spans="1:26" ht="16.5">
      <c r="A114" s="103"/>
      <c r="B114" s="106"/>
      <c r="C114" s="15" t="s">
        <v>22</v>
      </c>
      <c r="D114" s="88"/>
      <c r="E114" s="88"/>
      <c r="F114" s="88"/>
      <c r="G114" s="88"/>
      <c r="H114" s="96"/>
      <c r="I114" s="16"/>
      <c r="J114" s="17"/>
      <c r="K114" s="18"/>
      <c r="L114" s="18"/>
      <c r="M114" s="19"/>
      <c r="N114" s="98"/>
      <c r="O114" s="88"/>
      <c r="P114" s="101"/>
      <c r="Q114" s="88"/>
      <c r="R114" s="88"/>
      <c r="S114" s="20"/>
      <c r="T114" s="21"/>
      <c r="U114" s="21"/>
      <c r="V114" s="21"/>
      <c r="W114" s="22"/>
    </row>
    <row r="115" spans="1:26" ht="29.25" thickBot="1">
      <c r="A115" s="103"/>
      <c r="B115" s="107"/>
      <c r="C115" s="27" t="s">
        <v>23</v>
      </c>
      <c r="D115" s="88"/>
      <c r="E115" s="88"/>
      <c r="F115" s="88"/>
      <c r="G115" s="88"/>
      <c r="H115" s="96"/>
      <c r="I115" s="28">
        <v>75</v>
      </c>
      <c r="J115" s="29"/>
      <c r="K115" s="30"/>
      <c r="L115" s="30"/>
      <c r="M115" s="31"/>
      <c r="N115" s="99"/>
      <c r="O115" s="89"/>
      <c r="P115" s="102"/>
      <c r="Q115" s="89"/>
      <c r="R115" s="89"/>
      <c r="S115" s="32"/>
      <c r="T115" s="23"/>
      <c r="U115" s="23"/>
      <c r="V115" s="23"/>
      <c r="W115" s="33"/>
    </row>
    <row r="116" spans="1:26" ht="17.25" thickBot="1">
      <c r="A116" s="104"/>
      <c r="B116" s="142" t="s">
        <v>24</v>
      </c>
      <c r="C116" s="143"/>
      <c r="D116" s="62">
        <f>D108+E108+G108+H108</f>
        <v>1342.75</v>
      </c>
      <c r="E116" s="46"/>
      <c r="F116" s="46"/>
      <c r="G116" s="46"/>
      <c r="H116" s="46"/>
      <c r="I116" s="48">
        <f t="shared" ref="I116:M116" si="22">I108+I109+I110+I111+I112+I113+I114+I115</f>
        <v>435</v>
      </c>
      <c r="J116" s="48">
        <f t="shared" si="22"/>
        <v>0</v>
      </c>
      <c r="K116" s="48">
        <f t="shared" si="22"/>
        <v>0</v>
      </c>
      <c r="L116" s="48">
        <f t="shared" si="22"/>
        <v>0</v>
      </c>
      <c r="M116" s="49">
        <f t="shared" si="22"/>
        <v>0</v>
      </c>
      <c r="N116" s="52">
        <f>N108+O108+P108+Q108+R108</f>
        <v>1195.8799999999999</v>
      </c>
      <c r="O116" s="46"/>
      <c r="P116" s="34"/>
      <c r="Q116" s="46"/>
      <c r="R116" s="46"/>
      <c r="S116" s="48">
        <f t="shared" ref="S116:W116" si="23">S108+S109+S110+S111+S112+S113+S114+S115</f>
        <v>328</v>
      </c>
      <c r="T116" s="48">
        <f t="shared" si="23"/>
        <v>0</v>
      </c>
      <c r="U116" s="48">
        <f t="shared" si="23"/>
        <v>0</v>
      </c>
      <c r="V116" s="48">
        <f t="shared" si="23"/>
        <v>0</v>
      </c>
      <c r="W116" s="49">
        <f t="shared" si="23"/>
        <v>0</v>
      </c>
      <c r="Z116" s="2">
        <v>7.3</v>
      </c>
    </row>
    <row r="117" spans="1:26" ht="16.5">
      <c r="A117" s="103">
        <v>13</v>
      </c>
      <c r="B117" s="105" t="s">
        <v>116</v>
      </c>
      <c r="C117" s="7" t="s">
        <v>16</v>
      </c>
      <c r="D117" s="87">
        <v>721.99</v>
      </c>
      <c r="E117" s="87">
        <v>679.94</v>
      </c>
      <c r="F117" s="87"/>
      <c r="G117" s="87">
        <v>75.13</v>
      </c>
      <c r="H117" s="95">
        <v>52.74</v>
      </c>
      <c r="I117" s="8"/>
      <c r="J117" s="9"/>
      <c r="K117" s="10"/>
      <c r="L117" s="10"/>
      <c r="M117" s="11"/>
      <c r="N117" s="97">
        <v>8.23</v>
      </c>
      <c r="O117" s="87"/>
      <c r="P117" s="100"/>
      <c r="Q117" s="87"/>
      <c r="R117" s="87">
        <v>9.9499999999999993</v>
      </c>
      <c r="S117" s="12"/>
      <c r="T117" s="13"/>
      <c r="U117" s="13"/>
      <c r="V117" s="13"/>
      <c r="W117" s="14"/>
    </row>
    <row r="118" spans="1:26" ht="28.5">
      <c r="A118" s="103"/>
      <c r="B118" s="106"/>
      <c r="C118" s="15" t="s">
        <v>17</v>
      </c>
      <c r="D118" s="88"/>
      <c r="E118" s="88"/>
      <c r="F118" s="88"/>
      <c r="G118" s="88"/>
      <c r="H118" s="96"/>
      <c r="I118" s="16"/>
      <c r="J118" s="17"/>
      <c r="K118" s="18"/>
      <c r="L118" s="18"/>
      <c r="M118" s="19"/>
      <c r="N118" s="98"/>
      <c r="O118" s="88"/>
      <c r="P118" s="101"/>
      <c r="Q118" s="88"/>
      <c r="R118" s="88"/>
      <c r="S118" s="20"/>
      <c r="T118" s="21"/>
      <c r="U118" s="21"/>
      <c r="V118" s="21"/>
      <c r="W118" s="22"/>
    </row>
    <row r="119" spans="1:26" ht="28.5">
      <c r="A119" s="103"/>
      <c r="B119" s="106"/>
      <c r="C119" s="15" t="s">
        <v>18</v>
      </c>
      <c r="D119" s="88"/>
      <c r="E119" s="88"/>
      <c r="F119" s="88"/>
      <c r="G119" s="88"/>
      <c r="H119" s="96"/>
      <c r="I119" s="16"/>
      <c r="J119" s="17"/>
      <c r="K119" s="18"/>
      <c r="L119" s="18"/>
      <c r="M119" s="19"/>
      <c r="N119" s="98"/>
      <c r="O119" s="88"/>
      <c r="P119" s="101"/>
      <c r="Q119" s="88"/>
      <c r="R119" s="88"/>
      <c r="S119" s="20"/>
      <c r="T119" s="21"/>
      <c r="U119" s="23"/>
      <c r="V119" s="21"/>
      <c r="W119" s="22"/>
    </row>
    <row r="120" spans="1:26" ht="42.75">
      <c r="A120" s="103"/>
      <c r="B120" s="106"/>
      <c r="C120" s="15" t="s">
        <v>19</v>
      </c>
      <c r="D120" s="88"/>
      <c r="E120" s="88"/>
      <c r="F120" s="88"/>
      <c r="G120" s="88"/>
      <c r="H120" s="96"/>
      <c r="I120" s="16">
        <v>210</v>
      </c>
      <c r="J120" s="17"/>
      <c r="K120" s="18"/>
      <c r="L120" s="18"/>
      <c r="M120" s="19"/>
      <c r="N120" s="98"/>
      <c r="O120" s="88"/>
      <c r="P120" s="101"/>
      <c r="Q120" s="88"/>
      <c r="R120" s="88"/>
      <c r="S120" s="20"/>
      <c r="T120" s="24"/>
      <c r="U120" s="21"/>
      <c r="V120" s="25"/>
      <c r="W120" s="22"/>
    </row>
    <row r="121" spans="1:26" ht="28.5">
      <c r="A121" s="103"/>
      <c r="B121" s="106"/>
      <c r="C121" s="15" t="s">
        <v>20</v>
      </c>
      <c r="D121" s="88"/>
      <c r="E121" s="88"/>
      <c r="F121" s="88"/>
      <c r="G121" s="88"/>
      <c r="H121" s="96"/>
      <c r="I121" s="16"/>
      <c r="J121" s="17"/>
      <c r="K121" s="18"/>
      <c r="L121" s="18"/>
      <c r="M121" s="19"/>
      <c r="N121" s="98"/>
      <c r="O121" s="88"/>
      <c r="P121" s="101"/>
      <c r="Q121" s="88"/>
      <c r="R121" s="88"/>
      <c r="S121" s="20"/>
      <c r="T121" s="21"/>
      <c r="U121" s="26"/>
      <c r="V121" s="21"/>
      <c r="W121" s="22"/>
    </row>
    <row r="122" spans="1:26" ht="42.75">
      <c r="A122" s="103"/>
      <c r="B122" s="106"/>
      <c r="C122" s="15" t="s">
        <v>21</v>
      </c>
      <c r="D122" s="88"/>
      <c r="E122" s="88"/>
      <c r="F122" s="88"/>
      <c r="G122" s="88"/>
      <c r="H122" s="96"/>
      <c r="I122" s="16"/>
      <c r="J122" s="17"/>
      <c r="K122" s="18"/>
      <c r="L122" s="18"/>
      <c r="M122" s="19"/>
      <c r="N122" s="98"/>
      <c r="O122" s="88"/>
      <c r="P122" s="101"/>
      <c r="Q122" s="88"/>
      <c r="R122" s="88"/>
      <c r="S122" s="20"/>
      <c r="T122" s="21"/>
      <c r="U122" s="21"/>
      <c r="V122" s="21"/>
      <c r="W122" s="22"/>
    </row>
    <row r="123" spans="1:26" ht="16.5">
      <c r="A123" s="103"/>
      <c r="B123" s="106"/>
      <c r="C123" s="15" t="s">
        <v>22</v>
      </c>
      <c r="D123" s="88"/>
      <c r="E123" s="88"/>
      <c r="F123" s="88"/>
      <c r="G123" s="88"/>
      <c r="H123" s="96"/>
      <c r="I123" s="16"/>
      <c r="J123" s="17"/>
      <c r="K123" s="18"/>
      <c r="L123" s="18"/>
      <c r="M123" s="19"/>
      <c r="N123" s="98"/>
      <c r="O123" s="88"/>
      <c r="P123" s="101"/>
      <c r="Q123" s="88"/>
      <c r="R123" s="88"/>
      <c r="S123" s="20"/>
      <c r="T123" s="21"/>
      <c r="U123" s="21"/>
      <c r="V123" s="21"/>
      <c r="W123" s="22"/>
    </row>
    <row r="124" spans="1:26" ht="29.25" thickBot="1">
      <c r="A124" s="103"/>
      <c r="B124" s="107"/>
      <c r="C124" s="27" t="s">
        <v>23</v>
      </c>
      <c r="D124" s="88"/>
      <c r="E124" s="88"/>
      <c r="F124" s="88"/>
      <c r="G124" s="88"/>
      <c r="H124" s="96"/>
      <c r="I124" s="28"/>
      <c r="J124" s="29"/>
      <c r="K124" s="30"/>
      <c r="L124" s="30"/>
      <c r="M124" s="31"/>
      <c r="N124" s="99"/>
      <c r="O124" s="89"/>
      <c r="P124" s="102"/>
      <c r="Q124" s="89"/>
      <c r="R124" s="89"/>
      <c r="S124" s="32">
        <v>17.100000000000001</v>
      </c>
      <c r="T124" s="23"/>
      <c r="U124" s="23"/>
      <c r="V124" s="23"/>
      <c r="W124" s="33"/>
    </row>
    <row r="125" spans="1:26" ht="17.25" thickBot="1">
      <c r="A125" s="104"/>
      <c r="B125" s="142" t="s">
        <v>24</v>
      </c>
      <c r="C125" s="143"/>
      <c r="D125" s="62">
        <f>D117+E117+G117+H117</f>
        <v>1529.8</v>
      </c>
      <c r="E125" s="46"/>
      <c r="F125" s="46"/>
      <c r="G125" s="46"/>
      <c r="H125" s="46"/>
      <c r="I125" s="48">
        <f t="shared" ref="I125:M125" si="24">I117+I118+I119+I120+I121+I122+I123+I124</f>
        <v>210</v>
      </c>
      <c r="J125" s="48">
        <f t="shared" si="24"/>
        <v>0</v>
      </c>
      <c r="K125" s="48">
        <f t="shared" si="24"/>
        <v>0</v>
      </c>
      <c r="L125" s="48">
        <f t="shared" si="24"/>
        <v>0</v>
      </c>
      <c r="M125" s="49">
        <f t="shared" si="24"/>
        <v>0</v>
      </c>
      <c r="N125" s="52">
        <f>N117+O117+P117+Q117+R117</f>
        <v>18.18</v>
      </c>
      <c r="O125" s="46"/>
      <c r="P125" s="34"/>
      <c r="Q125" s="46"/>
      <c r="R125" s="46"/>
      <c r="S125" s="48">
        <f t="shared" ref="S125:W125" si="25">S117+S118+S119+S120+S121+S122+S123+S124</f>
        <v>17.100000000000001</v>
      </c>
      <c r="T125" s="48">
        <f t="shared" si="25"/>
        <v>0</v>
      </c>
      <c r="U125" s="48">
        <f t="shared" si="25"/>
        <v>0</v>
      </c>
      <c r="V125" s="48">
        <f t="shared" si="25"/>
        <v>0</v>
      </c>
      <c r="W125" s="49">
        <f t="shared" si="25"/>
        <v>0</v>
      </c>
      <c r="Z125" s="2">
        <v>17.100000000000001</v>
      </c>
    </row>
    <row r="126" spans="1:26" ht="16.5">
      <c r="A126" s="103">
        <v>14</v>
      </c>
      <c r="B126" s="105" t="s">
        <v>117</v>
      </c>
      <c r="C126" s="7" t="s">
        <v>16</v>
      </c>
      <c r="D126" s="87">
        <v>700.2</v>
      </c>
      <c r="E126" s="87">
        <v>420.9</v>
      </c>
      <c r="F126" s="87"/>
      <c r="G126" s="87">
        <v>200</v>
      </c>
      <c r="H126" s="95">
        <v>270</v>
      </c>
      <c r="I126" s="8">
        <v>96</v>
      </c>
      <c r="J126" s="9"/>
      <c r="K126" s="10"/>
      <c r="L126" s="10"/>
      <c r="M126" s="11"/>
      <c r="N126" s="97"/>
      <c r="O126" s="87">
        <v>3.3</v>
      </c>
      <c r="P126" s="100"/>
      <c r="Q126" s="87">
        <v>188.98</v>
      </c>
      <c r="R126" s="87">
        <v>119</v>
      </c>
      <c r="S126" s="12"/>
      <c r="T126" s="13"/>
      <c r="U126" s="13"/>
      <c r="V126" s="13"/>
      <c r="W126" s="14"/>
    </row>
    <row r="127" spans="1:26" ht="28.5">
      <c r="A127" s="103"/>
      <c r="B127" s="106"/>
      <c r="C127" s="15" t="s">
        <v>17</v>
      </c>
      <c r="D127" s="88"/>
      <c r="E127" s="88"/>
      <c r="F127" s="88"/>
      <c r="G127" s="88"/>
      <c r="H127" s="96"/>
      <c r="I127" s="16"/>
      <c r="J127" s="17"/>
      <c r="K127" s="18"/>
      <c r="L127" s="18"/>
      <c r="M127" s="19"/>
      <c r="N127" s="98"/>
      <c r="O127" s="88"/>
      <c r="P127" s="101"/>
      <c r="Q127" s="88"/>
      <c r="R127" s="88"/>
      <c r="S127" s="20"/>
      <c r="T127" s="21"/>
      <c r="U127" s="21"/>
      <c r="V127" s="21"/>
      <c r="W127" s="22"/>
    </row>
    <row r="128" spans="1:26" ht="28.5">
      <c r="A128" s="103"/>
      <c r="B128" s="106"/>
      <c r="C128" s="15" t="s">
        <v>18</v>
      </c>
      <c r="D128" s="88"/>
      <c r="E128" s="88"/>
      <c r="F128" s="88"/>
      <c r="G128" s="88"/>
      <c r="H128" s="96"/>
      <c r="I128" s="16"/>
      <c r="J128" s="17"/>
      <c r="K128" s="18"/>
      <c r="L128" s="18"/>
      <c r="M128" s="19"/>
      <c r="N128" s="98"/>
      <c r="O128" s="88"/>
      <c r="P128" s="101"/>
      <c r="Q128" s="88"/>
      <c r="R128" s="88"/>
      <c r="S128" s="20"/>
      <c r="T128" s="21"/>
      <c r="U128" s="23"/>
      <c r="V128" s="21"/>
      <c r="W128" s="22"/>
    </row>
    <row r="129" spans="1:26" ht="42.75">
      <c r="A129" s="103"/>
      <c r="B129" s="106"/>
      <c r="C129" s="15" t="s">
        <v>19</v>
      </c>
      <c r="D129" s="88"/>
      <c r="E129" s="88"/>
      <c r="F129" s="88"/>
      <c r="G129" s="88"/>
      <c r="H129" s="96"/>
      <c r="I129" s="16">
        <v>25</v>
      </c>
      <c r="J129" s="17"/>
      <c r="K129" s="18"/>
      <c r="L129" s="18"/>
      <c r="M129" s="19"/>
      <c r="N129" s="98"/>
      <c r="O129" s="88"/>
      <c r="P129" s="101"/>
      <c r="Q129" s="88"/>
      <c r="R129" s="88"/>
      <c r="S129" s="20">
        <v>35</v>
      </c>
      <c r="T129" s="24"/>
      <c r="U129" s="21"/>
      <c r="V129" s="25"/>
      <c r="W129" s="22"/>
    </row>
    <row r="130" spans="1:26" ht="28.5">
      <c r="A130" s="103"/>
      <c r="B130" s="106"/>
      <c r="C130" s="15" t="s">
        <v>20</v>
      </c>
      <c r="D130" s="88"/>
      <c r="E130" s="88"/>
      <c r="F130" s="88"/>
      <c r="G130" s="88"/>
      <c r="H130" s="96"/>
      <c r="I130" s="16">
        <v>31</v>
      </c>
      <c r="J130" s="55"/>
      <c r="K130" s="56"/>
      <c r="L130" s="18"/>
      <c r="M130" s="19"/>
      <c r="N130" s="98"/>
      <c r="O130" s="88"/>
      <c r="P130" s="101"/>
      <c r="Q130" s="88"/>
      <c r="R130" s="88"/>
      <c r="S130" s="20"/>
      <c r="T130" s="21"/>
      <c r="U130" s="26"/>
      <c r="V130" s="21"/>
      <c r="W130" s="22"/>
    </row>
    <row r="131" spans="1:26" ht="42.75">
      <c r="A131" s="103"/>
      <c r="B131" s="106"/>
      <c r="C131" s="15" t="s">
        <v>21</v>
      </c>
      <c r="D131" s="88"/>
      <c r="E131" s="88"/>
      <c r="F131" s="88"/>
      <c r="G131" s="88"/>
      <c r="H131" s="96"/>
      <c r="I131" s="16"/>
      <c r="J131" s="55"/>
      <c r="K131" s="18"/>
      <c r="L131" s="18"/>
      <c r="M131" s="19"/>
      <c r="N131" s="98"/>
      <c r="O131" s="88"/>
      <c r="P131" s="101"/>
      <c r="Q131" s="88"/>
      <c r="R131" s="88"/>
      <c r="S131" s="20"/>
      <c r="T131" s="21"/>
      <c r="U131" s="21"/>
      <c r="V131" s="21"/>
      <c r="W131" s="22"/>
    </row>
    <row r="132" spans="1:26" ht="16.5">
      <c r="A132" s="103"/>
      <c r="B132" s="106"/>
      <c r="C132" s="15" t="s">
        <v>22</v>
      </c>
      <c r="D132" s="88"/>
      <c r="E132" s="88"/>
      <c r="F132" s="88"/>
      <c r="G132" s="88"/>
      <c r="H132" s="96"/>
      <c r="I132" s="16"/>
      <c r="J132" s="17"/>
      <c r="K132" s="18"/>
      <c r="L132" s="18"/>
      <c r="M132" s="19"/>
      <c r="N132" s="98"/>
      <c r="O132" s="88"/>
      <c r="P132" s="101"/>
      <c r="Q132" s="88"/>
      <c r="R132" s="88"/>
      <c r="S132" s="20"/>
      <c r="T132" s="21"/>
      <c r="U132" s="21"/>
      <c r="V132" s="21"/>
      <c r="W132" s="22"/>
    </row>
    <row r="133" spans="1:26" ht="29.25" thickBot="1">
      <c r="A133" s="103"/>
      <c r="B133" s="107"/>
      <c r="C133" s="27" t="s">
        <v>23</v>
      </c>
      <c r="D133" s="88"/>
      <c r="E133" s="88"/>
      <c r="F133" s="88"/>
      <c r="G133" s="88"/>
      <c r="H133" s="96"/>
      <c r="I133" s="28">
        <v>187</v>
      </c>
      <c r="J133" s="29"/>
      <c r="K133" s="30"/>
      <c r="L133" s="30"/>
      <c r="M133" s="31"/>
      <c r="N133" s="99"/>
      <c r="O133" s="89"/>
      <c r="P133" s="102"/>
      <c r="Q133" s="89"/>
      <c r="R133" s="89"/>
      <c r="S133" s="32">
        <v>3.6</v>
      </c>
      <c r="T133" s="23"/>
      <c r="U133" s="23"/>
      <c r="V133" s="23"/>
      <c r="W133" s="33"/>
    </row>
    <row r="134" spans="1:26" ht="17.25" thickBot="1">
      <c r="A134" s="104"/>
      <c r="B134" s="142" t="s">
        <v>24</v>
      </c>
      <c r="C134" s="143"/>
      <c r="D134" s="2">
        <f>D126+E126+G126+H126</f>
        <v>1591.1</v>
      </c>
      <c r="E134" s="46"/>
      <c r="F134" s="46"/>
      <c r="G134" s="46"/>
      <c r="H134" s="46"/>
      <c r="I134" s="48">
        <f t="shared" ref="I134:M134" si="26">I126+I127+I128+I129+I130+I131+I132+I133</f>
        <v>339</v>
      </c>
      <c r="J134" s="48">
        <f t="shared" si="26"/>
        <v>0</v>
      </c>
      <c r="K134" s="48">
        <f t="shared" si="26"/>
        <v>0</v>
      </c>
      <c r="L134" s="48">
        <f t="shared" si="26"/>
        <v>0</v>
      </c>
      <c r="M134" s="49">
        <f t="shared" si="26"/>
        <v>0</v>
      </c>
      <c r="N134" s="52">
        <f>N126+O126+P126+Q126+R126</f>
        <v>311.27999999999997</v>
      </c>
      <c r="O134" s="46"/>
      <c r="P134" s="34"/>
      <c r="Q134" s="46"/>
      <c r="R134" s="46"/>
      <c r="S134" s="48">
        <f t="shared" ref="S134:W134" si="27">S126+S127+S128+S129+S130+S131+S132+S133</f>
        <v>38.6</v>
      </c>
      <c r="T134" s="48">
        <f t="shared" si="27"/>
        <v>0</v>
      </c>
      <c r="U134" s="48">
        <f t="shared" si="27"/>
        <v>0</v>
      </c>
      <c r="V134" s="48">
        <f t="shared" si="27"/>
        <v>0</v>
      </c>
      <c r="W134" s="49">
        <f t="shared" si="27"/>
        <v>0</v>
      </c>
      <c r="Z134" s="2">
        <v>38.6</v>
      </c>
    </row>
    <row r="135" spans="1:26" ht="18" customHeight="1" thickBot="1">
      <c r="A135" s="63"/>
      <c r="B135" s="92" t="s">
        <v>122</v>
      </c>
      <c r="C135" s="35" t="s">
        <v>16</v>
      </c>
      <c r="D135" s="82">
        <f>D126+D117+D108+D99+D90+D81+D72+D63+D54+D45+D36+D27+D18+D9</f>
        <v>6083.619999999999</v>
      </c>
      <c r="E135" s="82">
        <f t="shared" ref="E135:H135" si="28">E126+E117+E108+E99+E90+E81+E72+E63+E54+E45+E36+E27+E18+E9</f>
        <v>3552.65</v>
      </c>
      <c r="F135" s="82">
        <f t="shared" si="28"/>
        <v>24.4</v>
      </c>
      <c r="G135" s="82">
        <f t="shared" si="28"/>
        <v>5111.8400000000011</v>
      </c>
      <c r="H135" s="82">
        <f t="shared" si="28"/>
        <v>2342.0400000000004</v>
      </c>
      <c r="I135" s="36">
        <f>I9+I18+I27+I36+I45+I54+I63+I72+I81+I90+I99+I108+I117+I126</f>
        <v>501.6</v>
      </c>
      <c r="J135" s="36">
        <f t="shared" ref="J135:M135" si="29">J9+J18+J27+J36+J45+J54+J63+J72+J81+J90+J99+J108+J117+J126</f>
        <v>0</v>
      </c>
      <c r="K135" s="36">
        <f t="shared" si="29"/>
        <v>0</v>
      </c>
      <c r="L135" s="36">
        <f t="shared" si="29"/>
        <v>0</v>
      </c>
      <c r="M135" s="36">
        <f t="shared" si="29"/>
        <v>0</v>
      </c>
      <c r="N135" s="82">
        <f t="shared" ref="N135:R135" si="30">N126+N117+N108+N99+N90+N81+N72+N63+N54+N45+N36+N27+N18+N9</f>
        <v>2444.73</v>
      </c>
      <c r="O135" s="82">
        <f t="shared" si="30"/>
        <v>1162.83</v>
      </c>
      <c r="P135" s="82">
        <f t="shared" si="30"/>
        <v>0</v>
      </c>
      <c r="Q135" s="82">
        <f t="shared" si="30"/>
        <v>7224.87</v>
      </c>
      <c r="R135" s="82">
        <f t="shared" si="30"/>
        <v>2231.6200000000003</v>
      </c>
      <c r="S135" s="36">
        <f>S9+S18+S27+S36+S45+S54+S63+S72+S81+S90+S99+S108+S117+S126</f>
        <v>254.37</v>
      </c>
      <c r="T135" s="36">
        <f t="shared" ref="T135:W135" si="31">T9+T18+T27+T36+T45+T54+T63+T72+T81+T90+T99+T108+T117+T126</f>
        <v>0</v>
      </c>
      <c r="U135" s="36">
        <f t="shared" si="31"/>
        <v>0</v>
      </c>
      <c r="V135" s="36">
        <f t="shared" si="31"/>
        <v>0</v>
      </c>
      <c r="W135" s="36">
        <f t="shared" si="31"/>
        <v>0</v>
      </c>
    </row>
    <row r="136" spans="1:26" ht="27.75" thickBot="1">
      <c r="A136" s="63"/>
      <c r="B136" s="93"/>
      <c r="C136" s="37" t="s">
        <v>17</v>
      </c>
      <c r="D136" s="83"/>
      <c r="E136" s="83"/>
      <c r="F136" s="83"/>
      <c r="G136" s="83"/>
      <c r="H136" s="83"/>
      <c r="I136" s="36">
        <f t="shared" ref="I136:M136" si="32">I10+I19+I28+I37+I46+I55+I64+I73+I82+I91+I100+I109+I118+I127</f>
        <v>111</v>
      </c>
      <c r="J136" s="36">
        <f t="shared" si="32"/>
        <v>0</v>
      </c>
      <c r="K136" s="36">
        <f t="shared" si="32"/>
        <v>0</v>
      </c>
      <c r="L136" s="36">
        <f t="shared" si="32"/>
        <v>0</v>
      </c>
      <c r="M136" s="36">
        <f t="shared" si="32"/>
        <v>0</v>
      </c>
      <c r="N136" s="83"/>
      <c r="O136" s="83"/>
      <c r="P136" s="83"/>
      <c r="Q136" s="83"/>
      <c r="R136" s="83"/>
      <c r="S136" s="36">
        <f t="shared" ref="S136:W136" si="33">S10+S19+S28+S37+S46+S55+S64+S73+S82+S91+S100+S109+S118+S127</f>
        <v>120</v>
      </c>
      <c r="T136" s="36">
        <f t="shared" si="33"/>
        <v>0</v>
      </c>
      <c r="U136" s="36">
        <f t="shared" si="33"/>
        <v>0</v>
      </c>
      <c r="V136" s="36">
        <f t="shared" si="33"/>
        <v>0</v>
      </c>
      <c r="W136" s="36">
        <f t="shared" si="33"/>
        <v>0</v>
      </c>
    </row>
    <row r="137" spans="1:26" ht="27.75" thickBot="1">
      <c r="A137" s="63"/>
      <c r="B137" s="93"/>
      <c r="C137" s="37" t="s">
        <v>18</v>
      </c>
      <c r="D137" s="83"/>
      <c r="E137" s="83"/>
      <c r="F137" s="83"/>
      <c r="G137" s="83"/>
      <c r="H137" s="83"/>
      <c r="I137" s="36">
        <f t="shared" ref="I137:M137" si="34">I11+I20+I29+I38+I47+I56+I65+I74+I83+I92+I101+I110+I119+I128</f>
        <v>0</v>
      </c>
      <c r="J137" s="36">
        <f t="shared" si="34"/>
        <v>0</v>
      </c>
      <c r="K137" s="36">
        <f t="shared" si="34"/>
        <v>0</v>
      </c>
      <c r="L137" s="36">
        <f t="shared" si="34"/>
        <v>0</v>
      </c>
      <c r="M137" s="36">
        <f t="shared" si="34"/>
        <v>0</v>
      </c>
      <c r="N137" s="83"/>
      <c r="O137" s="83"/>
      <c r="P137" s="83"/>
      <c r="Q137" s="83"/>
      <c r="R137" s="83"/>
      <c r="S137" s="36">
        <f t="shared" ref="S137:W137" si="35">S11+S20+S29+S38+S47+S56+S65+S74+S83+S92+S101+S110+S119+S128</f>
        <v>0</v>
      </c>
      <c r="T137" s="36">
        <f t="shared" si="35"/>
        <v>0</v>
      </c>
      <c r="U137" s="36">
        <f t="shared" si="35"/>
        <v>0</v>
      </c>
      <c r="V137" s="36">
        <f t="shared" si="35"/>
        <v>0</v>
      </c>
      <c r="W137" s="36">
        <f t="shared" si="35"/>
        <v>0</v>
      </c>
    </row>
    <row r="138" spans="1:26" ht="27.75" thickBot="1">
      <c r="A138" s="63"/>
      <c r="B138" s="93"/>
      <c r="C138" s="37" t="s">
        <v>19</v>
      </c>
      <c r="D138" s="83"/>
      <c r="E138" s="83"/>
      <c r="F138" s="83"/>
      <c r="G138" s="83"/>
      <c r="H138" s="83"/>
      <c r="I138" s="36">
        <f t="shared" ref="I138:M138" si="36">I12+I21+I30+I39+I48+I57+I66+I75+I84+I93+I102+I111+I120+I129</f>
        <v>1391.5</v>
      </c>
      <c r="J138" s="36">
        <f t="shared" si="36"/>
        <v>7.18</v>
      </c>
      <c r="K138" s="36">
        <f t="shared" si="36"/>
        <v>0</v>
      </c>
      <c r="L138" s="36">
        <f t="shared" si="36"/>
        <v>0</v>
      </c>
      <c r="M138" s="36">
        <f t="shared" si="36"/>
        <v>0</v>
      </c>
      <c r="N138" s="83"/>
      <c r="O138" s="83"/>
      <c r="P138" s="83"/>
      <c r="Q138" s="83"/>
      <c r="R138" s="83"/>
      <c r="S138" s="36">
        <f t="shared" ref="S138:W138" si="37">S12+S21+S30+S39+S48+S57+S66+S75+S84+S93+S102+S111+S120+S129</f>
        <v>497.5</v>
      </c>
      <c r="T138" s="36">
        <f t="shared" si="37"/>
        <v>0</v>
      </c>
      <c r="U138" s="36">
        <f t="shared" si="37"/>
        <v>0</v>
      </c>
      <c r="V138" s="36">
        <f t="shared" si="37"/>
        <v>0</v>
      </c>
      <c r="W138" s="36">
        <f t="shared" si="37"/>
        <v>0</v>
      </c>
    </row>
    <row r="139" spans="1:26" ht="27.75" thickBot="1">
      <c r="A139" s="63"/>
      <c r="B139" s="93"/>
      <c r="C139" s="37" t="s">
        <v>20</v>
      </c>
      <c r="D139" s="83"/>
      <c r="E139" s="83"/>
      <c r="F139" s="83"/>
      <c r="G139" s="83"/>
      <c r="H139" s="83"/>
      <c r="I139" s="36">
        <f t="shared" ref="I139:M139" si="38">I13+I22+I31+I40+I49+I58+I67+I76+I85+I94+I103+I112+I121+I130</f>
        <v>138</v>
      </c>
      <c r="J139" s="36">
        <f t="shared" si="38"/>
        <v>0</v>
      </c>
      <c r="K139" s="36">
        <f t="shared" si="38"/>
        <v>0</v>
      </c>
      <c r="L139" s="36">
        <f t="shared" si="38"/>
        <v>0</v>
      </c>
      <c r="M139" s="36">
        <f t="shared" si="38"/>
        <v>0</v>
      </c>
      <c r="N139" s="83"/>
      <c r="O139" s="83"/>
      <c r="P139" s="83"/>
      <c r="Q139" s="83"/>
      <c r="R139" s="83"/>
      <c r="S139" s="36">
        <f t="shared" ref="S139:W139" si="39">S13+S22+S31+S40+S49+S58+S67+S76+S85+S94+S103+S112+S121+S130</f>
        <v>78</v>
      </c>
      <c r="T139" s="36">
        <f t="shared" si="39"/>
        <v>0</v>
      </c>
      <c r="U139" s="36">
        <f t="shared" si="39"/>
        <v>0</v>
      </c>
      <c r="V139" s="36">
        <f t="shared" si="39"/>
        <v>0</v>
      </c>
      <c r="W139" s="36">
        <f t="shared" si="39"/>
        <v>0</v>
      </c>
    </row>
    <row r="140" spans="1:26" ht="27.75" thickBot="1">
      <c r="A140" s="63"/>
      <c r="B140" s="93"/>
      <c r="C140" s="37" t="s">
        <v>21</v>
      </c>
      <c r="D140" s="83"/>
      <c r="E140" s="83"/>
      <c r="F140" s="83"/>
      <c r="G140" s="83"/>
      <c r="H140" s="83"/>
      <c r="I140" s="36">
        <f t="shared" ref="I140:M140" si="40">I14+I23+I32+I41+I50+I59+I68+I77+I86+I95+I104+I113+I122+I131</f>
        <v>0</v>
      </c>
      <c r="J140" s="36">
        <f t="shared" si="40"/>
        <v>0</v>
      </c>
      <c r="K140" s="36">
        <f t="shared" si="40"/>
        <v>0</v>
      </c>
      <c r="L140" s="36">
        <f t="shared" si="40"/>
        <v>0</v>
      </c>
      <c r="M140" s="36">
        <f t="shared" si="40"/>
        <v>0</v>
      </c>
      <c r="N140" s="83"/>
      <c r="O140" s="83"/>
      <c r="P140" s="83"/>
      <c r="Q140" s="83"/>
      <c r="R140" s="83"/>
      <c r="S140" s="36">
        <f t="shared" ref="S140:W140" si="41">S14+S23+S32+S41+S50+S59+S68+S77+S86+S95+S104+S113+S122+S131</f>
        <v>0</v>
      </c>
      <c r="T140" s="36">
        <f t="shared" si="41"/>
        <v>0</v>
      </c>
      <c r="U140" s="36">
        <f t="shared" si="41"/>
        <v>0</v>
      </c>
      <c r="V140" s="36">
        <f t="shared" si="41"/>
        <v>0</v>
      </c>
      <c r="W140" s="36">
        <f t="shared" si="41"/>
        <v>0</v>
      </c>
    </row>
    <row r="141" spans="1:26" ht="18" thickBot="1">
      <c r="A141" s="63"/>
      <c r="B141" s="93"/>
      <c r="C141" s="37" t="s">
        <v>22</v>
      </c>
      <c r="D141" s="83"/>
      <c r="E141" s="83"/>
      <c r="F141" s="83"/>
      <c r="G141" s="83"/>
      <c r="H141" s="83"/>
      <c r="I141" s="36">
        <f t="shared" ref="I141:M141" si="42">I15+I24+I33+I42+I51+I60+I69+I78+I87+I96+I105+I114+I123+I132</f>
        <v>0</v>
      </c>
      <c r="J141" s="36">
        <f t="shared" si="42"/>
        <v>0</v>
      </c>
      <c r="K141" s="36">
        <f t="shared" si="42"/>
        <v>0</v>
      </c>
      <c r="L141" s="36">
        <f t="shared" si="42"/>
        <v>0</v>
      </c>
      <c r="M141" s="36">
        <f t="shared" si="42"/>
        <v>0</v>
      </c>
      <c r="N141" s="83"/>
      <c r="O141" s="83"/>
      <c r="P141" s="83"/>
      <c r="Q141" s="83"/>
      <c r="R141" s="83"/>
      <c r="S141" s="36">
        <f t="shared" ref="S141:W141" si="43">S15+S24+S33+S42+S51+S60+S69+S78+S87+S96+S105+S114+S123+S132</f>
        <v>0</v>
      </c>
      <c r="T141" s="36">
        <f t="shared" si="43"/>
        <v>0</v>
      </c>
      <c r="U141" s="36">
        <f t="shared" si="43"/>
        <v>0</v>
      </c>
      <c r="V141" s="36">
        <f t="shared" si="43"/>
        <v>0</v>
      </c>
      <c r="W141" s="36">
        <f t="shared" si="43"/>
        <v>0</v>
      </c>
    </row>
    <row r="142" spans="1:26" ht="27.75" thickBot="1">
      <c r="A142" s="63"/>
      <c r="B142" s="94"/>
      <c r="C142" s="38" t="s">
        <v>23</v>
      </c>
      <c r="D142" s="84"/>
      <c r="E142" s="84"/>
      <c r="F142" s="84"/>
      <c r="G142" s="84"/>
      <c r="H142" s="84"/>
      <c r="I142" s="36">
        <f t="shared" ref="I142:M142" si="44">I16+I25+I34+I43+I52+I61+I70+I79+I88+I97+I106+I115+I124+I133</f>
        <v>803</v>
      </c>
      <c r="J142" s="36">
        <f t="shared" si="44"/>
        <v>31.8</v>
      </c>
      <c r="K142" s="36">
        <f t="shared" si="44"/>
        <v>0</v>
      </c>
      <c r="L142" s="36">
        <f t="shared" si="44"/>
        <v>0</v>
      </c>
      <c r="M142" s="36">
        <f t="shared" si="44"/>
        <v>0</v>
      </c>
      <c r="N142" s="84"/>
      <c r="O142" s="84"/>
      <c r="P142" s="84"/>
      <c r="Q142" s="84"/>
      <c r="R142" s="84"/>
      <c r="S142" s="36">
        <f t="shared" ref="S142:W142" si="45">S16+S25+S34+S43+S52+S61+S70+S79+S88+S97+S106+S115+S124+S133</f>
        <v>51.7</v>
      </c>
      <c r="T142" s="36">
        <f t="shared" si="45"/>
        <v>0</v>
      </c>
      <c r="U142" s="36">
        <f t="shared" si="45"/>
        <v>0</v>
      </c>
      <c r="V142" s="36">
        <f t="shared" si="45"/>
        <v>0</v>
      </c>
      <c r="W142" s="36">
        <f t="shared" si="45"/>
        <v>0</v>
      </c>
    </row>
    <row r="143" spans="1:26" s="60" customFormat="1" ht="57.75" customHeight="1" thickBot="1">
      <c r="A143" s="57"/>
      <c r="B143" s="85" t="s">
        <v>24</v>
      </c>
      <c r="C143" s="86"/>
      <c r="D143" s="42">
        <f>D134+D125+D116+D107+D98+D89+D80+D71+D62+D53+D44+D35+D26+D17</f>
        <v>17114.55</v>
      </c>
      <c r="E143" s="54"/>
      <c r="F143" s="54"/>
      <c r="G143" s="54"/>
      <c r="H143" s="54"/>
      <c r="I143" s="58">
        <f>SUM(I135:I142)</f>
        <v>2945.1</v>
      </c>
      <c r="J143" s="58">
        <f t="shared" ref="J143:M143" si="46">SUM(J135:J142)</f>
        <v>38.980000000000004</v>
      </c>
      <c r="K143" s="58">
        <f t="shared" si="46"/>
        <v>0</v>
      </c>
      <c r="L143" s="58">
        <f t="shared" si="46"/>
        <v>0</v>
      </c>
      <c r="M143" s="58">
        <f t="shared" si="46"/>
        <v>0</v>
      </c>
      <c r="N143" s="42">
        <f>N134+N125+N116+N107+N98+N89+N80+N71+N62+N53+N44+N35+N26+N17</f>
        <v>13064.050000000001</v>
      </c>
      <c r="O143" s="54"/>
      <c r="P143" s="54"/>
      <c r="Q143" s="54"/>
      <c r="R143" s="54"/>
      <c r="S143" s="59">
        <f>SUM(S135:S142)</f>
        <v>1001.57</v>
      </c>
      <c r="T143" s="59">
        <f t="shared" ref="T143:W143" si="47">SUM(T135:T142)</f>
        <v>0</v>
      </c>
      <c r="U143" s="59">
        <f t="shared" si="47"/>
        <v>0</v>
      </c>
      <c r="V143" s="59">
        <f t="shared" si="47"/>
        <v>0</v>
      </c>
      <c r="W143" s="59">
        <f t="shared" si="47"/>
        <v>0</v>
      </c>
      <c r="Y143" s="61"/>
    </row>
    <row r="146" spans="4:16" s="39" customFormat="1" ht="17.25">
      <c r="D146" s="43"/>
      <c r="E146" s="43"/>
      <c r="G146" s="43"/>
      <c r="H146" s="43"/>
      <c r="N146" s="45"/>
      <c r="P146" s="45"/>
    </row>
  </sheetData>
  <mergeCells count="214">
    <mergeCell ref="N135:N142"/>
    <mergeCell ref="O135:O142"/>
    <mergeCell ref="P135:P142"/>
    <mergeCell ref="Q135:Q142"/>
    <mergeCell ref="R135:R142"/>
    <mergeCell ref="B143:C143"/>
    <mergeCell ref="O126:O133"/>
    <mergeCell ref="P126:P133"/>
    <mergeCell ref="Q126:Q133"/>
    <mergeCell ref="R126:R133"/>
    <mergeCell ref="B134:C134"/>
    <mergeCell ref="D135:D142"/>
    <mergeCell ref="E135:E142"/>
    <mergeCell ref="F135:F142"/>
    <mergeCell ref="G135:G142"/>
    <mergeCell ref="H135:H142"/>
    <mergeCell ref="B135:B142"/>
    <mergeCell ref="A126:A134"/>
    <mergeCell ref="B126:B133"/>
    <mergeCell ref="D126:D133"/>
    <mergeCell ref="E126:E133"/>
    <mergeCell ref="F126:F133"/>
    <mergeCell ref="G126:G133"/>
    <mergeCell ref="H126:H133"/>
    <mergeCell ref="N126:N133"/>
    <mergeCell ref="G117:G124"/>
    <mergeCell ref="H117:H124"/>
    <mergeCell ref="N117:N124"/>
    <mergeCell ref="Q108:Q115"/>
    <mergeCell ref="R108:R115"/>
    <mergeCell ref="B116:C116"/>
    <mergeCell ref="A117:A125"/>
    <mergeCell ref="B117:B124"/>
    <mergeCell ref="D117:D124"/>
    <mergeCell ref="E117:E124"/>
    <mergeCell ref="F117:F124"/>
    <mergeCell ref="R117:R124"/>
    <mergeCell ref="B125:C125"/>
    <mergeCell ref="O117:O124"/>
    <mergeCell ref="P117:P124"/>
    <mergeCell ref="Q117:Q124"/>
    <mergeCell ref="B89:C89"/>
    <mergeCell ref="R99:R106"/>
    <mergeCell ref="B107:C107"/>
    <mergeCell ref="A108:A116"/>
    <mergeCell ref="B108:B115"/>
    <mergeCell ref="D108:D115"/>
    <mergeCell ref="E108:E115"/>
    <mergeCell ref="F108:F115"/>
    <mergeCell ref="G108:G115"/>
    <mergeCell ref="H108:H115"/>
    <mergeCell ref="N108:N115"/>
    <mergeCell ref="G99:G106"/>
    <mergeCell ref="H99:H106"/>
    <mergeCell ref="N99:N106"/>
    <mergeCell ref="O99:O106"/>
    <mergeCell ref="P99:P106"/>
    <mergeCell ref="Q99:Q106"/>
    <mergeCell ref="A99:A107"/>
    <mergeCell ref="B99:B106"/>
    <mergeCell ref="D99:D106"/>
    <mergeCell ref="E99:E106"/>
    <mergeCell ref="F99:F106"/>
    <mergeCell ref="O108:O115"/>
    <mergeCell ref="P108:P115"/>
    <mergeCell ref="H90:H97"/>
    <mergeCell ref="N90:N97"/>
    <mergeCell ref="O90:O97"/>
    <mergeCell ref="P90:P97"/>
    <mergeCell ref="Q90:Q97"/>
    <mergeCell ref="O81:O88"/>
    <mergeCell ref="P81:P88"/>
    <mergeCell ref="Q81:Q88"/>
    <mergeCell ref="R81:R88"/>
    <mergeCell ref="A90:A98"/>
    <mergeCell ref="B90:B97"/>
    <mergeCell ref="D90:D97"/>
    <mergeCell ref="E90:E97"/>
    <mergeCell ref="F90:F97"/>
    <mergeCell ref="R72:R79"/>
    <mergeCell ref="B80:C80"/>
    <mergeCell ref="A81:A89"/>
    <mergeCell ref="B81:B88"/>
    <mergeCell ref="D81:D88"/>
    <mergeCell ref="E81:E88"/>
    <mergeCell ref="F81:F88"/>
    <mergeCell ref="G81:G88"/>
    <mergeCell ref="H81:H88"/>
    <mergeCell ref="N81:N88"/>
    <mergeCell ref="G72:G79"/>
    <mergeCell ref="H72:H79"/>
    <mergeCell ref="N72:N79"/>
    <mergeCell ref="O72:O79"/>
    <mergeCell ref="P72:P79"/>
    <mergeCell ref="Q72:Q79"/>
    <mergeCell ref="R90:R97"/>
    <mergeCell ref="B98:C98"/>
    <mergeCell ref="G90:G97"/>
    <mergeCell ref="O63:O70"/>
    <mergeCell ref="P63:P70"/>
    <mergeCell ref="Q63:Q70"/>
    <mergeCell ref="R63:R70"/>
    <mergeCell ref="B71:C71"/>
    <mergeCell ref="A72:A80"/>
    <mergeCell ref="B72:B79"/>
    <mergeCell ref="D72:D79"/>
    <mergeCell ref="E72:E79"/>
    <mergeCell ref="F72:F79"/>
    <mergeCell ref="A63:A71"/>
    <mergeCell ref="B63:B70"/>
    <mergeCell ref="D63:D70"/>
    <mergeCell ref="E63:E70"/>
    <mergeCell ref="F63:F70"/>
    <mergeCell ref="G63:G70"/>
    <mergeCell ref="H63:H70"/>
    <mergeCell ref="N63:N70"/>
    <mergeCell ref="G54:G61"/>
    <mergeCell ref="H54:H61"/>
    <mergeCell ref="N54:N61"/>
    <mergeCell ref="O45:O52"/>
    <mergeCell ref="P45:P52"/>
    <mergeCell ref="Q45:Q52"/>
    <mergeCell ref="R45:R52"/>
    <mergeCell ref="B53:C53"/>
    <mergeCell ref="A54:A62"/>
    <mergeCell ref="B54:B61"/>
    <mergeCell ref="D54:D61"/>
    <mergeCell ref="E54:E61"/>
    <mergeCell ref="F54:F61"/>
    <mergeCell ref="R54:R61"/>
    <mergeCell ref="B62:C62"/>
    <mergeCell ref="O54:O61"/>
    <mergeCell ref="P54:P61"/>
    <mergeCell ref="Q54:Q61"/>
    <mergeCell ref="A45:A53"/>
    <mergeCell ref="B45:B52"/>
    <mergeCell ref="D45:D52"/>
    <mergeCell ref="E45:E52"/>
    <mergeCell ref="F45:F52"/>
    <mergeCell ref="G45:G52"/>
    <mergeCell ref="H45:H52"/>
    <mergeCell ref="N45:N52"/>
    <mergeCell ref="G36:G43"/>
    <mergeCell ref="H36:H43"/>
    <mergeCell ref="N36:N43"/>
    <mergeCell ref="O27:O34"/>
    <mergeCell ref="P27:P34"/>
    <mergeCell ref="Q27:Q34"/>
    <mergeCell ref="R27:R34"/>
    <mergeCell ref="B35:C35"/>
    <mergeCell ref="A36:A44"/>
    <mergeCell ref="B36:B43"/>
    <mergeCell ref="D36:D43"/>
    <mergeCell ref="E36:E43"/>
    <mergeCell ref="F36:F43"/>
    <mergeCell ref="R36:R43"/>
    <mergeCell ref="B44:C44"/>
    <mergeCell ref="O36:O43"/>
    <mergeCell ref="P36:P43"/>
    <mergeCell ref="Q36:Q43"/>
    <mergeCell ref="A27:A35"/>
    <mergeCell ref="B27:B34"/>
    <mergeCell ref="D27:D34"/>
    <mergeCell ref="E27:E34"/>
    <mergeCell ref="F27:F34"/>
    <mergeCell ref="G27:G34"/>
    <mergeCell ref="H27:H34"/>
    <mergeCell ref="N27:N34"/>
    <mergeCell ref="B17:C17"/>
    <mergeCell ref="A18:A26"/>
    <mergeCell ref="B18:B25"/>
    <mergeCell ref="D18:D25"/>
    <mergeCell ref="E18:E25"/>
    <mergeCell ref="F18:F25"/>
    <mergeCell ref="A9:A17"/>
    <mergeCell ref="B9:B16"/>
    <mergeCell ref="D9:D16"/>
    <mergeCell ref="E9:E16"/>
    <mergeCell ref="F9:F16"/>
    <mergeCell ref="B26:C26"/>
    <mergeCell ref="P18:P25"/>
    <mergeCell ref="Q18:Q2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G18:G25"/>
    <mergeCell ref="H18:H25"/>
    <mergeCell ref="N18:N25"/>
    <mergeCell ref="O9:O16"/>
    <mergeCell ref="P9:P16"/>
    <mergeCell ref="Q9:Q16"/>
    <mergeCell ref="R9:R16"/>
    <mergeCell ref="G9:G16"/>
    <mergeCell ref="H9:H16"/>
    <mergeCell ref="N9:N16"/>
    <mergeCell ref="R18:R25"/>
    <mergeCell ref="O18:O25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0"/>
  <sheetViews>
    <sheetView topLeftCell="A162" workbookViewId="0">
      <selection activeCell="S162" sqref="S162:W169"/>
    </sheetView>
  </sheetViews>
  <sheetFormatPr defaultRowHeight="13.5"/>
  <cols>
    <col min="1" max="1" width="4" style="2" bestFit="1" customWidth="1"/>
    <col min="2" max="2" width="19.42578125" style="2" customWidth="1"/>
    <col min="3" max="3" width="28.42578125" style="2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28.5">
      <c r="A9" s="103">
        <v>1</v>
      </c>
      <c r="B9" s="105" t="s">
        <v>66</v>
      </c>
      <c r="C9" s="7" t="s">
        <v>16</v>
      </c>
      <c r="D9" s="87">
        <v>181.04</v>
      </c>
      <c r="E9" s="87">
        <v>113.68</v>
      </c>
      <c r="F9" s="87"/>
      <c r="G9" s="87">
        <v>129.5</v>
      </c>
      <c r="H9" s="95">
        <v>2.7</v>
      </c>
      <c r="I9" s="8"/>
      <c r="J9" s="9">
        <v>1.06</v>
      </c>
      <c r="K9" s="10"/>
      <c r="L9" s="10"/>
      <c r="M9" s="11"/>
      <c r="N9" s="97"/>
      <c r="O9" s="87"/>
      <c r="P9" s="100"/>
      <c r="Q9" s="87">
        <v>100</v>
      </c>
      <c r="R9" s="87"/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>
        <v>2.1800000000000002</v>
      </c>
      <c r="J10" s="17">
        <v>2</v>
      </c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42.75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57">
      <c r="A12" s="103"/>
      <c r="B12" s="106"/>
      <c r="C12" s="15" t="s">
        <v>19</v>
      </c>
      <c r="D12" s="88"/>
      <c r="E12" s="88"/>
      <c r="F12" s="88"/>
      <c r="G12" s="88"/>
      <c r="H12" s="96"/>
      <c r="I12" s="16"/>
      <c r="J12" s="17"/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>
        <v>8.16</v>
      </c>
      <c r="J13" s="17">
        <v>2.14</v>
      </c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57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28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>
        <v>3.16</v>
      </c>
      <c r="J16" s="29">
        <v>3.3</v>
      </c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4" ht="17.25" thickBot="1">
      <c r="A17" s="104"/>
      <c r="B17" s="142" t="s">
        <v>24</v>
      </c>
      <c r="C17" s="143"/>
      <c r="D17" s="62">
        <f>D9+E9+G9+H9</f>
        <v>426.92</v>
      </c>
      <c r="E17" s="46"/>
      <c r="F17" s="46"/>
      <c r="G17" s="46"/>
      <c r="H17" s="46"/>
      <c r="I17" s="48">
        <f t="shared" ref="I17:M17" si="0">I9+I10+I11+I12+I13+I14+I15+I16</f>
        <v>13.5</v>
      </c>
      <c r="J17" s="48">
        <f t="shared" si="0"/>
        <v>8.5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100</v>
      </c>
      <c r="O17" s="46"/>
      <c r="P17" s="34"/>
      <c r="Q17" s="46"/>
      <c r="R17" s="46"/>
      <c r="S17" s="48">
        <f t="shared" ref="S17:W17" si="1">S9+S10+S11+S12+S13+S14+S15+S16</f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  <c r="X17" s="41"/>
    </row>
    <row r="18" spans="1:24" ht="28.5">
      <c r="A18" s="103">
        <v>2</v>
      </c>
      <c r="B18" s="105" t="s">
        <v>67</v>
      </c>
      <c r="C18" s="7" t="s">
        <v>16</v>
      </c>
      <c r="D18" s="87">
        <v>177.67</v>
      </c>
      <c r="E18" s="87">
        <v>95.53</v>
      </c>
      <c r="F18" s="87"/>
      <c r="G18" s="87"/>
      <c r="H18" s="95">
        <v>4.76</v>
      </c>
      <c r="I18" s="8">
        <v>53</v>
      </c>
      <c r="J18" s="9"/>
      <c r="K18" s="10"/>
      <c r="L18" s="10"/>
      <c r="M18" s="11"/>
      <c r="N18" s="97"/>
      <c r="O18" s="87"/>
      <c r="P18" s="100"/>
      <c r="Q18" s="87"/>
      <c r="R18" s="87">
        <v>0.46</v>
      </c>
      <c r="S18" s="12"/>
      <c r="T18" s="13"/>
      <c r="U18" s="13"/>
      <c r="V18" s="13"/>
      <c r="W18" s="14"/>
    </row>
    <row r="19" spans="1:24" ht="28.5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4" ht="42.75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4" ht="57">
      <c r="A21" s="103"/>
      <c r="B21" s="106"/>
      <c r="C21" s="15" t="s">
        <v>19</v>
      </c>
      <c r="D21" s="88"/>
      <c r="E21" s="88"/>
      <c r="F21" s="88"/>
      <c r="G21" s="88"/>
      <c r="H21" s="96"/>
      <c r="I21" s="16"/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4" ht="28.5">
      <c r="A22" s="103"/>
      <c r="B22" s="106"/>
      <c r="C22" s="15" t="s">
        <v>20</v>
      </c>
      <c r="D22" s="88"/>
      <c r="E22" s="88"/>
      <c r="F22" s="88"/>
      <c r="G22" s="88"/>
      <c r="H22" s="96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4" ht="57">
      <c r="A23" s="103"/>
      <c r="B23" s="106"/>
      <c r="C23" s="15" t="s">
        <v>21</v>
      </c>
      <c r="D23" s="88"/>
      <c r="E23" s="88"/>
      <c r="F23" s="88"/>
      <c r="G23" s="88"/>
      <c r="H23" s="96"/>
      <c r="I23" s="16">
        <v>2</v>
      </c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4" ht="28.5">
      <c r="A24" s="103"/>
      <c r="B24" s="106"/>
      <c r="C24" s="15" t="s">
        <v>22</v>
      </c>
      <c r="D24" s="88"/>
      <c r="E24" s="88"/>
      <c r="F24" s="88"/>
      <c r="G24" s="88"/>
      <c r="H24" s="96"/>
      <c r="I24" s="16">
        <v>5</v>
      </c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4" ht="29.25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15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4" ht="17.25" thickBot="1">
      <c r="A26" s="104"/>
      <c r="B26" s="142" t="s">
        <v>24</v>
      </c>
      <c r="C26" s="143"/>
      <c r="D26" s="62">
        <f>D18+E18+H18</f>
        <v>277.95999999999998</v>
      </c>
      <c r="E26" s="46"/>
      <c r="F26" s="46"/>
      <c r="G26" s="46"/>
      <c r="H26" s="46"/>
      <c r="I26" s="48">
        <f t="shared" ref="I26:M26" si="2">I18+I19+I20+I21+I22+I23+I24+I25</f>
        <v>75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0.46</v>
      </c>
      <c r="O26" s="46"/>
      <c r="P26" s="34"/>
      <c r="Q26" s="46"/>
      <c r="R26" s="46"/>
      <c r="S26" s="48">
        <f t="shared" ref="S26:W26" si="3">S18+S19+S20+S21+S22+S23+S24+S25</f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</row>
    <row r="27" spans="1:24" ht="28.5">
      <c r="A27" s="103">
        <v>3</v>
      </c>
      <c r="B27" s="105" t="s">
        <v>28</v>
      </c>
      <c r="C27" s="7" t="s">
        <v>16</v>
      </c>
      <c r="D27" s="87">
        <v>95.32</v>
      </c>
      <c r="E27" s="87">
        <v>59.08</v>
      </c>
      <c r="F27" s="87"/>
      <c r="G27" s="87"/>
      <c r="H27" s="95"/>
      <c r="I27" s="8"/>
      <c r="J27" s="9"/>
      <c r="K27" s="10"/>
      <c r="L27" s="10"/>
      <c r="M27" s="11"/>
      <c r="N27" s="97"/>
      <c r="O27" s="87"/>
      <c r="P27" s="100"/>
      <c r="Q27" s="87"/>
      <c r="R27" s="87"/>
      <c r="S27" s="12"/>
      <c r="T27" s="13"/>
      <c r="U27" s="13"/>
      <c r="V27" s="13"/>
      <c r="W27" s="14"/>
    </row>
    <row r="28" spans="1:24" ht="28.5">
      <c r="A28" s="103"/>
      <c r="B28" s="106"/>
      <c r="C28" s="15" t="s">
        <v>17</v>
      </c>
      <c r="D28" s="88"/>
      <c r="E28" s="88"/>
      <c r="F28" s="88"/>
      <c r="G28" s="88"/>
      <c r="H28" s="96"/>
      <c r="I28" s="16"/>
      <c r="J28" s="17"/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4" ht="42.75">
      <c r="A29" s="103"/>
      <c r="B29" s="106"/>
      <c r="C29" s="15" t="s">
        <v>18</v>
      </c>
      <c r="D29" s="88"/>
      <c r="E29" s="88"/>
      <c r="F29" s="88"/>
      <c r="G29" s="88"/>
      <c r="H29" s="96"/>
      <c r="I29" s="16"/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4" ht="57">
      <c r="A30" s="103"/>
      <c r="B30" s="106"/>
      <c r="C30" s="15" t="s">
        <v>19</v>
      </c>
      <c r="D30" s="88"/>
      <c r="E30" s="88"/>
      <c r="F30" s="88"/>
      <c r="G30" s="88"/>
      <c r="H30" s="96"/>
      <c r="I30" s="16">
        <v>25.7</v>
      </c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4" ht="28.5">
      <c r="A31" s="103"/>
      <c r="B31" s="106"/>
      <c r="C31" s="15" t="s">
        <v>20</v>
      </c>
      <c r="D31" s="88"/>
      <c r="E31" s="88"/>
      <c r="F31" s="88"/>
      <c r="G31" s="88"/>
      <c r="H31" s="96"/>
      <c r="I31" s="16"/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4" ht="57">
      <c r="A32" s="103"/>
      <c r="B32" s="106"/>
      <c r="C32" s="15" t="s">
        <v>21</v>
      </c>
      <c r="D32" s="88"/>
      <c r="E32" s="88"/>
      <c r="F32" s="88"/>
      <c r="G32" s="88"/>
      <c r="H32" s="96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3" ht="28.5">
      <c r="A33" s="103"/>
      <c r="B33" s="106"/>
      <c r="C33" s="15" t="s">
        <v>22</v>
      </c>
      <c r="D33" s="88"/>
      <c r="E33" s="88"/>
      <c r="F33" s="88"/>
      <c r="G33" s="88"/>
      <c r="H33" s="96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3" ht="29.25" thickBot="1">
      <c r="A34" s="103"/>
      <c r="B34" s="107"/>
      <c r="C34" s="27" t="s">
        <v>23</v>
      </c>
      <c r="D34" s="88"/>
      <c r="E34" s="88"/>
      <c r="F34" s="88"/>
      <c r="G34" s="88"/>
      <c r="H34" s="96"/>
      <c r="I34" s="28">
        <v>15</v>
      </c>
      <c r="J34" s="29"/>
      <c r="K34" s="30"/>
      <c r="L34" s="30"/>
      <c r="M34" s="31"/>
      <c r="N34" s="99"/>
      <c r="O34" s="89"/>
      <c r="P34" s="102"/>
      <c r="Q34" s="89"/>
      <c r="R34" s="89"/>
      <c r="S34" s="32"/>
      <c r="T34" s="23"/>
      <c r="U34" s="23"/>
      <c r="V34" s="23"/>
      <c r="W34" s="33"/>
    </row>
    <row r="35" spans="1:23" ht="17.25" thickBot="1">
      <c r="A35" s="104"/>
      <c r="B35" s="142" t="s">
        <v>24</v>
      </c>
      <c r="C35" s="143"/>
      <c r="D35" s="62">
        <f>D27+E27</f>
        <v>154.39999999999998</v>
      </c>
      <c r="E35" s="46"/>
      <c r="F35" s="46"/>
      <c r="G35" s="46"/>
      <c r="H35" s="46"/>
      <c r="I35" s="48">
        <f t="shared" ref="I35:M35" si="4">I27+I28+I29+I30+I31+I32+I33+I34</f>
        <v>40.700000000000003</v>
      </c>
      <c r="J35" s="48">
        <f t="shared" si="4"/>
        <v>0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0</v>
      </c>
      <c r="O35" s="46"/>
      <c r="P35" s="34"/>
      <c r="Q35" s="46"/>
      <c r="R35" s="46"/>
      <c r="S35" s="48">
        <f t="shared" ref="S35:W35" si="5">S27+S28+S29+S30+S31+S32+S33+S34</f>
        <v>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</row>
    <row r="36" spans="1:23" ht="28.5">
      <c r="A36" s="103">
        <v>4</v>
      </c>
      <c r="B36" s="105" t="s">
        <v>71</v>
      </c>
      <c r="C36" s="7" t="s">
        <v>16</v>
      </c>
      <c r="D36" s="87">
        <v>258.19</v>
      </c>
      <c r="E36" s="87">
        <v>71.3</v>
      </c>
      <c r="F36" s="87"/>
      <c r="G36" s="87">
        <v>181.68</v>
      </c>
      <c r="H36" s="95">
        <v>61.09</v>
      </c>
      <c r="I36" s="8"/>
      <c r="J36" s="9"/>
      <c r="K36" s="10"/>
      <c r="L36" s="10"/>
      <c r="M36" s="11"/>
      <c r="N36" s="97">
        <v>10.49</v>
      </c>
      <c r="O36" s="87">
        <v>84</v>
      </c>
      <c r="P36" s="100"/>
      <c r="Q36" s="87">
        <v>109.01</v>
      </c>
      <c r="R36" s="87">
        <v>14.1</v>
      </c>
      <c r="S36" s="12"/>
      <c r="T36" s="13"/>
      <c r="U36" s="13"/>
      <c r="V36" s="13"/>
      <c r="W36" s="14"/>
    </row>
    <row r="37" spans="1:23" ht="28.5">
      <c r="A37" s="103"/>
      <c r="B37" s="106"/>
      <c r="C37" s="15" t="s">
        <v>17</v>
      </c>
      <c r="D37" s="88"/>
      <c r="E37" s="88"/>
      <c r="F37" s="88"/>
      <c r="G37" s="88"/>
      <c r="H37" s="96"/>
      <c r="I37" s="16"/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3" ht="42.75">
      <c r="A38" s="103"/>
      <c r="B38" s="106"/>
      <c r="C38" s="15" t="s">
        <v>18</v>
      </c>
      <c r="D38" s="88"/>
      <c r="E38" s="88"/>
      <c r="F38" s="88"/>
      <c r="G38" s="88"/>
      <c r="H38" s="96"/>
      <c r="I38" s="16"/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3" ht="57">
      <c r="A39" s="103"/>
      <c r="B39" s="106"/>
      <c r="C39" s="15" t="s">
        <v>19</v>
      </c>
      <c r="D39" s="88"/>
      <c r="E39" s="88"/>
      <c r="F39" s="88"/>
      <c r="G39" s="88"/>
      <c r="H39" s="96"/>
      <c r="I39" s="16"/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3" ht="28.5">
      <c r="A40" s="103"/>
      <c r="B40" s="106"/>
      <c r="C40" s="15" t="s">
        <v>20</v>
      </c>
      <c r="D40" s="88"/>
      <c r="E40" s="88"/>
      <c r="F40" s="88"/>
      <c r="G40" s="88"/>
      <c r="H40" s="96"/>
      <c r="I40" s="16"/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3" ht="57">
      <c r="A41" s="103"/>
      <c r="B41" s="106"/>
      <c r="C41" s="15" t="s">
        <v>21</v>
      </c>
      <c r="D41" s="88"/>
      <c r="E41" s="88"/>
      <c r="F41" s="88"/>
      <c r="G41" s="88"/>
      <c r="H41" s="96"/>
      <c r="I41" s="16"/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3" ht="28.5">
      <c r="A42" s="103"/>
      <c r="B42" s="106"/>
      <c r="C42" s="15" t="s">
        <v>22</v>
      </c>
      <c r="D42" s="88"/>
      <c r="E42" s="88"/>
      <c r="F42" s="88"/>
      <c r="G42" s="88"/>
      <c r="H42" s="96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3" ht="29.25" thickBot="1">
      <c r="A43" s="103"/>
      <c r="B43" s="107"/>
      <c r="C43" s="27" t="s">
        <v>23</v>
      </c>
      <c r="D43" s="88"/>
      <c r="E43" s="88"/>
      <c r="F43" s="88"/>
      <c r="G43" s="88"/>
      <c r="H43" s="96"/>
      <c r="I43" s="28">
        <v>0.5</v>
      </c>
      <c r="J43" s="29"/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3" ht="17.25" thickBot="1">
      <c r="A44" s="104"/>
      <c r="B44" s="142" t="s">
        <v>24</v>
      </c>
      <c r="C44" s="143"/>
      <c r="D44" s="62">
        <f>D36+E36+F36+G36+H36</f>
        <v>572.26</v>
      </c>
      <c r="E44" s="46"/>
      <c r="F44" s="46"/>
      <c r="G44" s="46"/>
      <c r="H44" s="46"/>
      <c r="I44" s="48">
        <f t="shared" ref="I44:M44" si="6">I36+I37+I38+I39+I40+I41+I42+I43</f>
        <v>0.5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217.6</v>
      </c>
      <c r="O44" s="46"/>
      <c r="P44" s="34"/>
      <c r="Q44" s="46"/>
      <c r="R44" s="46"/>
      <c r="S44" s="48">
        <f t="shared" ref="S44:W44" si="7">S36+S37+S38+S39+S40+S41+S42+S43</f>
        <v>0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</row>
    <row r="45" spans="1:23" ht="28.5">
      <c r="A45" s="103">
        <v>5</v>
      </c>
      <c r="B45" s="105" t="s">
        <v>72</v>
      </c>
      <c r="C45" s="7" t="s">
        <v>16</v>
      </c>
      <c r="D45" s="87">
        <v>556.92999999999995</v>
      </c>
      <c r="E45" s="87">
        <v>91.98</v>
      </c>
      <c r="F45" s="87"/>
      <c r="G45" s="87">
        <v>13.7</v>
      </c>
      <c r="H45" s="95">
        <v>32.29</v>
      </c>
      <c r="I45" s="8"/>
      <c r="J45" s="9"/>
      <c r="K45" s="10"/>
      <c r="L45" s="10"/>
      <c r="M45" s="11"/>
      <c r="N45" s="97">
        <v>28.74</v>
      </c>
      <c r="O45" s="87">
        <v>3.05</v>
      </c>
      <c r="P45" s="100"/>
      <c r="Q45" s="87"/>
      <c r="R45" s="87"/>
      <c r="S45" s="12"/>
      <c r="T45" s="13"/>
      <c r="U45" s="13"/>
      <c r="V45" s="13"/>
      <c r="W45" s="14"/>
    </row>
    <row r="46" spans="1:23" ht="28.5">
      <c r="A46" s="103"/>
      <c r="B46" s="106"/>
      <c r="C46" s="15" t="s">
        <v>17</v>
      </c>
      <c r="D46" s="88"/>
      <c r="E46" s="88"/>
      <c r="F46" s="88"/>
      <c r="G46" s="88"/>
      <c r="H46" s="96"/>
      <c r="I46" s="16"/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3" ht="42.75">
      <c r="A47" s="103"/>
      <c r="B47" s="106"/>
      <c r="C47" s="15" t="s">
        <v>18</v>
      </c>
      <c r="D47" s="88"/>
      <c r="E47" s="88"/>
      <c r="F47" s="88"/>
      <c r="G47" s="88"/>
      <c r="H47" s="96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3" ht="57">
      <c r="A48" s="103"/>
      <c r="B48" s="106"/>
      <c r="C48" s="15" t="s">
        <v>19</v>
      </c>
      <c r="D48" s="88"/>
      <c r="E48" s="88"/>
      <c r="F48" s="88"/>
      <c r="G48" s="88"/>
      <c r="H48" s="96"/>
      <c r="I48" s="16">
        <v>148</v>
      </c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3" ht="28.5">
      <c r="A49" s="103"/>
      <c r="B49" s="106"/>
      <c r="C49" s="15" t="s">
        <v>20</v>
      </c>
      <c r="D49" s="88"/>
      <c r="E49" s="88"/>
      <c r="F49" s="88"/>
      <c r="G49" s="88"/>
      <c r="H49" s="96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3" ht="57">
      <c r="A50" s="103"/>
      <c r="B50" s="106"/>
      <c r="C50" s="15" t="s">
        <v>21</v>
      </c>
      <c r="D50" s="88"/>
      <c r="E50" s="88"/>
      <c r="F50" s="88"/>
      <c r="G50" s="88"/>
      <c r="H50" s="96"/>
      <c r="I50" s="16"/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3" ht="28.5">
      <c r="A51" s="103"/>
      <c r="B51" s="106"/>
      <c r="C51" s="15" t="s">
        <v>22</v>
      </c>
      <c r="D51" s="88"/>
      <c r="E51" s="88"/>
      <c r="F51" s="88"/>
      <c r="G51" s="88"/>
      <c r="H51" s="96"/>
      <c r="I51" s="16"/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3" ht="29.25" thickBot="1">
      <c r="A52" s="103"/>
      <c r="B52" s="107"/>
      <c r="C52" s="27" t="s">
        <v>23</v>
      </c>
      <c r="D52" s="88"/>
      <c r="E52" s="88"/>
      <c r="F52" s="88"/>
      <c r="G52" s="88"/>
      <c r="H52" s="96"/>
      <c r="I52" s="28">
        <v>20</v>
      </c>
      <c r="J52" s="29"/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3" ht="17.25" thickBot="1">
      <c r="A53" s="104"/>
      <c r="B53" s="142" t="s">
        <v>24</v>
      </c>
      <c r="C53" s="143"/>
      <c r="D53" s="62">
        <f>D45+E45+G45+H45</f>
        <v>694.9</v>
      </c>
      <c r="E53" s="46"/>
      <c r="F53" s="46"/>
      <c r="G53" s="46"/>
      <c r="H53" s="46"/>
      <c r="I53" s="48">
        <f t="shared" ref="I53:M53" si="8">I45+I46+I47+I48+I49+I50+I51+I52</f>
        <v>168</v>
      </c>
      <c r="J53" s="48">
        <f t="shared" si="8"/>
        <v>0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31.79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</row>
    <row r="54" spans="1:23" ht="28.5">
      <c r="A54" s="103">
        <v>6</v>
      </c>
      <c r="B54" s="105" t="s">
        <v>77</v>
      </c>
      <c r="C54" s="7" t="s">
        <v>16</v>
      </c>
      <c r="D54" s="87">
        <v>379.23</v>
      </c>
      <c r="E54" s="87">
        <v>0.4</v>
      </c>
      <c r="F54" s="87"/>
      <c r="G54" s="87"/>
      <c r="H54" s="95"/>
      <c r="I54" s="8"/>
      <c r="J54" s="9"/>
      <c r="K54" s="10"/>
      <c r="L54" s="10"/>
      <c r="M54" s="11"/>
      <c r="N54" s="97"/>
      <c r="O54" s="87">
        <v>12.37</v>
      </c>
      <c r="P54" s="100"/>
      <c r="Q54" s="87"/>
      <c r="R54" s="87"/>
      <c r="S54" s="12"/>
      <c r="T54" s="13"/>
      <c r="U54" s="13"/>
      <c r="V54" s="13"/>
      <c r="W54" s="14"/>
    </row>
    <row r="55" spans="1:23" ht="28.5">
      <c r="A55" s="103"/>
      <c r="B55" s="106"/>
      <c r="C55" s="15" t="s">
        <v>17</v>
      </c>
      <c r="D55" s="88"/>
      <c r="E55" s="88"/>
      <c r="F55" s="88"/>
      <c r="G55" s="88"/>
      <c r="H55" s="96"/>
      <c r="I55" s="16"/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3" ht="42.75">
      <c r="A56" s="103"/>
      <c r="B56" s="106"/>
      <c r="C56" s="15" t="s">
        <v>18</v>
      </c>
      <c r="D56" s="88"/>
      <c r="E56" s="88"/>
      <c r="F56" s="88"/>
      <c r="G56" s="88"/>
      <c r="H56" s="96"/>
      <c r="I56" s="16"/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3" ht="57">
      <c r="A57" s="103"/>
      <c r="B57" s="106"/>
      <c r="C57" s="15" t="s">
        <v>19</v>
      </c>
      <c r="D57" s="88"/>
      <c r="E57" s="88"/>
      <c r="F57" s="88"/>
      <c r="G57" s="88"/>
      <c r="H57" s="96"/>
      <c r="I57" s="16">
        <v>26.6</v>
      </c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3" ht="28.5">
      <c r="A58" s="103"/>
      <c r="B58" s="106"/>
      <c r="C58" s="15" t="s">
        <v>20</v>
      </c>
      <c r="D58" s="88"/>
      <c r="E58" s="88"/>
      <c r="F58" s="88"/>
      <c r="G58" s="88"/>
      <c r="H58" s="96"/>
      <c r="I58" s="16">
        <v>2</v>
      </c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3" ht="57">
      <c r="A59" s="103"/>
      <c r="B59" s="106"/>
      <c r="C59" s="15" t="s">
        <v>21</v>
      </c>
      <c r="D59" s="88"/>
      <c r="E59" s="88"/>
      <c r="F59" s="88"/>
      <c r="G59" s="88"/>
      <c r="H59" s="96"/>
      <c r="I59" s="16"/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3" ht="28.5">
      <c r="A60" s="103"/>
      <c r="B60" s="106"/>
      <c r="C60" s="15" t="s">
        <v>22</v>
      </c>
      <c r="D60" s="88"/>
      <c r="E60" s="88"/>
      <c r="F60" s="88"/>
      <c r="G60" s="88"/>
      <c r="H60" s="96"/>
      <c r="I60" s="16">
        <v>3</v>
      </c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3" ht="29.25" thickBot="1">
      <c r="A61" s="103"/>
      <c r="B61" s="107"/>
      <c r="C61" s="27" t="s">
        <v>23</v>
      </c>
      <c r="D61" s="88"/>
      <c r="E61" s="88"/>
      <c r="F61" s="88"/>
      <c r="G61" s="88"/>
      <c r="H61" s="96"/>
      <c r="I61" s="28">
        <v>12</v>
      </c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3" ht="17.25" thickBot="1">
      <c r="A62" s="104"/>
      <c r="B62" s="142" t="s">
        <v>24</v>
      </c>
      <c r="C62" s="143"/>
      <c r="D62" s="62">
        <f>D54+E54+H54</f>
        <v>379.63</v>
      </c>
      <c r="E62" s="46"/>
      <c r="F62" s="46"/>
      <c r="G62" s="46"/>
      <c r="H62" s="46"/>
      <c r="I62" s="48">
        <f t="shared" ref="I62:M62" si="10">I54+I55+I56+I57+I58+I59+I60+I61</f>
        <v>43.6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12.37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3" ht="28.5">
      <c r="A63" s="103">
        <v>7</v>
      </c>
      <c r="B63" s="105" t="s">
        <v>79</v>
      </c>
      <c r="C63" s="7" t="s">
        <v>16</v>
      </c>
      <c r="D63" s="87">
        <v>88.07</v>
      </c>
      <c r="E63" s="87">
        <v>15.35</v>
      </c>
      <c r="F63" s="87"/>
      <c r="G63" s="87">
        <v>39.32</v>
      </c>
      <c r="H63" s="95">
        <v>9.8699999999999992</v>
      </c>
      <c r="I63" s="8">
        <v>5.2</v>
      </c>
      <c r="J63" s="9"/>
      <c r="K63" s="10"/>
      <c r="L63" s="10"/>
      <c r="M63" s="11"/>
      <c r="N63" s="97">
        <v>12.22</v>
      </c>
      <c r="O63" s="87">
        <v>0.65</v>
      </c>
      <c r="P63" s="100"/>
      <c r="Q63" s="87">
        <v>5.18</v>
      </c>
      <c r="R63" s="87">
        <v>5.92</v>
      </c>
      <c r="S63" s="12"/>
      <c r="T63" s="13"/>
      <c r="U63" s="13"/>
      <c r="V63" s="13"/>
      <c r="W63" s="14"/>
    </row>
    <row r="64" spans="1:23" ht="28.5">
      <c r="A64" s="103"/>
      <c r="B64" s="106"/>
      <c r="C64" s="15" t="s">
        <v>17</v>
      </c>
      <c r="D64" s="88"/>
      <c r="E64" s="88"/>
      <c r="F64" s="88"/>
      <c r="G64" s="88"/>
      <c r="H64" s="96"/>
      <c r="I64" s="16">
        <v>5.2</v>
      </c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6" ht="42.75">
      <c r="A65" s="103"/>
      <c r="B65" s="106"/>
      <c r="C65" s="15" t="s">
        <v>18</v>
      </c>
      <c r="D65" s="88"/>
      <c r="E65" s="88"/>
      <c r="F65" s="88"/>
      <c r="G65" s="88"/>
      <c r="H65" s="96"/>
      <c r="I65" s="16">
        <v>4.0999999999999996</v>
      </c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6" ht="57">
      <c r="A66" s="103"/>
      <c r="B66" s="106"/>
      <c r="C66" s="15" t="s">
        <v>19</v>
      </c>
      <c r="D66" s="88"/>
      <c r="E66" s="88"/>
      <c r="F66" s="88"/>
      <c r="G66" s="88"/>
      <c r="H66" s="96"/>
      <c r="I66" s="16">
        <v>20</v>
      </c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6" ht="28.5">
      <c r="A67" s="103"/>
      <c r="B67" s="106"/>
      <c r="C67" s="15" t="s">
        <v>20</v>
      </c>
      <c r="D67" s="88"/>
      <c r="E67" s="88"/>
      <c r="F67" s="88"/>
      <c r="G67" s="88"/>
      <c r="H67" s="96"/>
      <c r="I67" s="16">
        <v>6.3</v>
      </c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6" ht="57">
      <c r="A68" s="103"/>
      <c r="B68" s="106"/>
      <c r="C68" s="15" t="s">
        <v>21</v>
      </c>
      <c r="D68" s="88"/>
      <c r="E68" s="88"/>
      <c r="F68" s="88"/>
      <c r="G68" s="88"/>
      <c r="H68" s="96"/>
      <c r="I68" s="16">
        <v>5.0999999999999996</v>
      </c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6" ht="28.5">
      <c r="A69" s="103"/>
      <c r="B69" s="106"/>
      <c r="C69" s="15" t="s">
        <v>22</v>
      </c>
      <c r="D69" s="88"/>
      <c r="E69" s="88"/>
      <c r="F69" s="88"/>
      <c r="G69" s="88"/>
      <c r="H69" s="96"/>
      <c r="I69" s="16">
        <v>4.0999999999999996</v>
      </c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6" ht="29.25" thickBot="1">
      <c r="A70" s="103"/>
      <c r="B70" s="107"/>
      <c r="C70" s="27" t="s">
        <v>23</v>
      </c>
      <c r="D70" s="88"/>
      <c r="E70" s="88"/>
      <c r="F70" s="88"/>
      <c r="G70" s="88"/>
      <c r="H70" s="96"/>
      <c r="I70" s="28">
        <v>6</v>
      </c>
      <c r="J70" s="29"/>
      <c r="K70" s="30"/>
      <c r="L70" s="30"/>
      <c r="M70" s="31"/>
      <c r="N70" s="99"/>
      <c r="O70" s="89"/>
      <c r="P70" s="102"/>
      <c r="Q70" s="89"/>
      <c r="R70" s="89"/>
      <c r="S70" s="32"/>
      <c r="T70" s="23">
        <v>1.8</v>
      </c>
      <c r="U70" s="23"/>
      <c r="V70" s="23"/>
      <c r="W70" s="33"/>
    </row>
    <row r="71" spans="1:26" ht="17.25" thickBot="1">
      <c r="A71" s="104"/>
      <c r="B71" s="142" t="s">
        <v>24</v>
      </c>
      <c r="C71" s="143"/>
      <c r="D71" s="62">
        <f>D63+E63+G63+H63</f>
        <v>152.60999999999999</v>
      </c>
      <c r="E71" s="46"/>
      <c r="F71" s="46"/>
      <c r="G71" s="46"/>
      <c r="H71" s="46"/>
      <c r="I71" s="48">
        <f t="shared" ref="I71:M71" si="12">I63+I64+I65+I66+I67+I68+I69+I70</f>
        <v>56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23.97</v>
      </c>
      <c r="O71" s="46"/>
      <c r="P71" s="34"/>
      <c r="Q71" s="46"/>
      <c r="R71" s="46"/>
      <c r="S71" s="48">
        <f t="shared" ref="S71:W71" si="13">S63+S64+S65+S66+S67+S68+S69+S70</f>
        <v>0</v>
      </c>
      <c r="T71" s="48">
        <f t="shared" si="13"/>
        <v>1.8</v>
      </c>
      <c r="U71" s="48">
        <f t="shared" si="13"/>
        <v>0</v>
      </c>
      <c r="V71" s="48">
        <f t="shared" si="13"/>
        <v>0</v>
      </c>
      <c r="W71" s="49">
        <f t="shared" si="13"/>
        <v>0</v>
      </c>
      <c r="Z71" s="2">
        <v>1.8</v>
      </c>
    </row>
    <row r="72" spans="1:26" ht="28.5">
      <c r="A72" s="103">
        <v>8</v>
      </c>
      <c r="B72" s="105" t="s">
        <v>80</v>
      </c>
      <c r="C72" s="7" t="s">
        <v>16</v>
      </c>
      <c r="D72" s="87">
        <v>165.26</v>
      </c>
      <c r="E72" s="87">
        <v>24.35</v>
      </c>
      <c r="F72" s="87"/>
      <c r="G72" s="87"/>
      <c r="H72" s="95"/>
      <c r="I72" s="8">
        <v>1.5</v>
      </c>
      <c r="J72" s="9"/>
      <c r="K72" s="10"/>
      <c r="L72" s="10"/>
      <c r="M72" s="11"/>
      <c r="N72" s="97"/>
      <c r="O72" s="87"/>
      <c r="P72" s="100"/>
      <c r="Q72" s="87"/>
      <c r="R72" s="87"/>
      <c r="S72" s="12"/>
      <c r="T72" s="13"/>
      <c r="U72" s="13"/>
      <c r="V72" s="13"/>
      <c r="W72" s="14"/>
    </row>
    <row r="73" spans="1:26" ht="28.5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6" ht="42.75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6" ht="57">
      <c r="A75" s="103"/>
      <c r="B75" s="106"/>
      <c r="C75" s="15" t="s">
        <v>19</v>
      </c>
      <c r="D75" s="88"/>
      <c r="E75" s="88"/>
      <c r="F75" s="88"/>
      <c r="G75" s="88"/>
      <c r="H75" s="96"/>
      <c r="I75" s="16"/>
      <c r="J75" s="17"/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6" ht="28.5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6" ht="57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6" ht="28.5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6" ht="29.25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>
        <v>1.3</v>
      </c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6" ht="17.25" thickBot="1">
      <c r="A80" s="104"/>
      <c r="B80" s="142" t="s">
        <v>24</v>
      </c>
      <c r="C80" s="143"/>
      <c r="D80" s="62">
        <f>D72+E72</f>
        <v>189.60999999999999</v>
      </c>
      <c r="E80" s="46"/>
      <c r="F80" s="46"/>
      <c r="G80" s="46"/>
      <c r="H80" s="46"/>
      <c r="I80" s="48">
        <f t="shared" ref="I80:M80" si="14">I72+I73+I74+I75+I76+I77+I78+I79</f>
        <v>2.8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0</v>
      </c>
      <c r="O80" s="46"/>
      <c r="P80" s="34"/>
      <c r="Q80" s="46"/>
      <c r="R80" s="46"/>
      <c r="S80" s="48">
        <f t="shared" ref="S80:W80" si="15">S72+S73+S74+S75+S76+S77+S78+S79</f>
        <v>0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3" ht="28.5">
      <c r="A81" s="103">
        <v>9</v>
      </c>
      <c r="B81" s="105" t="s">
        <v>81</v>
      </c>
      <c r="C81" s="7" t="s">
        <v>16</v>
      </c>
      <c r="D81" s="87">
        <v>48.54</v>
      </c>
      <c r="E81" s="87">
        <v>2.72</v>
      </c>
      <c r="F81" s="87"/>
      <c r="G81" s="87">
        <v>1.3</v>
      </c>
      <c r="H81" s="95"/>
      <c r="I81" s="8">
        <v>2</v>
      </c>
      <c r="J81" s="9"/>
      <c r="K81" s="10"/>
      <c r="L81" s="10"/>
      <c r="M81" s="11"/>
      <c r="N81" s="97"/>
      <c r="O81" s="87"/>
      <c r="P81" s="100"/>
      <c r="Q81" s="87"/>
      <c r="R81" s="87"/>
      <c r="S81" s="12"/>
      <c r="T81" s="13"/>
      <c r="U81" s="13"/>
      <c r="V81" s="13"/>
      <c r="W81" s="14"/>
    </row>
    <row r="82" spans="1:23" ht="28.5">
      <c r="A82" s="103"/>
      <c r="B82" s="106"/>
      <c r="C82" s="15" t="s">
        <v>17</v>
      </c>
      <c r="D82" s="88"/>
      <c r="E82" s="88"/>
      <c r="F82" s="88"/>
      <c r="G82" s="88"/>
      <c r="H82" s="96"/>
      <c r="I82" s="16">
        <v>3</v>
      </c>
      <c r="J82" s="17"/>
      <c r="K82" s="18"/>
      <c r="L82" s="18"/>
      <c r="M82" s="19"/>
      <c r="N82" s="98"/>
      <c r="O82" s="88"/>
      <c r="P82" s="101"/>
      <c r="Q82" s="88"/>
      <c r="R82" s="88"/>
      <c r="S82" s="20"/>
      <c r="T82" s="21"/>
      <c r="U82" s="21"/>
      <c r="V82" s="21"/>
      <c r="W82" s="22"/>
    </row>
    <row r="83" spans="1:23" ht="42.75">
      <c r="A83" s="103"/>
      <c r="B83" s="106"/>
      <c r="C83" s="15" t="s">
        <v>18</v>
      </c>
      <c r="D83" s="88"/>
      <c r="E83" s="88"/>
      <c r="F83" s="88"/>
      <c r="G83" s="88"/>
      <c r="H83" s="96"/>
      <c r="I83" s="16">
        <v>2</v>
      </c>
      <c r="J83" s="17"/>
      <c r="K83" s="18"/>
      <c r="L83" s="18"/>
      <c r="M83" s="19"/>
      <c r="N83" s="98"/>
      <c r="O83" s="88"/>
      <c r="P83" s="101"/>
      <c r="Q83" s="88"/>
      <c r="R83" s="88"/>
      <c r="S83" s="20"/>
      <c r="T83" s="21"/>
      <c r="U83" s="23"/>
      <c r="V83" s="21"/>
      <c r="W83" s="22"/>
    </row>
    <row r="84" spans="1:23" ht="57">
      <c r="A84" s="103"/>
      <c r="B84" s="106"/>
      <c r="C84" s="15" t="s">
        <v>19</v>
      </c>
      <c r="D84" s="88"/>
      <c r="E84" s="88"/>
      <c r="F84" s="88"/>
      <c r="G84" s="88"/>
      <c r="H84" s="96"/>
      <c r="I84" s="16">
        <v>3</v>
      </c>
      <c r="J84" s="17"/>
      <c r="K84" s="18"/>
      <c r="L84" s="18"/>
      <c r="M84" s="19"/>
      <c r="N84" s="98"/>
      <c r="O84" s="88"/>
      <c r="P84" s="101"/>
      <c r="Q84" s="88"/>
      <c r="R84" s="88"/>
      <c r="S84" s="20"/>
      <c r="T84" s="24"/>
      <c r="U84" s="21"/>
      <c r="V84" s="25"/>
      <c r="W84" s="22"/>
    </row>
    <row r="85" spans="1:23" ht="28.5">
      <c r="A85" s="103"/>
      <c r="B85" s="106"/>
      <c r="C85" s="15" t="s">
        <v>20</v>
      </c>
      <c r="D85" s="88"/>
      <c r="E85" s="88"/>
      <c r="F85" s="88"/>
      <c r="G85" s="88"/>
      <c r="H85" s="96"/>
      <c r="I85" s="16">
        <v>1</v>
      </c>
      <c r="J85" s="17"/>
      <c r="K85" s="18"/>
      <c r="L85" s="18"/>
      <c r="M85" s="19"/>
      <c r="N85" s="98"/>
      <c r="O85" s="88"/>
      <c r="P85" s="101"/>
      <c r="Q85" s="88"/>
      <c r="R85" s="88"/>
      <c r="S85" s="20"/>
      <c r="T85" s="21"/>
      <c r="U85" s="26"/>
      <c r="V85" s="21"/>
      <c r="W85" s="22"/>
    </row>
    <row r="86" spans="1:23" ht="57">
      <c r="A86" s="103"/>
      <c r="B86" s="106"/>
      <c r="C86" s="15" t="s">
        <v>21</v>
      </c>
      <c r="D86" s="88"/>
      <c r="E86" s="88"/>
      <c r="F86" s="88"/>
      <c r="G86" s="88"/>
      <c r="H86" s="96"/>
      <c r="I86" s="16">
        <v>2</v>
      </c>
      <c r="J86" s="17"/>
      <c r="K86" s="18"/>
      <c r="L86" s="18"/>
      <c r="M86" s="19"/>
      <c r="N86" s="98"/>
      <c r="O86" s="88"/>
      <c r="P86" s="101"/>
      <c r="Q86" s="88"/>
      <c r="R86" s="88"/>
      <c r="S86" s="20"/>
      <c r="T86" s="21"/>
      <c r="U86" s="21"/>
      <c r="V86" s="21"/>
      <c r="W86" s="22"/>
    </row>
    <row r="87" spans="1:23" ht="28.5">
      <c r="A87" s="103"/>
      <c r="B87" s="106"/>
      <c r="C87" s="15" t="s">
        <v>22</v>
      </c>
      <c r="D87" s="88"/>
      <c r="E87" s="88"/>
      <c r="F87" s="88"/>
      <c r="G87" s="88"/>
      <c r="H87" s="96"/>
      <c r="I87" s="16">
        <v>3</v>
      </c>
      <c r="J87" s="17"/>
      <c r="K87" s="18"/>
      <c r="L87" s="18"/>
      <c r="M87" s="19"/>
      <c r="N87" s="98"/>
      <c r="O87" s="88"/>
      <c r="P87" s="101"/>
      <c r="Q87" s="88"/>
      <c r="R87" s="88"/>
      <c r="S87" s="20"/>
      <c r="T87" s="21"/>
      <c r="U87" s="21"/>
      <c r="V87" s="21"/>
      <c r="W87" s="22"/>
    </row>
    <row r="88" spans="1:23" ht="29.25" thickBot="1">
      <c r="A88" s="103"/>
      <c r="B88" s="107"/>
      <c r="C88" s="27" t="s">
        <v>23</v>
      </c>
      <c r="D88" s="88"/>
      <c r="E88" s="88"/>
      <c r="F88" s="88"/>
      <c r="G88" s="88"/>
      <c r="H88" s="96"/>
      <c r="I88" s="28">
        <v>5</v>
      </c>
      <c r="J88" s="29"/>
      <c r="K88" s="30"/>
      <c r="L88" s="30"/>
      <c r="M88" s="31"/>
      <c r="N88" s="99"/>
      <c r="O88" s="89"/>
      <c r="P88" s="102"/>
      <c r="Q88" s="89"/>
      <c r="R88" s="89"/>
      <c r="S88" s="32"/>
      <c r="T88" s="23"/>
      <c r="U88" s="23"/>
      <c r="V88" s="23"/>
      <c r="W88" s="33"/>
    </row>
    <row r="89" spans="1:23" ht="17.25" thickBot="1">
      <c r="A89" s="104"/>
      <c r="B89" s="142" t="s">
        <v>24</v>
      </c>
      <c r="C89" s="143"/>
      <c r="D89" s="62">
        <f>D81+E81+G81</f>
        <v>52.559999999999995</v>
      </c>
      <c r="E89" s="46"/>
      <c r="F89" s="46"/>
      <c r="G89" s="46"/>
      <c r="H89" s="46"/>
      <c r="I89" s="48">
        <f t="shared" ref="I89:M89" si="16">I81+I82+I83+I84+I85+I86+I87+I88</f>
        <v>21</v>
      </c>
      <c r="J89" s="48">
        <f t="shared" si="16"/>
        <v>0</v>
      </c>
      <c r="K89" s="48">
        <f t="shared" si="16"/>
        <v>0</v>
      </c>
      <c r="L89" s="48">
        <f t="shared" si="16"/>
        <v>0</v>
      </c>
      <c r="M89" s="49">
        <f t="shared" si="16"/>
        <v>0</v>
      </c>
      <c r="N89" s="52">
        <f>N81+O81+P81+Q81+R81</f>
        <v>0</v>
      </c>
      <c r="O89" s="46"/>
      <c r="P89" s="34"/>
      <c r="Q89" s="46"/>
      <c r="R89" s="46"/>
      <c r="S89" s="48">
        <f t="shared" ref="S89:W89" si="17">S81+S82+S83+S84+S85+S86+S87+S88</f>
        <v>0</v>
      </c>
      <c r="T89" s="48">
        <f t="shared" si="17"/>
        <v>0</v>
      </c>
      <c r="U89" s="48">
        <f t="shared" si="17"/>
        <v>0</v>
      </c>
      <c r="V89" s="48">
        <f t="shared" si="17"/>
        <v>0</v>
      </c>
      <c r="W89" s="49">
        <f t="shared" si="17"/>
        <v>0</v>
      </c>
    </row>
    <row r="90" spans="1:23" ht="28.5">
      <c r="A90" s="103">
        <v>10</v>
      </c>
      <c r="B90" s="105" t="s">
        <v>84</v>
      </c>
      <c r="C90" s="7" t="s">
        <v>16</v>
      </c>
      <c r="D90" s="87">
        <v>201.37</v>
      </c>
      <c r="E90" s="87">
        <v>23.36</v>
      </c>
      <c r="F90" s="87"/>
      <c r="G90" s="87">
        <v>253.89</v>
      </c>
      <c r="H90" s="95">
        <v>1.71</v>
      </c>
      <c r="I90" s="8">
        <v>5</v>
      </c>
      <c r="J90" s="9"/>
      <c r="K90" s="10"/>
      <c r="L90" s="10"/>
      <c r="M90" s="11"/>
      <c r="N90" s="97">
        <v>5.0199999999999996</v>
      </c>
      <c r="O90" s="87">
        <v>60</v>
      </c>
      <c r="P90" s="100"/>
      <c r="Q90" s="87">
        <v>505.11</v>
      </c>
      <c r="R90" s="87">
        <v>1.1100000000000001</v>
      </c>
      <c r="S90" s="12"/>
      <c r="T90" s="13"/>
      <c r="U90" s="13"/>
      <c r="V90" s="13"/>
      <c r="W90" s="14"/>
    </row>
    <row r="91" spans="1:23" ht="28.5">
      <c r="A91" s="103"/>
      <c r="B91" s="106"/>
      <c r="C91" s="15" t="s">
        <v>17</v>
      </c>
      <c r="D91" s="88"/>
      <c r="E91" s="88"/>
      <c r="F91" s="88"/>
      <c r="G91" s="88"/>
      <c r="H91" s="96"/>
      <c r="I91" s="16"/>
      <c r="J91" s="17"/>
      <c r="K91" s="18"/>
      <c r="L91" s="18"/>
      <c r="M91" s="19"/>
      <c r="N91" s="98"/>
      <c r="O91" s="88"/>
      <c r="P91" s="101"/>
      <c r="Q91" s="88"/>
      <c r="R91" s="88"/>
      <c r="S91" s="20"/>
      <c r="T91" s="21"/>
      <c r="U91" s="21"/>
      <c r="V91" s="21"/>
      <c r="W91" s="22"/>
    </row>
    <row r="92" spans="1:23" ht="42.75">
      <c r="A92" s="103"/>
      <c r="B92" s="106"/>
      <c r="C92" s="15" t="s">
        <v>18</v>
      </c>
      <c r="D92" s="88"/>
      <c r="E92" s="88"/>
      <c r="F92" s="88"/>
      <c r="G92" s="88"/>
      <c r="H92" s="96"/>
      <c r="I92" s="16"/>
      <c r="J92" s="17"/>
      <c r="K92" s="18"/>
      <c r="L92" s="18"/>
      <c r="M92" s="19"/>
      <c r="N92" s="98"/>
      <c r="O92" s="88"/>
      <c r="P92" s="101"/>
      <c r="Q92" s="88"/>
      <c r="R92" s="88"/>
      <c r="S92" s="20"/>
      <c r="T92" s="21"/>
      <c r="U92" s="23"/>
      <c r="V92" s="21"/>
      <c r="W92" s="22"/>
    </row>
    <row r="93" spans="1:23" ht="57">
      <c r="A93" s="103"/>
      <c r="B93" s="106"/>
      <c r="C93" s="15" t="s">
        <v>19</v>
      </c>
      <c r="D93" s="88"/>
      <c r="E93" s="88"/>
      <c r="F93" s="88"/>
      <c r="G93" s="88"/>
      <c r="H93" s="96"/>
      <c r="I93" s="16">
        <v>37</v>
      </c>
      <c r="J93" s="17"/>
      <c r="K93" s="18"/>
      <c r="L93" s="18"/>
      <c r="M93" s="19"/>
      <c r="N93" s="98"/>
      <c r="O93" s="88"/>
      <c r="P93" s="101"/>
      <c r="Q93" s="88"/>
      <c r="R93" s="88"/>
      <c r="S93" s="20"/>
      <c r="T93" s="24"/>
      <c r="U93" s="21"/>
      <c r="V93" s="25"/>
      <c r="W93" s="22"/>
    </row>
    <row r="94" spans="1:23" ht="28.5">
      <c r="A94" s="103"/>
      <c r="B94" s="106"/>
      <c r="C94" s="15" t="s">
        <v>20</v>
      </c>
      <c r="D94" s="88"/>
      <c r="E94" s="88"/>
      <c r="F94" s="88"/>
      <c r="G94" s="88"/>
      <c r="H94" s="96"/>
      <c r="I94" s="16">
        <v>7</v>
      </c>
      <c r="J94" s="17"/>
      <c r="K94" s="18"/>
      <c r="L94" s="18"/>
      <c r="M94" s="19"/>
      <c r="N94" s="98"/>
      <c r="O94" s="88"/>
      <c r="P94" s="101"/>
      <c r="Q94" s="88"/>
      <c r="R94" s="88"/>
      <c r="S94" s="20"/>
      <c r="T94" s="21"/>
      <c r="U94" s="26"/>
      <c r="V94" s="21"/>
      <c r="W94" s="22"/>
    </row>
    <row r="95" spans="1:23" ht="57">
      <c r="A95" s="103"/>
      <c r="B95" s="106"/>
      <c r="C95" s="15" t="s">
        <v>21</v>
      </c>
      <c r="D95" s="88"/>
      <c r="E95" s="88"/>
      <c r="F95" s="88"/>
      <c r="G95" s="88"/>
      <c r="H95" s="96"/>
      <c r="I95" s="16"/>
      <c r="J95" s="17"/>
      <c r="K95" s="18"/>
      <c r="L95" s="18"/>
      <c r="M95" s="19"/>
      <c r="N95" s="98"/>
      <c r="O95" s="88"/>
      <c r="P95" s="101"/>
      <c r="Q95" s="88"/>
      <c r="R95" s="88"/>
      <c r="S95" s="20"/>
      <c r="T95" s="21"/>
      <c r="U95" s="21"/>
      <c r="V95" s="21"/>
      <c r="W95" s="22"/>
    </row>
    <row r="96" spans="1:23" ht="28.5">
      <c r="A96" s="103"/>
      <c r="B96" s="106"/>
      <c r="C96" s="15" t="s">
        <v>22</v>
      </c>
      <c r="D96" s="88"/>
      <c r="E96" s="88"/>
      <c r="F96" s="88"/>
      <c r="G96" s="88"/>
      <c r="H96" s="96"/>
      <c r="I96" s="16"/>
      <c r="J96" s="17"/>
      <c r="K96" s="18"/>
      <c r="L96" s="18"/>
      <c r="M96" s="19"/>
      <c r="N96" s="98"/>
      <c r="O96" s="88"/>
      <c r="P96" s="101"/>
      <c r="Q96" s="88"/>
      <c r="R96" s="88"/>
      <c r="S96" s="20"/>
      <c r="T96" s="21"/>
      <c r="U96" s="21"/>
      <c r="V96" s="21"/>
      <c r="W96" s="22"/>
    </row>
    <row r="97" spans="1:23" ht="29.25" thickBot="1">
      <c r="A97" s="103"/>
      <c r="B97" s="107"/>
      <c r="C97" s="27" t="s">
        <v>23</v>
      </c>
      <c r="D97" s="88"/>
      <c r="E97" s="88"/>
      <c r="F97" s="88"/>
      <c r="G97" s="88"/>
      <c r="H97" s="96"/>
      <c r="I97" s="28">
        <v>5</v>
      </c>
      <c r="J97" s="29"/>
      <c r="K97" s="30"/>
      <c r="L97" s="30"/>
      <c r="M97" s="31"/>
      <c r="N97" s="99"/>
      <c r="O97" s="89"/>
      <c r="P97" s="102"/>
      <c r="Q97" s="89"/>
      <c r="R97" s="89"/>
      <c r="S97" s="32"/>
      <c r="T97" s="23"/>
      <c r="U97" s="23"/>
      <c r="V97" s="23"/>
      <c r="W97" s="33"/>
    </row>
    <row r="98" spans="1:23" ht="17.25" thickBot="1">
      <c r="A98" s="104"/>
      <c r="B98" s="142" t="s">
        <v>24</v>
      </c>
      <c r="C98" s="143"/>
      <c r="D98" s="62">
        <f>D90+E90+G90+H90</f>
        <v>480.33</v>
      </c>
      <c r="E98" s="46"/>
      <c r="F98" s="46"/>
      <c r="G98" s="46"/>
      <c r="H98" s="46"/>
      <c r="I98" s="48">
        <f t="shared" ref="I98:M98" si="18">I90+I91+I92+I93+I94+I95+I96+I97</f>
        <v>54</v>
      </c>
      <c r="J98" s="48">
        <f t="shared" si="18"/>
        <v>0</v>
      </c>
      <c r="K98" s="48">
        <f t="shared" si="18"/>
        <v>0</v>
      </c>
      <c r="L98" s="48">
        <f t="shared" si="18"/>
        <v>0</v>
      </c>
      <c r="M98" s="49">
        <f t="shared" si="18"/>
        <v>0</v>
      </c>
      <c r="N98" s="52">
        <f>N90+O90+P90+Q90+R90</f>
        <v>571.24</v>
      </c>
      <c r="O98" s="46"/>
      <c r="P98" s="34"/>
      <c r="Q98" s="46"/>
      <c r="R98" s="46"/>
      <c r="S98" s="48">
        <f t="shared" ref="S98:W98" si="19">S90+S91+S92+S93+S94+S95+S96+S97</f>
        <v>0</v>
      </c>
      <c r="T98" s="48">
        <f t="shared" si="19"/>
        <v>0</v>
      </c>
      <c r="U98" s="48">
        <f t="shared" si="19"/>
        <v>0</v>
      </c>
      <c r="V98" s="48">
        <f t="shared" si="19"/>
        <v>0</v>
      </c>
      <c r="W98" s="49">
        <f t="shared" si="19"/>
        <v>0</v>
      </c>
    </row>
    <row r="99" spans="1:23" ht="28.5">
      <c r="A99" s="103">
        <v>11</v>
      </c>
      <c r="B99" s="105" t="s">
        <v>85</v>
      </c>
      <c r="C99" s="7" t="s">
        <v>16</v>
      </c>
      <c r="D99" s="87">
        <v>131.1</v>
      </c>
      <c r="E99" s="87">
        <v>5.7</v>
      </c>
      <c r="F99" s="87"/>
      <c r="G99" s="87">
        <v>38.4</v>
      </c>
      <c r="H99" s="95">
        <v>21</v>
      </c>
      <c r="I99" s="8"/>
      <c r="J99" s="9"/>
      <c r="K99" s="10"/>
      <c r="L99" s="10"/>
      <c r="M99" s="11"/>
      <c r="N99" s="97"/>
      <c r="O99" s="87"/>
      <c r="P99" s="100"/>
      <c r="Q99" s="87"/>
      <c r="R99" s="87"/>
      <c r="S99" s="12"/>
      <c r="T99" s="13"/>
      <c r="U99" s="13"/>
      <c r="V99" s="13"/>
      <c r="W99" s="14"/>
    </row>
    <row r="100" spans="1:23" ht="28.5">
      <c r="A100" s="103"/>
      <c r="B100" s="106"/>
      <c r="C100" s="15" t="s">
        <v>17</v>
      </c>
      <c r="D100" s="88"/>
      <c r="E100" s="88"/>
      <c r="F100" s="88"/>
      <c r="G100" s="88"/>
      <c r="H100" s="96"/>
      <c r="I100" s="16"/>
      <c r="J100" s="17"/>
      <c r="K100" s="18"/>
      <c r="L100" s="18"/>
      <c r="M100" s="19"/>
      <c r="N100" s="98"/>
      <c r="O100" s="88"/>
      <c r="P100" s="101"/>
      <c r="Q100" s="88"/>
      <c r="R100" s="88"/>
      <c r="S100" s="20"/>
      <c r="T100" s="21"/>
      <c r="U100" s="21"/>
      <c r="V100" s="21"/>
      <c r="W100" s="22"/>
    </row>
    <row r="101" spans="1:23" ht="42.75">
      <c r="A101" s="103"/>
      <c r="B101" s="106"/>
      <c r="C101" s="15" t="s">
        <v>18</v>
      </c>
      <c r="D101" s="88"/>
      <c r="E101" s="88"/>
      <c r="F101" s="88"/>
      <c r="G101" s="88"/>
      <c r="H101" s="96"/>
      <c r="I101" s="16"/>
      <c r="J101" s="17"/>
      <c r="K101" s="18"/>
      <c r="L101" s="18"/>
      <c r="M101" s="19"/>
      <c r="N101" s="98"/>
      <c r="O101" s="88"/>
      <c r="P101" s="101"/>
      <c r="Q101" s="88"/>
      <c r="R101" s="88"/>
      <c r="S101" s="20"/>
      <c r="T101" s="21"/>
      <c r="U101" s="23"/>
      <c r="V101" s="21"/>
      <c r="W101" s="22"/>
    </row>
    <row r="102" spans="1:23" ht="57">
      <c r="A102" s="103"/>
      <c r="B102" s="106"/>
      <c r="C102" s="15" t="s">
        <v>19</v>
      </c>
      <c r="D102" s="88"/>
      <c r="E102" s="88"/>
      <c r="F102" s="88"/>
      <c r="G102" s="88"/>
      <c r="H102" s="96"/>
      <c r="I102" s="16"/>
      <c r="J102" s="17"/>
      <c r="K102" s="18"/>
      <c r="L102" s="18"/>
      <c r="M102" s="19"/>
      <c r="N102" s="98"/>
      <c r="O102" s="88"/>
      <c r="P102" s="101"/>
      <c r="Q102" s="88"/>
      <c r="R102" s="88"/>
      <c r="S102" s="20"/>
      <c r="T102" s="24"/>
      <c r="U102" s="21"/>
      <c r="V102" s="25"/>
      <c r="W102" s="22"/>
    </row>
    <row r="103" spans="1:23" ht="28.5">
      <c r="A103" s="103"/>
      <c r="B103" s="106"/>
      <c r="C103" s="15" t="s">
        <v>20</v>
      </c>
      <c r="D103" s="88"/>
      <c r="E103" s="88"/>
      <c r="F103" s="88"/>
      <c r="G103" s="88"/>
      <c r="H103" s="96"/>
      <c r="I103" s="16">
        <v>10.7</v>
      </c>
      <c r="J103" s="17"/>
      <c r="K103" s="18"/>
      <c r="L103" s="18"/>
      <c r="M103" s="19"/>
      <c r="N103" s="98"/>
      <c r="O103" s="88"/>
      <c r="P103" s="101"/>
      <c r="Q103" s="88"/>
      <c r="R103" s="88"/>
      <c r="S103" s="20"/>
      <c r="T103" s="21"/>
      <c r="U103" s="26"/>
      <c r="V103" s="21"/>
      <c r="W103" s="22"/>
    </row>
    <row r="104" spans="1:23" ht="57">
      <c r="A104" s="103"/>
      <c r="B104" s="106"/>
      <c r="C104" s="15" t="s">
        <v>21</v>
      </c>
      <c r="D104" s="88"/>
      <c r="E104" s="88"/>
      <c r="F104" s="88"/>
      <c r="G104" s="88"/>
      <c r="H104" s="96"/>
      <c r="I104" s="16"/>
      <c r="J104" s="17"/>
      <c r="K104" s="18"/>
      <c r="L104" s="18"/>
      <c r="M104" s="19"/>
      <c r="N104" s="98"/>
      <c r="O104" s="88"/>
      <c r="P104" s="101"/>
      <c r="Q104" s="88"/>
      <c r="R104" s="88"/>
      <c r="S104" s="20"/>
      <c r="T104" s="21"/>
      <c r="U104" s="21"/>
      <c r="V104" s="21"/>
      <c r="W104" s="22"/>
    </row>
    <row r="105" spans="1:23" ht="28.5">
      <c r="A105" s="103"/>
      <c r="B105" s="106"/>
      <c r="C105" s="15" t="s">
        <v>22</v>
      </c>
      <c r="D105" s="88"/>
      <c r="E105" s="88"/>
      <c r="F105" s="88"/>
      <c r="G105" s="88"/>
      <c r="H105" s="96"/>
      <c r="I105" s="16"/>
      <c r="J105" s="17"/>
      <c r="K105" s="18"/>
      <c r="L105" s="18"/>
      <c r="M105" s="19"/>
      <c r="N105" s="98"/>
      <c r="O105" s="88"/>
      <c r="P105" s="101"/>
      <c r="Q105" s="88"/>
      <c r="R105" s="88"/>
      <c r="S105" s="20"/>
      <c r="T105" s="21"/>
      <c r="U105" s="21"/>
      <c r="V105" s="21"/>
      <c r="W105" s="22"/>
    </row>
    <row r="106" spans="1:23" ht="29.25" thickBot="1">
      <c r="A106" s="103"/>
      <c r="B106" s="107"/>
      <c r="C106" s="27" t="s">
        <v>23</v>
      </c>
      <c r="D106" s="88"/>
      <c r="E106" s="88"/>
      <c r="F106" s="88"/>
      <c r="G106" s="88"/>
      <c r="H106" s="96"/>
      <c r="I106" s="28"/>
      <c r="J106" s="29"/>
      <c r="K106" s="30"/>
      <c r="L106" s="30"/>
      <c r="M106" s="31"/>
      <c r="N106" s="99"/>
      <c r="O106" s="89"/>
      <c r="P106" s="102"/>
      <c r="Q106" s="89"/>
      <c r="R106" s="89"/>
      <c r="S106" s="32"/>
      <c r="T106" s="23"/>
      <c r="U106" s="23"/>
      <c r="V106" s="23"/>
      <c r="W106" s="33"/>
    </row>
    <row r="107" spans="1:23" ht="17.25" thickBot="1">
      <c r="A107" s="104"/>
      <c r="B107" s="142" t="s">
        <v>24</v>
      </c>
      <c r="C107" s="143"/>
      <c r="D107" s="62">
        <f>D99+E99+G99+H99</f>
        <v>196.2</v>
      </c>
      <c r="E107" s="46"/>
      <c r="F107" s="46"/>
      <c r="G107" s="46"/>
      <c r="H107" s="46"/>
      <c r="I107" s="48">
        <f t="shared" ref="I107:M107" si="20">I99+I100+I101+I102+I103+I104+I105+I106</f>
        <v>10.7</v>
      </c>
      <c r="J107" s="48">
        <f t="shared" si="20"/>
        <v>0</v>
      </c>
      <c r="K107" s="48">
        <f t="shared" si="20"/>
        <v>0</v>
      </c>
      <c r="L107" s="48">
        <f t="shared" si="20"/>
        <v>0</v>
      </c>
      <c r="M107" s="49">
        <f t="shared" si="20"/>
        <v>0</v>
      </c>
      <c r="N107" s="52">
        <f>N99+O99+P99+Q99+R99</f>
        <v>0</v>
      </c>
      <c r="O107" s="46"/>
      <c r="P107" s="34"/>
      <c r="Q107" s="46"/>
      <c r="R107" s="46"/>
      <c r="S107" s="48">
        <f t="shared" ref="S107:W107" si="21">S99+S100+S101+S102+S103+S104+S105+S106</f>
        <v>0</v>
      </c>
      <c r="T107" s="48">
        <f t="shared" si="21"/>
        <v>0</v>
      </c>
      <c r="U107" s="48">
        <f t="shared" si="21"/>
        <v>0</v>
      </c>
      <c r="V107" s="48">
        <f t="shared" si="21"/>
        <v>0</v>
      </c>
      <c r="W107" s="49">
        <f t="shared" si="21"/>
        <v>0</v>
      </c>
    </row>
    <row r="108" spans="1:23" ht="28.5">
      <c r="A108" s="103">
        <v>12</v>
      </c>
      <c r="B108" s="105" t="s">
        <v>86</v>
      </c>
      <c r="C108" s="7" t="s">
        <v>16</v>
      </c>
      <c r="D108" s="87">
        <v>153.87</v>
      </c>
      <c r="E108" s="87">
        <v>21.1</v>
      </c>
      <c r="F108" s="87"/>
      <c r="G108" s="87"/>
      <c r="H108" s="95">
        <v>1.79</v>
      </c>
      <c r="I108" s="8">
        <v>0.62</v>
      </c>
      <c r="J108" s="9"/>
      <c r="K108" s="10"/>
      <c r="L108" s="10"/>
      <c r="M108" s="11"/>
      <c r="N108" s="97"/>
      <c r="O108" s="87"/>
      <c r="P108" s="100"/>
      <c r="Q108" s="87"/>
      <c r="R108" s="87"/>
      <c r="S108" s="12"/>
      <c r="T108" s="13"/>
      <c r="U108" s="13"/>
      <c r="V108" s="13"/>
      <c r="W108" s="14"/>
    </row>
    <row r="109" spans="1:23" ht="28.5">
      <c r="A109" s="103"/>
      <c r="B109" s="106"/>
      <c r="C109" s="15" t="s">
        <v>17</v>
      </c>
      <c r="D109" s="88"/>
      <c r="E109" s="88"/>
      <c r="F109" s="88"/>
      <c r="G109" s="88"/>
      <c r="H109" s="96"/>
      <c r="I109" s="16"/>
      <c r="J109" s="17"/>
      <c r="K109" s="18"/>
      <c r="L109" s="18"/>
      <c r="M109" s="19"/>
      <c r="N109" s="98"/>
      <c r="O109" s="88"/>
      <c r="P109" s="101"/>
      <c r="Q109" s="88"/>
      <c r="R109" s="88"/>
      <c r="S109" s="20"/>
      <c r="T109" s="21"/>
      <c r="U109" s="21"/>
      <c r="V109" s="21"/>
      <c r="W109" s="22"/>
    </row>
    <row r="110" spans="1:23" ht="42.75">
      <c r="A110" s="103"/>
      <c r="B110" s="106"/>
      <c r="C110" s="15" t="s">
        <v>18</v>
      </c>
      <c r="D110" s="88"/>
      <c r="E110" s="88"/>
      <c r="F110" s="88"/>
      <c r="G110" s="88"/>
      <c r="H110" s="96"/>
      <c r="I110" s="16"/>
      <c r="J110" s="17">
        <v>0.72</v>
      </c>
      <c r="K110" s="18"/>
      <c r="L110" s="18"/>
      <c r="M110" s="19"/>
      <c r="N110" s="98"/>
      <c r="O110" s="88"/>
      <c r="P110" s="101"/>
      <c r="Q110" s="88"/>
      <c r="R110" s="88"/>
      <c r="S110" s="20"/>
      <c r="T110" s="21"/>
      <c r="U110" s="23"/>
      <c r="V110" s="21"/>
      <c r="W110" s="22"/>
    </row>
    <row r="111" spans="1:23" ht="57">
      <c r="A111" s="103"/>
      <c r="B111" s="106"/>
      <c r="C111" s="15" t="s">
        <v>19</v>
      </c>
      <c r="D111" s="88"/>
      <c r="E111" s="88"/>
      <c r="F111" s="88"/>
      <c r="G111" s="88"/>
      <c r="H111" s="96"/>
      <c r="I111" s="16"/>
      <c r="J111" s="17"/>
      <c r="K111" s="18"/>
      <c r="L111" s="18"/>
      <c r="M111" s="19"/>
      <c r="N111" s="98"/>
      <c r="O111" s="88"/>
      <c r="P111" s="101"/>
      <c r="Q111" s="88"/>
      <c r="R111" s="88"/>
      <c r="S111" s="20"/>
      <c r="T111" s="24"/>
      <c r="U111" s="21"/>
      <c r="V111" s="25"/>
      <c r="W111" s="22"/>
    </row>
    <row r="112" spans="1:23" ht="28.5">
      <c r="A112" s="103"/>
      <c r="B112" s="106"/>
      <c r="C112" s="15" t="s">
        <v>20</v>
      </c>
      <c r="D112" s="88"/>
      <c r="E112" s="88"/>
      <c r="F112" s="88"/>
      <c r="G112" s="88"/>
      <c r="H112" s="96"/>
      <c r="I112" s="16"/>
      <c r="J112" s="17">
        <v>0.13</v>
      </c>
      <c r="K112" s="18"/>
      <c r="L112" s="18"/>
      <c r="M112" s="19"/>
      <c r="N112" s="98"/>
      <c r="O112" s="88"/>
      <c r="P112" s="101"/>
      <c r="Q112" s="88"/>
      <c r="R112" s="88"/>
      <c r="S112" s="20"/>
      <c r="T112" s="21"/>
      <c r="U112" s="26"/>
      <c r="V112" s="21"/>
      <c r="W112" s="22"/>
    </row>
    <row r="113" spans="1:23" ht="57">
      <c r="A113" s="103"/>
      <c r="B113" s="106"/>
      <c r="C113" s="15" t="s">
        <v>21</v>
      </c>
      <c r="D113" s="88"/>
      <c r="E113" s="88"/>
      <c r="F113" s="88"/>
      <c r="G113" s="88"/>
      <c r="H113" s="96"/>
      <c r="I113" s="16"/>
      <c r="J113" s="17"/>
      <c r="K113" s="18"/>
      <c r="L113" s="18"/>
      <c r="M113" s="19"/>
      <c r="N113" s="98"/>
      <c r="O113" s="88"/>
      <c r="P113" s="101"/>
      <c r="Q113" s="88"/>
      <c r="R113" s="88"/>
      <c r="S113" s="20"/>
      <c r="T113" s="21"/>
      <c r="U113" s="21"/>
      <c r="V113" s="21"/>
      <c r="W113" s="22"/>
    </row>
    <row r="114" spans="1:23" ht="28.5">
      <c r="A114" s="103"/>
      <c r="B114" s="106"/>
      <c r="C114" s="15" t="s">
        <v>22</v>
      </c>
      <c r="D114" s="88"/>
      <c r="E114" s="88"/>
      <c r="F114" s="88"/>
      <c r="G114" s="88"/>
      <c r="H114" s="96"/>
      <c r="I114" s="16"/>
      <c r="J114" s="17"/>
      <c r="K114" s="18"/>
      <c r="L114" s="18"/>
      <c r="M114" s="19"/>
      <c r="N114" s="98"/>
      <c r="O114" s="88"/>
      <c r="P114" s="101"/>
      <c r="Q114" s="88"/>
      <c r="R114" s="88"/>
      <c r="S114" s="20"/>
      <c r="T114" s="21"/>
      <c r="U114" s="21"/>
      <c r="V114" s="21"/>
      <c r="W114" s="22"/>
    </row>
    <row r="115" spans="1:23" ht="29.25" thickBot="1">
      <c r="A115" s="103"/>
      <c r="B115" s="107"/>
      <c r="C115" s="27" t="s">
        <v>23</v>
      </c>
      <c r="D115" s="88"/>
      <c r="E115" s="88"/>
      <c r="F115" s="88"/>
      <c r="G115" s="88"/>
      <c r="H115" s="96"/>
      <c r="I115" s="28"/>
      <c r="J115" s="29">
        <v>0.37</v>
      </c>
      <c r="K115" s="30"/>
      <c r="L115" s="30"/>
      <c r="M115" s="31"/>
      <c r="N115" s="99"/>
      <c r="O115" s="89"/>
      <c r="P115" s="102"/>
      <c r="Q115" s="89"/>
      <c r="R115" s="89"/>
      <c r="S115" s="32"/>
      <c r="T115" s="23"/>
      <c r="U115" s="23"/>
      <c r="V115" s="23"/>
      <c r="W115" s="33"/>
    </row>
    <row r="116" spans="1:23" ht="17.25" thickBot="1">
      <c r="A116" s="104"/>
      <c r="B116" s="142" t="s">
        <v>24</v>
      </c>
      <c r="C116" s="143"/>
      <c r="D116" s="62">
        <f>D108+E108+H108</f>
        <v>176.76</v>
      </c>
      <c r="E116" s="46"/>
      <c r="F116" s="46"/>
      <c r="G116" s="46"/>
      <c r="H116" s="46"/>
      <c r="I116" s="48">
        <f t="shared" ref="I116:M116" si="22">I108+I109+I110+I111+I112+I113+I114+I115</f>
        <v>0.62</v>
      </c>
      <c r="J116" s="48">
        <f t="shared" si="22"/>
        <v>1.22</v>
      </c>
      <c r="K116" s="48">
        <f t="shared" si="22"/>
        <v>0</v>
      </c>
      <c r="L116" s="48">
        <f t="shared" si="22"/>
        <v>0</v>
      </c>
      <c r="M116" s="49">
        <f t="shared" si="22"/>
        <v>0</v>
      </c>
      <c r="N116" s="52">
        <f>N108+O108+P108+Q108+R108</f>
        <v>0</v>
      </c>
      <c r="O116" s="46"/>
      <c r="P116" s="34"/>
      <c r="Q116" s="46"/>
      <c r="R116" s="46"/>
      <c r="S116" s="48">
        <f t="shared" ref="S116:W116" si="23">S108+S109+S110+S111+S112+S113+S114+S115</f>
        <v>0</v>
      </c>
      <c r="T116" s="48">
        <f t="shared" si="23"/>
        <v>0</v>
      </c>
      <c r="U116" s="48">
        <f t="shared" si="23"/>
        <v>0</v>
      </c>
      <c r="V116" s="48">
        <f t="shared" si="23"/>
        <v>0</v>
      </c>
      <c r="W116" s="49">
        <f t="shared" si="23"/>
        <v>0</v>
      </c>
    </row>
    <row r="117" spans="1:23" ht="28.5">
      <c r="A117" s="103">
        <v>13</v>
      </c>
      <c r="B117" s="105" t="s">
        <v>87</v>
      </c>
      <c r="C117" s="7" t="s">
        <v>16</v>
      </c>
      <c r="D117" s="87">
        <v>304.35000000000002</v>
      </c>
      <c r="E117" s="87">
        <v>69.650000000000006</v>
      </c>
      <c r="F117" s="87"/>
      <c r="G117" s="87"/>
      <c r="H117" s="95"/>
      <c r="I117" s="8">
        <v>62</v>
      </c>
      <c r="J117" s="9">
        <v>1</v>
      </c>
      <c r="K117" s="10"/>
      <c r="L117" s="10"/>
      <c r="M117" s="11"/>
      <c r="N117" s="97"/>
      <c r="O117" s="87"/>
      <c r="P117" s="100"/>
      <c r="Q117" s="87"/>
      <c r="R117" s="87"/>
      <c r="S117" s="12"/>
      <c r="T117" s="13"/>
      <c r="U117" s="13"/>
      <c r="V117" s="13"/>
      <c r="W117" s="14"/>
    </row>
    <row r="118" spans="1:23" ht="28.5">
      <c r="A118" s="103"/>
      <c r="B118" s="106"/>
      <c r="C118" s="15" t="s">
        <v>17</v>
      </c>
      <c r="D118" s="88"/>
      <c r="E118" s="88"/>
      <c r="F118" s="88"/>
      <c r="G118" s="88"/>
      <c r="H118" s="96"/>
      <c r="I118" s="16"/>
      <c r="J118" s="17"/>
      <c r="K118" s="18"/>
      <c r="L118" s="18"/>
      <c r="M118" s="19"/>
      <c r="N118" s="98"/>
      <c r="O118" s="88"/>
      <c r="P118" s="101"/>
      <c r="Q118" s="88"/>
      <c r="R118" s="88"/>
      <c r="S118" s="20"/>
      <c r="T118" s="21"/>
      <c r="U118" s="21"/>
      <c r="V118" s="21"/>
      <c r="W118" s="22"/>
    </row>
    <row r="119" spans="1:23" ht="42.75">
      <c r="A119" s="103"/>
      <c r="B119" s="106"/>
      <c r="C119" s="15" t="s">
        <v>18</v>
      </c>
      <c r="D119" s="88"/>
      <c r="E119" s="88"/>
      <c r="F119" s="88"/>
      <c r="G119" s="88"/>
      <c r="H119" s="96"/>
      <c r="I119" s="16"/>
      <c r="J119" s="17"/>
      <c r="K119" s="18"/>
      <c r="L119" s="18"/>
      <c r="M119" s="19"/>
      <c r="N119" s="98"/>
      <c r="O119" s="88"/>
      <c r="P119" s="101"/>
      <c r="Q119" s="88"/>
      <c r="R119" s="88"/>
      <c r="S119" s="20"/>
      <c r="T119" s="21"/>
      <c r="U119" s="23"/>
      <c r="V119" s="21"/>
      <c r="W119" s="22"/>
    </row>
    <row r="120" spans="1:23" ht="57">
      <c r="A120" s="103"/>
      <c r="B120" s="106"/>
      <c r="C120" s="15" t="s">
        <v>19</v>
      </c>
      <c r="D120" s="88"/>
      <c r="E120" s="88"/>
      <c r="F120" s="88"/>
      <c r="G120" s="88"/>
      <c r="H120" s="96"/>
      <c r="I120" s="16">
        <v>180</v>
      </c>
      <c r="J120" s="17">
        <v>6</v>
      </c>
      <c r="K120" s="18"/>
      <c r="L120" s="18"/>
      <c r="M120" s="19"/>
      <c r="N120" s="98"/>
      <c r="O120" s="88"/>
      <c r="P120" s="101"/>
      <c r="Q120" s="88"/>
      <c r="R120" s="88"/>
      <c r="S120" s="20"/>
      <c r="T120" s="24"/>
      <c r="U120" s="21"/>
      <c r="V120" s="25"/>
      <c r="W120" s="22"/>
    </row>
    <row r="121" spans="1:23" ht="28.5">
      <c r="A121" s="103"/>
      <c r="B121" s="106"/>
      <c r="C121" s="15" t="s">
        <v>20</v>
      </c>
      <c r="D121" s="88"/>
      <c r="E121" s="88"/>
      <c r="F121" s="88"/>
      <c r="G121" s="88"/>
      <c r="H121" s="96"/>
      <c r="I121" s="16"/>
      <c r="J121" s="17"/>
      <c r="K121" s="18"/>
      <c r="L121" s="18"/>
      <c r="M121" s="19"/>
      <c r="N121" s="98"/>
      <c r="O121" s="88"/>
      <c r="P121" s="101"/>
      <c r="Q121" s="88"/>
      <c r="R121" s="88"/>
      <c r="S121" s="20"/>
      <c r="T121" s="21"/>
      <c r="U121" s="26"/>
      <c r="V121" s="21"/>
      <c r="W121" s="22"/>
    </row>
    <row r="122" spans="1:23" ht="57">
      <c r="A122" s="103"/>
      <c r="B122" s="106"/>
      <c r="C122" s="15" t="s">
        <v>21</v>
      </c>
      <c r="D122" s="88"/>
      <c r="E122" s="88"/>
      <c r="F122" s="88"/>
      <c r="G122" s="88"/>
      <c r="H122" s="96"/>
      <c r="I122" s="16"/>
      <c r="J122" s="17"/>
      <c r="K122" s="18"/>
      <c r="L122" s="18"/>
      <c r="M122" s="19"/>
      <c r="N122" s="98"/>
      <c r="O122" s="88"/>
      <c r="P122" s="101"/>
      <c r="Q122" s="88"/>
      <c r="R122" s="88"/>
      <c r="S122" s="20"/>
      <c r="T122" s="21"/>
      <c r="U122" s="21"/>
      <c r="V122" s="21"/>
      <c r="W122" s="22"/>
    </row>
    <row r="123" spans="1:23" ht="28.5">
      <c r="A123" s="103"/>
      <c r="B123" s="106"/>
      <c r="C123" s="15" t="s">
        <v>22</v>
      </c>
      <c r="D123" s="88"/>
      <c r="E123" s="88"/>
      <c r="F123" s="88"/>
      <c r="G123" s="88"/>
      <c r="H123" s="96"/>
      <c r="I123" s="16"/>
      <c r="J123" s="17"/>
      <c r="K123" s="18"/>
      <c r="L123" s="18"/>
      <c r="M123" s="19"/>
      <c r="N123" s="98"/>
      <c r="O123" s="88"/>
      <c r="P123" s="101"/>
      <c r="Q123" s="88"/>
      <c r="R123" s="88"/>
      <c r="S123" s="20"/>
      <c r="T123" s="21"/>
      <c r="U123" s="21"/>
      <c r="V123" s="21"/>
      <c r="W123" s="22"/>
    </row>
    <row r="124" spans="1:23" ht="29.25" thickBot="1">
      <c r="A124" s="103"/>
      <c r="B124" s="107"/>
      <c r="C124" s="27" t="s">
        <v>23</v>
      </c>
      <c r="D124" s="88"/>
      <c r="E124" s="88"/>
      <c r="F124" s="88"/>
      <c r="G124" s="88"/>
      <c r="H124" s="96"/>
      <c r="I124" s="28">
        <v>51.8</v>
      </c>
      <c r="J124" s="29">
        <v>1.8</v>
      </c>
      <c r="K124" s="30"/>
      <c r="L124" s="30"/>
      <c r="M124" s="31"/>
      <c r="N124" s="99"/>
      <c r="O124" s="89"/>
      <c r="P124" s="102"/>
      <c r="Q124" s="89"/>
      <c r="R124" s="89"/>
      <c r="S124" s="32"/>
      <c r="T124" s="23"/>
      <c r="U124" s="23"/>
      <c r="V124" s="23"/>
      <c r="W124" s="33"/>
    </row>
    <row r="125" spans="1:23" ht="17.25" thickBot="1">
      <c r="A125" s="104"/>
      <c r="B125" s="142" t="s">
        <v>24</v>
      </c>
      <c r="C125" s="143"/>
      <c r="D125" s="62">
        <f>D117+E117</f>
        <v>374</v>
      </c>
      <c r="E125" s="46"/>
      <c r="F125" s="46"/>
      <c r="G125" s="46"/>
      <c r="H125" s="46"/>
      <c r="I125" s="48">
        <f t="shared" ref="I125:M125" si="24">I117+I118+I119+I120+I121+I122+I123+I124</f>
        <v>293.8</v>
      </c>
      <c r="J125" s="48">
        <f t="shared" si="24"/>
        <v>8.8000000000000007</v>
      </c>
      <c r="K125" s="48">
        <f t="shared" si="24"/>
        <v>0</v>
      </c>
      <c r="L125" s="48">
        <f t="shared" si="24"/>
        <v>0</v>
      </c>
      <c r="M125" s="49">
        <f t="shared" si="24"/>
        <v>0</v>
      </c>
      <c r="N125" s="52">
        <f>N117+O117+P117+Q117+R117</f>
        <v>0</v>
      </c>
      <c r="O125" s="46"/>
      <c r="P125" s="34"/>
      <c r="Q125" s="46"/>
      <c r="R125" s="46"/>
      <c r="S125" s="48">
        <f t="shared" ref="S125:W125" si="25">S117+S118+S119+S120+S121+S122+S123+S124</f>
        <v>0</v>
      </c>
      <c r="T125" s="48">
        <f t="shared" si="25"/>
        <v>0</v>
      </c>
      <c r="U125" s="48">
        <f t="shared" si="25"/>
        <v>0</v>
      </c>
      <c r="V125" s="48">
        <f t="shared" si="25"/>
        <v>0</v>
      </c>
      <c r="W125" s="49">
        <f t="shared" si="25"/>
        <v>0</v>
      </c>
    </row>
    <row r="126" spans="1:23" ht="28.5">
      <c r="A126" s="103">
        <v>14</v>
      </c>
      <c r="B126" s="105" t="s">
        <v>89</v>
      </c>
      <c r="C126" s="7" t="s">
        <v>16</v>
      </c>
      <c r="D126" s="87">
        <v>153.15</v>
      </c>
      <c r="E126" s="87">
        <v>6.55</v>
      </c>
      <c r="F126" s="87"/>
      <c r="G126" s="87"/>
      <c r="H126" s="95"/>
      <c r="I126" s="8">
        <v>3</v>
      </c>
      <c r="J126" s="9"/>
      <c r="K126" s="10"/>
      <c r="L126" s="10"/>
      <c r="M126" s="11"/>
      <c r="N126" s="97"/>
      <c r="O126" s="87"/>
      <c r="P126" s="100"/>
      <c r="Q126" s="87"/>
      <c r="R126" s="87"/>
      <c r="S126" s="12"/>
      <c r="T126" s="13"/>
      <c r="U126" s="13"/>
      <c r="V126" s="13"/>
      <c r="W126" s="14"/>
    </row>
    <row r="127" spans="1:23" ht="28.5">
      <c r="A127" s="103"/>
      <c r="B127" s="106"/>
      <c r="C127" s="15" t="s">
        <v>17</v>
      </c>
      <c r="D127" s="88"/>
      <c r="E127" s="88"/>
      <c r="F127" s="88"/>
      <c r="G127" s="88"/>
      <c r="H127" s="96"/>
      <c r="I127" s="16">
        <v>4</v>
      </c>
      <c r="J127" s="17"/>
      <c r="K127" s="18"/>
      <c r="L127" s="18"/>
      <c r="M127" s="19"/>
      <c r="N127" s="98"/>
      <c r="O127" s="88"/>
      <c r="P127" s="101"/>
      <c r="Q127" s="88"/>
      <c r="R127" s="88"/>
      <c r="S127" s="20"/>
      <c r="T127" s="21"/>
      <c r="U127" s="21"/>
      <c r="V127" s="21"/>
      <c r="W127" s="22"/>
    </row>
    <row r="128" spans="1:23" ht="42.75">
      <c r="A128" s="103"/>
      <c r="B128" s="106"/>
      <c r="C128" s="15" t="s">
        <v>18</v>
      </c>
      <c r="D128" s="88"/>
      <c r="E128" s="88"/>
      <c r="F128" s="88"/>
      <c r="G128" s="88"/>
      <c r="H128" s="96"/>
      <c r="I128" s="16"/>
      <c r="J128" s="17"/>
      <c r="K128" s="18"/>
      <c r="L128" s="18"/>
      <c r="M128" s="19"/>
      <c r="N128" s="98"/>
      <c r="O128" s="88"/>
      <c r="P128" s="101"/>
      <c r="Q128" s="88"/>
      <c r="R128" s="88"/>
      <c r="S128" s="20"/>
      <c r="T128" s="21"/>
      <c r="U128" s="23"/>
      <c r="V128" s="21"/>
      <c r="W128" s="22"/>
    </row>
    <row r="129" spans="1:23" ht="57">
      <c r="A129" s="103"/>
      <c r="B129" s="106"/>
      <c r="C129" s="15" t="s">
        <v>19</v>
      </c>
      <c r="D129" s="88"/>
      <c r="E129" s="88"/>
      <c r="F129" s="88"/>
      <c r="G129" s="88"/>
      <c r="H129" s="96"/>
      <c r="I129" s="16">
        <v>9.35</v>
      </c>
      <c r="J129" s="17"/>
      <c r="K129" s="18"/>
      <c r="L129" s="18"/>
      <c r="M129" s="19"/>
      <c r="N129" s="98"/>
      <c r="O129" s="88"/>
      <c r="P129" s="101"/>
      <c r="Q129" s="88"/>
      <c r="R129" s="88"/>
      <c r="S129" s="20"/>
      <c r="T129" s="24"/>
      <c r="U129" s="21"/>
      <c r="V129" s="25"/>
      <c r="W129" s="22"/>
    </row>
    <row r="130" spans="1:23" ht="28.5">
      <c r="A130" s="103"/>
      <c r="B130" s="106"/>
      <c r="C130" s="15" t="s">
        <v>20</v>
      </c>
      <c r="D130" s="88"/>
      <c r="E130" s="88"/>
      <c r="F130" s="88"/>
      <c r="G130" s="88"/>
      <c r="H130" s="96"/>
      <c r="I130" s="16"/>
      <c r="J130" s="17"/>
      <c r="K130" s="18"/>
      <c r="L130" s="18"/>
      <c r="M130" s="19"/>
      <c r="N130" s="98"/>
      <c r="O130" s="88"/>
      <c r="P130" s="101"/>
      <c r="Q130" s="88"/>
      <c r="R130" s="88"/>
      <c r="S130" s="20"/>
      <c r="T130" s="21"/>
      <c r="U130" s="26"/>
      <c r="V130" s="21"/>
      <c r="W130" s="22"/>
    </row>
    <row r="131" spans="1:23" ht="57">
      <c r="A131" s="103"/>
      <c r="B131" s="106"/>
      <c r="C131" s="15" t="s">
        <v>21</v>
      </c>
      <c r="D131" s="88"/>
      <c r="E131" s="88"/>
      <c r="F131" s="88"/>
      <c r="G131" s="88"/>
      <c r="H131" s="96"/>
      <c r="I131" s="16">
        <v>4</v>
      </c>
      <c r="J131" s="17"/>
      <c r="K131" s="18"/>
      <c r="L131" s="18"/>
      <c r="M131" s="19"/>
      <c r="N131" s="98"/>
      <c r="O131" s="88"/>
      <c r="P131" s="101"/>
      <c r="Q131" s="88"/>
      <c r="R131" s="88"/>
      <c r="S131" s="20"/>
      <c r="T131" s="21"/>
      <c r="U131" s="21"/>
      <c r="V131" s="21"/>
      <c r="W131" s="22"/>
    </row>
    <row r="132" spans="1:23" ht="28.5">
      <c r="A132" s="103"/>
      <c r="B132" s="106"/>
      <c r="C132" s="15" t="s">
        <v>22</v>
      </c>
      <c r="D132" s="88"/>
      <c r="E132" s="88"/>
      <c r="F132" s="88"/>
      <c r="G132" s="88"/>
      <c r="H132" s="96"/>
      <c r="I132" s="16">
        <v>3</v>
      </c>
      <c r="J132" s="17"/>
      <c r="K132" s="18"/>
      <c r="L132" s="18"/>
      <c r="M132" s="19"/>
      <c r="N132" s="98"/>
      <c r="O132" s="88"/>
      <c r="P132" s="101"/>
      <c r="Q132" s="88"/>
      <c r="R132" s="88"/>
      <c r="S132" s="20"/>
      <c r="T132" s="21"/>
      <c r="U132" s="21"/>
      <c r="V132" s="21"/>
      <c r="W132" s="22"/>
    </row>
    <row r="133" spans="1:23" ht="29.25" thickBot="1">
      <c r="A133" s="103"/>
      <c r="B133" s="107"/>
      <c r="C133" s="27" t="s">
        <v>23</v>
      </c>
      <c r="D133" s="88"/>
      <c r="E133" s="88"/>
      <c r="F133" s="88"/>
      <c r="G133" s="88"/>
      <c r="H133" s="96"/>
      <c r="I133" s="28">
        <v>7.81</v>
      </c>
      <c r="J133" s="29"/>
      <c r="K133" s="30"/>
      <c r="L133" s="30"/>
      <c r="M133" s="31"/>
      <c r="N133" s="99"/>
      <c r="O133" s="89"/>
      <c r="P133" s="102"/>
      <c r="Q133" s="89"/>
      <c r="R133" s="89"/>
      <c r="S133" s="32"/>
      <c r="T133" s="23"/>
      <c r="U133" s="23"/>
      <c r="V133" s="23"/>
      <c r="W133" s="33"/>
    </row>
    <row r="134" spans="1:23" ht="17.25" thickBot="1">
      <c r="A134" s="104"/>
      <c r="B134" s="142" t="s">
        <v>24</v>
      </c>
      <c r="C134" s="143"/>
      <c r="D134" s="62">
        <f>D126+E126</f>
        <v>159.70000000000002</v>
      </c>
      <c r="E134" s="46"/>
      <c r="F134" s="46"/>
      <c r="G134" s="46"/>
      <c r="H134" s="46"/>
      <c r="I134" s="48">
        <f t="shared" ref="I134:M134" si="26">I126+I127+I128+I129+I130+I131+I132+I133</f>
        <v>31.16</v>
      </c>
      <c r="J134" s="48">
        <f t="shared" si="26"/>
        <v>0</v>
      </c>
      <c r="K134" s="48">
        <f t="shared" si="26"/>
        <v>0</v>
      </c>
      <c r="L134" s="48">
        <f t="shared" si="26"/>
        <v>0</v>
      </c>
      <c r="M134" s="49">
        <f t="shared" si="26"/>
        <v>0</v>
      </c>
      <c r="N134" s="52">
        <f>N126+O126+P126+Q126+R126</f>
        <v>0</v>
      </c>
      <c r="O134" s="46"/>
      <c r="P134" s="34"/>
      <c r="Q134" s="46"/>
      <c r="R134" s="46"/>
      <c r="S134" s="48">
        <f t="shared" ref="S134:W134" si="27">S126+S127+S128+S129+S130+S131+S132+S133</f>
        <v>0</v>
      </c>
      <c r="T134" s="48">
        <f t="shared" si="27"/>
        <v>0</v>
      </c>
      <c r="U134" s="48">
        <f t="shared" si="27"/>
        <v>0</v>
      </c>
      <c r="V134" s="48">
        <f t="shared" si="27"/>
        <v>0</v>
      </c>
      <c r="W134" s="49">
        <f t="shared" si="27"/>
        <v>0</v>
      </c>
    </row>
    <row r="135" spans="1:23" ht="28.5">
      <c r="A135" s="103">
        <v>15</v>
      </c>
      <c r="B135" s="105" t="s">
        <v>92</v>
      </c>
      <c r="C135" s="7" t="s">
        <v>16</v>
      </c>
      <c r="D135" s="87">
        <v>136</v>
      </c>
      <c r="E135" s="87">
        <v>8.02</v>
      </c>
      <c r="F135" s="87"/>
      <c r="G135" s="87"/>
      <c r="H135" s="95"/>
      <c r="I135" s="8"/>
      <c r="J135" s="9"/>
      <c r="K135" s="10"/>
      <c r="L135" s="10"/>
      <c r="M135" s="11"/>
      <c r="N135" s="97"/>
      <c r="O135" s="87"/>
      <c r="P135" s="100"/>
      <c r="Q135" s="87"/>
      <c r="R135" s="87"/>
      <c r="S135" s="12"/>
      <c r="T135" s="13"/>
      <c r="U135" s="13"/>
      <c r="V135" s="13"/>
      <c r="W135" s="14"/>
    </row>
    <row r="136" spans="1:23" ht="28.5">
      <c r="A136" s="103"/>
      <c r="B136" s="106"/>
      <c r="C136" s="15" t="s">
        <v>17</v>
      </c>
      <c r="D136" s="88"/>
      <c r="E136" s="88"/>
      <c r="F136" s="88"/>
      <c r="G136" s="88"/>
      <c r="H136" s="96"/>
      <c r="I136" s="16"/>
      <c r="J136" s="17"/>
      <c r="K136" s="18"/>
      <c r="L136" s="18"/>
      <c r="M136" s="19"/>
      <c r="N136" s="98"/>
      <c r="O136" s="88"/>
      <c r="P136" s="101"/>
      <c r="Q136" s="88"/>
      <c r="R136" s="88"/>
      <c r="S136" s="20"/>
      <c r="T136" s="21"/>
      <c r="U136" s="21"/>
      <c r="V136" s="21"/>
      <c r="W136" s="22"/>
    </row>
    <row r="137" spans="1:23" ht="42.75">
      <c r="A137" s="103"/>
      <c r="B137" s="106"/>
      <c r="C137" s="15" t="s">
        <v>18</v>
      </c>
      <c r="D137" s="88"/>
      <c r="E137" s="88"/>
      <c r="F137" s="88"/>
      <c r="G137" s="88"/>
      <c r="H137" s="96"/>
      <c r="I137" s="16"/>
      <c r="J137" s="17"/>
      <c r="K137" s="18"/>
      <c r="L137" s="18"/>
      <c r="M137" s="19"/>
      <c r="N137" s="98"/>
      <c r="O137" s="88"/>
      <c r="P137" s="101"/>
      <c r="Q137" s="88"/>
      <c r="R137" s="88"/>
      <c r="S137" s="20"/>
      <c r="T137" s="21"/>
      <c r="U137" s="23"/>
      <c r="V137" s="21"/>
      <c r="W137" s="22"/>
    </row>
    <row r="138" spans="1:23" ht="57">
      <c r="A138" s="103"/>
      <c r="B138" s="106"/>
      <c r="C138" s="15" t="s">
        <v>19</v>
      </c>
      <c r="D138" s="88"/>
      <c r="E138" s="88"/>
      <c r="F138" s="88"/>
      <c r="G138" s="88"/>
      <c r="H138" s="96"/>
      <c r="I138" s="16">
        <v>25</v>
      </c>
      <c r="J138" s="17"/>
      <c r="K138" s="18"/>
      <c r="L138" s="18"/>
      <c r="M138" s="19"/>
      <c r="N138" s="98"/>
      <c r="O138" s="88"/>
      <c r="P138" s="101"/>
      <c r="Q138" s="88"/>
      <c r="R138" s="88"/>
      <c r="S138" s="20"/>
      <c r="T138" s="24"/>
      <c r="U138" s="21"/>
      <c r="V138" s="25"/>
      <c r="W138" s="22"/>
    </row>
    <row r="139" spans="1:23" ht="28.5">
      <c r="A139" s="103"/>
      <c r="B139" s="106"/>
      <c r="C139" s="15" t="s">
        <v>20</v>
      </c>
      <c r="D139" s="88"/>
      <c r="E139" s="88"/>
      <c r="F139" s="88"/>
      <c r="G139" s="88"/>
      <c r="H139" s="96"/>
      <c r="I139" s="16"/>
      <c r="J139" s="17"/>
      <c r="K139" s="18"/>
      <c r="L139" s="18"/>
      <c r="M139" s="19"/>
      <c r="N139" s="98"/>
      <c r="O139" s="88"/>
      <c r="P139" s="101"/>
      <c r="Q139" s="88"/>
      <c r="R139" s="88"/>
      <c r="S139" s="20"/>
      <c r="T139" s="21"/>
      <c r="U139" s="26"/>
      <c r="V139" s="21"/>
      <c r="W139" s="22"/>
    </row>
    <row r="140" spans="1:23" ht="57">
      <c r="A140" s="103"/>
      <c r="B140" s="106"/>
      <c r="C140" s="15" t="s">
        <v>21</v>
      </c>
      <c r="D140" s="88"/>
      <c r="E140" s="88"/>
      <c r="F140" s="88"/>
      <c r="G140" s="88"/>
      <c r="H140" s="96"/>
      <c r="I140" s="16"/>
      <c r="J140" s="17"/>
      <c r="K140" s="18"/>
      <c r="L140" s="18"/>
      <c r="M140" s="19"/>
      <c r="N140" s="98"/>
      <c r="O140" s="88"/>
      <c r="P140" s="101"/>
      <c r="Q140" s="88"/>
      <c r="R140" s="88"/>
      <c r="S140" s="20"/>
      <c r="T140" s="21"/>
      <c r="U140" s="21"/>
      <c r="V140" s="21"/>
      <c r="W140" s="22"/>
    </row>
    <row r="141" spans="1:23" ht="28.5">
      <c r="A141" s="103"/>
      <c r="B141" s="106"/>
      <c r="C141" s="15" t="s">
        <v>22</v>
      </c>
      <c r="D141" s="88"/>
      <c r="E141" s="88"/>
      <c r="F141" s="88"/>
      <c r="G141" s="88"/>
      <c r="H141" s="96"/>
      <c r="I141" s="16"/>
      <c r="J141" s="17"/>
      <c r="K141" s="18"/>
      <c r="L141" s="18"/>
      <c r="M141" s="19"/>
      <c r="N141" s="98"/>
      <c r="O141" s="88"/>
      <c r="P141" s="101"/>
      <c r="Q141" s="88"/>
      <c r="R141" s="88"/>
      <c r="S141" s="20"/>
      <c r="T141" s="21"/>
      <c r="U141" s="21"/>
      <c r="V141" s="21"/>
      <c r="W141" s="22"/>
    </row>
    <row r="142" spans="1:23" ht="29.25" thickBot="1">
      <c r="A142" s="103"/>
      <c r="B142" s="107"/>
      <c r="C142" s="27" t="s">
        <v>23</v>
      </c>
      <c r="D142" s="88"/>
      <c r="E142" s="88"/>
      <c r="F142" s="88"/>
      <c r="G142" s="88"/>
      <c r="H142" s="96"/>
      <c r="I142" s="28">
        <v>35</v>
      </c>
      <c r="J142" s="29"/>
      <c r="K142" s="30"/>
      <c r="L142" s="30"/>
      <c r="M142" s="31"/>
      <c r="N142" s="99"/>
      <c r="O142" s="89"/>
      <c r="P142" s="102"/>
      <c r="Q142" s="89"/>
      <c r="R142" s="89"/>
      <c r="S142" s="32"/>
      <c r="T142" s="23"/>
      <c r="U142" s="23"/>
      <c r="V142" s="23"/>
      <c r="W142" s="33"/>
    </row>
    <row r="143" spans="1:23" ht="17.25" thickBot="1">
      <c r="A143" s="104"/>
      <c r="B143" s="142" t="s">
        <v>24</v>
      </c>
      <c r="C143" s="143"/>
      <c r="D143" s="62">
        <f>D135+E135</f>
        <v>144.02000000000001</v>
      </c>
      <c r="E143" s="46"/>
      <c r="F143" s="46"/>
      <c r="G143" s="46"/>
      <c r="H143" s="46"/>
      <c r="I143" s="48">
        <f t="shared" ref="I143:M143" si="28">I135+I136+I137+I138+I139+I140+I141+I142</f>
        <v>60</v>
      </c>
      <c r="J143" s="48">
        <f t="shared" si="28"/>
        <v>0</v>
      </c>
      <c r="K143" s="48">
        <f t="shared" si="28"/>
        <v>0</v>
      </c>
      <c r="L143" s="48">
        <f t="shared" si="28"/>
        <v>0</v>
      </c>
      <c r="M143" s="49">
        <f t="shared" si="28"/>
        <v>0</v>
      </c>
      <c r="N143" s="52">
        <f>N135+O135+P135+Q135+R135</f>
        <v>0</v>
      </c>
      <c r="O143" s="46"/>
      <c r="P143" s="34"/>
      <c r="Q143" s="46"/>
      <c r="R143" s="46"/>
      <c r="S143" s="48">
        <f t="shared" ref="S143:W143" si="29">S135+S136+S137+S138+S139+S140+S141+S142</f>
        <v>0</v>
      </c>
      <c r="T143" s="48">
        <f t="shared" si="29"/>
        <v>0</v>
      </c>
      <c r="U143" s="48">
        <f t="shared" si="29"/>
        <v>0</v>
      </c>
      <c r="V143" s="48">
        <f t="shared" si="29"/>
        <v>0</v>
      </c>
      <c r="W143" s="49">
        <f t="shared" si="29"/>
        <v>0</v>
      </c>
    </row>
    <row r="144" spans="1:23" ht="28.5">
      <c r="A144" s="103">
        <v>16</v>
      </c>
      <c r="B144" s="105" t="s">
        <v>95</v>
      </c>
      <c r="C144" s="7" t="s">
        <v>16</v>
      </c>
      <c r="D144" s="87">
        <v>113.49</v>
      </c>
      <c r="E144" s="87">
        <v>28.21</v>
      </c>
      <c r="F144" s="87"/>
      <c r="G144" s="87"/>
      <c r="H144" s="95">
        <v>32.520000000000003</v>
      </c>
      <c r="I144" s="8"/>
      <c r="J144" s="9"/>
      <c r="K144" s="10"/>
      <c r="L144" s="10"/>
      <c r="M144" s="11"/>
      <c r="N144" s="97"/>
      <c r="O144" s="87"/>
      <c r="P144" s="100"/>
      <c r="Q144" s="87"/>
      <c r="R144" s="87">
        <v>3.96</v>
      </c>
      <c r="S144" s="12"/>
      <c r="T144" s="13"/>
      <c r="U144" s="13"/>
      <c r="V144" s="13"/>
      <c r="W144" s="14"/>
    </row>
    <row r="145" spans="1:23" ht="28.5">
      <c r="A145" s="103"/>
      <c r="B145" s="106"/>
      <c r="C145" s="15" t="s">
        <v>17</v>
      </c>
      <c r="D145" s="88"/>
      <c r="E145" s="88"/>
      <c r="F145" s="88"/>
      <c r="G145" s="88"/>
      <c r="H145" s="96"/>
      <c r="I145" s="16"/>
      <c r="J145" s="17"/>
      <c r="K145" s="18"/>
      <c r="L145" s="18"/>
      <c r="M145" s="19"/>
      <c r="N145" s="98"/>
      <c r="O145" s="88"/>
      <c r="P145" s="101"/>
      <c r="Q145" s="88"/>
      <c r="R145" s="88"/>
      <c r="S145" s="20"/>
      <c r="T145" s="21"/>
      <c r="U145" s="21"/>
      <c r="V145" s="21"/>
      <c r="W145" s="22"/>
    </row>
    <row r="146" spans="1:23" ht="42.75">
      <c r="A146" s="103"/>
      <c r="B146" s="106"/>
      <c r="C146" s="15" t="s">
        <v>18</v>
      </c>
      <c r="D146" s="88"/>
      <c r="E146" s="88"/>
      <c r="F146" s="88"/>
      <c r="G146" s="88"/>
      <c r="H146" s="96"/>
      <c r="I146" s="16"/>
      <c r="J146" s="17"/>
      <c r="K146" s="18"/>
      <c r="L146" s="18"/>
      <c r="M146" s="19"/>
      <c r="N146" s="98"/>
      <c r="O146" s="88"/>
      <c r="P146" s="101"/>
      <c r="Q146" s="88"/>
      <c r="R146" s="88"/>
      <c r="S146" s="20"/>
      <c r="T146" s="21"/>
      <c r="U146" s="23"/>
      <c r="V146" s="21"/>
      <c r="W146" s="22"/>
    </row>
    <row r="147" spans="1:23" ht="57">
      <c r="A147" s="103"/>
      <c r="B147" s="106"/>
      <c r="C147" s="15" t="s">
        <v>19</v>
      </c>
      <c r="D147" s="88"/>
      <c r="E147" s="88"/>
      <c r="F147" s="88"/>
      <c r="G147" s="88"/>
      <c r="H147" s="96"/>
      <c r="I147" s="16"/>
      <c r="J147" s="17"/>
      <c r="K147" s="18"/>
      <c r="L147" s="18"/>
      <c r="M147" s="19"/>
      <c r="N147" s="98"/>
      <c r="O147" s="88"/>
      <c r="P147" s="101"/>
      <c r="Q147" s="88"/>
      <c r="R147" s="88"/>
      <c r="S147" s="20"/>
      <c r="T147" s="24"/>
      <c r="U147" s="21"/>
      <c r="V147" s="25"/>
      <c r="W147" s="22"/>
    </row>
    <row r="148" spans="1:23" ht="28.5">
      <c r="A148" s="103"/>
      <c r="B148" s="106"/>
      <c r="C148" s="15" t="s">
        <v>20</v>
      </c>
      <c r="D148" s="88"/>
      <c r="E148" s="88"/>
      <c r="F148" s="88"/>
      <c r="G148" s="88"/>
      <c r="H148" s="96"/>
      <c r="I148" s="16"/>
      <c r="J148" s="17"/>
      <c r="K148" s="18"/>
      <c r="L148" s="18"/>
      <c r="M148" s="19"/>
      <c r="N148" s="98"/>
      <c r="O148" s="88"/>
      <c r="P148" s="101"/>
      <c r="Q148" s="88"/>
      <c r="R148" s="88"/>
      <c r="S148" s="20"/>
      <c r="T148" s="21"/>
      <c r="U148" s="26"/>
      <c r="V148" s="21"/>
      <c r="W148" s="22"/>
    </row>
    <row r="149" spans="1:23" ht="57">
      <c r="A149" s="103"/>
      <c r="B149" s="106"/>
      <c r="C149" s="15" t="s">
        <v>21</v>
      </c>
      <c r="D149" s="88"/>
      <c r="E149" s="88"/>
      <c r="F149" s="88"/>
      <c r="G149" s="88"/>
      <c r="H149" s="96"/>
      <c r="I149" s="16"/>
      <c r="J149" s="17"/>
      <c r="K149" s="18"/>
      <c r="L149" s="18"/>
      <c r="M149" s="19"/>
      <c r="N149" s="98"/>
      <c r="O149" s="88"/>
      <c r="P149" s="101"/>
      <c r="Q149" s="88"/>
      <c r="R149" s="88"/>
      <c r="S149" s="20"/>
      <c r="T149" s="21"/>
      <c r="U149" s="21"/>
      <c r="V149" s="21"/>
      <c r="W149" s="22"/>
    </row>
    <row r="150" spans="1:23" ht="28.5">
      <c r="A150" s="103"/>
      <c r="B150" s="106"/>
      <c r="C150" s="15" t="s">
        <v>22</v>
      </c>
      <c r="D150" s="88"/>
      <c r="E150" s="88"/>
      <c r="F150" s="88"/>
      <c r="G150" s="88"/>
      <c r="H150" s="96"/>
      <c r="I150" s="16"/>
      <c r="J150" s="17"/>
      <c r="K150" s="18"/>
      <c r="L150" s="18"/>
      <c r="M150" s="19"/>
      <c r="N150" s="98"/>
      <c r="O150" s="88"/>
      <c r="P150" s="101"/>
      <c r="Q150" s="88"/>
      <c r="R150" s="88"/>
      <c r="S150" s="20"/>
      <c r="T150" s="21"/>
      <c r="U150" s="21"/>
      <c r="V150" s="21"/>
      <c r="W150" s="22"/>
    </row>
    <row r="151" spans="1:23" ht="29.25" thickBot="1">
      <c r="A151" s="103"/>
      <c r="B151" s="107"/>
      <c r="C151" s="27" t="s">
        <v>23</v>
      </c>
      <c r="D151" s="88"/>
      <c r="E151" s="88"/>
      <c r="F151" s="88"/>
      <c r="G151" s="88"/>
      <c r="H151" s="96"/>
      <c r="I151" s="28"/>
      <c r="J151" s="29"/>
      <c r="K151" s="30"/>
      <c r="L151" s="30"/>
      <c r="M151" s="31"/>
      <c r="N151" s="99"/>
      <c r="O151" s="89"/>
      <c r="P151" s="102"/>
      <c r="Q151" s="89"/>
      <c r="R151" s="89"/>
      <c r="S151" s="32"/>
      <c r="T151" s="23"/>
      <c r="U151" s="23"/>
      <c r="V151" s="23"/>
      <c r="W151" s="33"/>
    </row>
    <row r="152" spans="1:23" ht="17.25" thickBot="1">
      <c r="A152" s="104"/>
      <c r="B152" s="142" t="s">
        <v>24</v>
      </c>
      <c r="C152" s="143"/>
      <c r="D152" s="62">
        <f>D144+E144+H144</f>
        <v>174.22</v>
      </c>
      <c r="E152" s="46"/>
      <c r="F152" s="46"/>
      <c r="G152" s="46"/>
      <c r="H152" s="46"/>
      <c r="I152" s="48">
        <f t="shared" ref="I152:M152" si="30">I144+I145+I146+I147+I148+I149+I150+I151</f>
        <v>0</v>
      </c>
      <c r="J152" s="48">
        <f t="shared" si="30"/>
        <v>0</v>
      </c>
      <c r="K152" s="48">
        <f t="shared" si="30"/>
        <v>0</v>
      </c>
      <c r="L152" s="48">
        <f t="shared" si="30"/>
        <v>0</v>
      </c>
      <c r="M152" s="49">
        <f t="shared" si="30"/>
        <v>0</v>
      </c>
      <c r="N152" s="52">
        <f>N144+O144+P144+Q144+R144</f>
        <v>3.96</v>
      </c>
      <c r="O152" s="46"/>
      <c r="P152" s="34"/>
      <c r="Q152" s="46"/>
      <c r="R152" s="46"/>
      <c r="S152" s="48">
        <f t="shared" ref="S152:W152" si="31">S144+S145+S146+S147+S148+S149+S150+S151</f>
        <v>0</v>
      </c>
      <c r="T152" s="48">
        <f t="shared" si="31"/>
        <v>0</v>
      </c>
      <c r="U152" s="48">
        <f t="shared" si="31"/>
        <v>0</v>
      </c>
      <c r="V152" s="48">
        <f t="shared" si="31"/>
        <v>0</v>
      </c>
      <c r="W152" s="49">
        <f t="shared" si="31"/>
        <v>0</v>
      </c>
    </row>
    <row r="153" spans="1:23" ht="28.5">
      <c r="A153" s="103">
        <v>17</v>
      </c>
      <c r="B153" s="105" t="s">
        <v>96</v>
      </c>
      <c r="C153" s="7" t="s">
        <v>16</v>
      </c>
      <c r="D153" s="87">
        <v>53.08</v>
      </c>
      <c r="E153" s="87">
        <v>11</v>
      </c>
      <c r="F153" s="87"/>
      <c r="G153" s="87"/>
      <c r="H153" s="95">
        <v>77.010000000000005</v>
      </c>
      <c r="I153" s="8"/>
      <c r="J153" s="9"/>
      <c r="K153" s="10"/>
      <c r="L153" s="10"/>
      <c r="M153" s="11"/>
      <c r="N153" s="97"/>
      <c r="O153" s="87"/>
      <c r="P153" s="100"/>
      <c r="Q153" s="87"/>
      <c r="R153" s="87"/>
      <c r="S153" s="12"/>
      <c r="T153" s="13"/>
      <c r="U153" s="13"/>
      <c r="V153" s="13"/>
      <c r="W153" s="14"/>
    </row>
    <row r="154" spans="1:23" ht="28.5">
      <c r="A154" s="103"/>
      <c r="B154" s="106"/>
      <c r="C154" s="15" t="s">
        <v>17</v>
      </c>
      <c r="D154" s="88"/>
      <c r="E154" s="88"/>
      <c r="F154" s="88"/>
      <c r="G154" s="88"/>
      <c r="H154" s="96"/>
      <c r="I154" s="16"/>
      <c r="J154" s="17"/>
      <c r="K154" s="18"/>
      <c r="L154" s="18"/>
      <c r="M154" s="19"/>
      <c r="N154" s="98"/>
      <c r="O154" s="88"/>
      <c r="P154" s="101"/>
      <c r="Q154" s="88"/>
      <c r="R154" s="88"/>
      <c r="S154" s="20"/>
      <c r="T154" s="21"/>
      <c r="U154" s="21"/>
      <c r="V154" s="21"/>
      <c r="W154" s="22"/>
    </row>
    <row r="155" spans="1:23" ht="42.75">
      <c r="A155" s="103"/>
      <c r="B155" s="106"/>
      <c r="C155" s="15" t="s">
        <v>18</v>
      </c>
      <c r="D155" s="88"/>
      <c r="E155" s="88"/>
      <c r="F155" s="88"/>
      <c r="G155" s="88"/>
      <c r="H155" s="96"/>
      <c r="I155" s="16">
        <v>2.2999999999999998</v>
      </c>
      <c r="J155" s="17"/>
      <c r="K155" s="18"/>
      <c r="L155" s="18"/>
      <c r="M155" s="19"/>
      <c r="N155" s="98"/>
      <c r="O155" s="88"/>
      <c r="P155" s="101"/>
      <c r="Q155" s="88"/>
      <c r="R155" s="88"/>
      <c r="S155" s="20"/>
      <c r="T155" s="21"/>
      <c r="U155" s="23"/>
      <c r="V155" s="21"/>
      <c r="W155" s="22"/>
    </row>
    <row r="156" spans="1:23" ht="57">
      <c r="A156" s="103"/>
      <c r="B156" s="106"/>
      <c r="C156" s="15" t="s">
        <v>19</v>
      </c>
      <c r="D156" s="88"/>
      <c r="E156" s="88"/>
      <c r="F156" s="88"/>
      <c r="G156" s="88"/>
      <c r="H156" s="96"/>
      <c r="I156" s="16">
        <v>8.1999999999999993</v>
      </c>
      <c r="J156" s="17"/>
      <c r="K156" s="18"/>
      <c r="L156" s="18"/>
      <c r="M156" s="19"/>
      <c r="N156" s="98"/>
      <c r="O156" s="88"/>
      <c r="P156" s="101"/>
      <c r="Q156" s="88"/>
      <c r="R156" s="88"/>
      <c r="S156" s="20"/>
      <c r="T156" s="24"/>
      <c r="U156" s="21"/>
      <c r="V156" s="25"/>
      <c r="W156" s="22"/>
    </row>
    <row r="157" spans="1:23" ht="28.5">
      <c r="A157" s="103"/>
      <c r="B157" s="106"/>
      <c r="C157" s="15" t="s">
        <v>20</v>
      </c>
      <c r="D157" s="88"/>
      <c r="E157" s="88"/>
      <c r="F157" s="88"/>
      <c r="G157" s="88"/>
      <c r="H157" s="96"/>
      <c r="I157" s="16"/>
      <c r="J157" s="17"/>
      <c r="K157" s="18"/>
      <c r="L157" s="18"/>
      <c r="M157" s="19"/>
      <c r="N157" s="98"/>
      <c r="O157" s="88"/>
      <c r="P157" s="101"/>
      <c r="Q157" s="88"/>
      <c r="R157" s="88"/>
      <c r="S157" s="20"/>
      <c r="T157" s="21"/>
      <c r="U157" s="26"/>
      <c r="V157" s="21"/>
      <c r="W157" s="22"/>
    </row>
    <row r="158" spans="1:23" ht="57">
      <c r="A158" s="103"/>
      <c r="B158" s="106"/>
      <c r="C158" s="15" t="s">
        <v>21</v>
      </c>
      <c r="D158" s="88"/>
      <c r="E158" s="88"/>
      <c r="F158" s="88"/>
      <c r="G158" s="88"/>
      <c r="H158" s="96"/>
      <c r="I158" s="16"/>
      <c r="J158" s="17"/>
      <c r="K158" s="18"/>
      <c r="L158" s="18"/>
      <c r="M158" s="19"/>
      <c r="N158" s="98"/>
      <c r="O158" s="88"/>
      <c r="P158" s="101"/>
      <c r="Q158" s="88"/>
      <c r="R158" s="88"/>
      <c r="S158" s="20"/>
      <c r="T158" s="21"/>
      <c r="U158" s="21"/>
      <c r="V158" s="21"/>
      <c r="W158" s="22"/>
    </row>
    <row r="159" spans="1:23" ht="28.5">
      <c r="A159" s="103"/>
      <c r="B159" s="106"/>
      <c r="C159" s="15" t="s">
        <v>22</v>
      </c>
      <c r="D159" s="88"/>
      <c r="E159" s="88"/>
      <c r="F159" s="88"/>
      <c r="G159" s="88"/>
      <c r="H159" s="96"/>
      <c r="I159" s="16">
        <v>4.2</v>
      </c>
      <c r="J159" s="17"/>
      <c r="K159" s="18"/>
      <c r="L159" s="18"/>
      <c r="M159" s="19"/>
      <c r="N159" s="98"/>
      <c r="O159" s="88"/>
      <c r="P159" s="101"/>
      <c r="Q159" s="88"/>
      <c r="R159" s="88"/>
      <c r="S159" s="20"/>
      <c r="T159" s="21"/>
      <c r="U159" s="21"/>
      <c r="V159" s="21"/>
      <c r="W159" s="22"/>
    </row>
    <row r="160" spans="1:23" ht="29.25" thickBot="1">
      <c r="A160" s="103"/>
      <c r="B160" s="107"/>
      <c r="C160" s="27" t="s">
        <v>23</v>
      </c>
      <c r="D160" s="88"/>
      <c r="E160" s="88"/>
      <c r="F160" s="88"/>
      <c r="G160" s="88"/>
      <c r="H160" s="96"/>
      <c r="I160" s="28">
        <v>4.0999999999999996</v>
      </c>
      <c r="J160" s="29"/>
      <c r="K160" s="30"/>
      <c r="L160" s="30"/>
      <c r="M160" s="31"/>
      <c r="N160" s="99"/>
      <c r="O160" s="89"/>
      <c r="P160" s="102"/>
      <c r="Q160" s="89"/>
      <c r="R160" s="89"/>
      <c r="S160" s="32"/>
      <c r="T160" s="23"/>
      <c r="U160" s="23"/>
      <c r="V160" s="23"/>
      <c r="W160" s="33"/>
    </row>
    <row r="161" spans="1:25" ht="17.25" thickBot="1">
      <c r="A161" s="104"/>
      <c r="B161" s="142" t="s">
        <v>24</v>
      </c>
      <c r="C161" s="143"/>
      <c r="D161" s="62">
        <f>D153+E153+H153</f>
        <v>141.09</v>
      </c>
      <c r="E161" s="46"/>
      <c r="F161" s="46"/>
      <c r="G161" s="46"/>
      <c r="H161" s="46"/>
      <c r="I161" s="48">
        <f t="shared" ref="I161:M161" si="32">I153+I154+I155+I156+I157+I158+I159+I160</f>
        <v>18.799999999999997</v>
      </c>
      <c r="J161" s="48">
        <f t="shared" si="32"/>
        <v>0</v>
      </c>
      <c r="K161" s="48">
        <f t="shared" si="32"/>
        <v>0</v>
      </c>
      <c r="L161" s="48">
        <f t="shared" si="32"/>
        <v>0</v>
      </c>
      <c r="M161" s="49">
        <f t="shared" si="32"/>
        <v>0</v>
      </c>
      <c r="N161" s="52">
        <f>N153+O153+P153+Q153+R153</f>
        <v>0</v>
      </c>
      <c r="O161" s="46"/>
      <c r="P161" s="34"/>
      <c r="Q161" s="46"/>
      <c r="R161" s="46"/>
      <c r="S161" s="48">
        <f t="shared" ref="S161:W161" si="33">S153+S154+S155+S156+S157+S158+S159+S160</f>
        <v>0</v>
      </c>
      <c r="T161" s="48">
        <f t="shared" si="33"/>
        <v>0</v>
      </c>
      <c r="U161" s="48">
        <f t="shared" si="33"/>
        <v>0</v>
      </c>
      <c r="V161" s="48">
        <f t="shared" si="33"/>
        <v>0</v>
      </c>
      <c r="W161" s="49">
        <f t="shared" si="33"/>
        <v>0</v>
      </c>
    </row>
    <row r="162" spans="1:25" ht="18" customHeight="1" thickBot="1">
      <c r="A162" s="63"/>
      <c r="B162" s="92" t="s">
        <v>123</v>
      </c>
      <c r="C162" s="35" t="s">
        <v>16</v>
      </c>
      <c r="D162" s="82">
        <f>D9+D18+D27+D36+D45+D54+D63+D72+D81+D90+D99+D108+D117+D126+D135+D144+D153</f>
        <v>3196.6599999999994</v>
      </c>
      <c r="E162" s="82">
        <f t="shared" ref="E162:H162" si="34">E9+E18+E27+E36+E45+E54+E63+E72+E81+E90+E99+E108+E117+E126+E135+E144+E153</f>
        <v>647.98</v>
      </c>
      <c r="F162" s="82">
        <f t="shared" si="34"/>
        <v>0</v>
      </c>
      <c r="G162" s="82">
        <f t="shared" si="34"/>
        <v>657.79</v>
      </c>
      <c r="H162" s="82">
        <f t="shared" si="34"/>
        <v>244.74</v>
      </c>
      <c r="I162" s="36">
        <f>I9+I18+I27+I36+I45+I54+I63+I72+I81+I90+I99+I108+I117+I126+I135+I144+I153</f>
        <v>132.32</v>
      </c>
      <c r="J162" s="36">
        <f t="shared" ref="J162:R162" si="35">J9+J18+J27+J36+J45+J54+J63+J72+J81+J90+J99+J108+J117+J126+J135+J144+J153</f>
        <v>2.06</v>
      </c>
      <c r="K162" s="36">
        <f t="shared" si="35"/>
        <v>0</v>
      </c>
      <c r="L162" s="36">
        <f t="shared" si="35"/>
        <v>0</v>
      </c>
      <c r="M162" s="36">
        <f t="shared" si="35"/>
        <v>0</v>
      </c>
      <c r="N162" s="82">
        <f t="shared" si="35"/>
        <v>56.47</v>
      </c>
      <c r="O162" s="82">
        <f t="shared" si="35"/>
        <v>160.07</v>
      </c>
      <c r="P162" s="82">
        <f t="shared" si="35"/>
        <v>0</v>
      </c>
      <c r="Q162" s="82">
        <f t="shared" si="35"/>
        <v>719.3</v>
      </c>
      <c r="R162" s="82">
        <f t="shared" si="35"/>
        <v>25.55</v>
      </c>
      <c r="S162" s="36">
        <f>S9+S18+S27+S36+S45+S54+S63+S72+S81+S90+S99+S108+S117+S126+S135+S144+S153</f>
        <v>0</v>
      </c>
      <c r="T162" s="36">
        <f t="shared" ref="T162:W162" si="36">T9+T18+T27+T36+T45+T54+T63+T72+T81+T90+T99+T108+T117+T126+T135+T144+T153</f>
        <v>0</v>
      </c>
      <c r="U162" s="36">
        <f t="shared" si="36"/>
        <v>0</v>
      </c>
      <c r="V162" s="36">
        <f t="shared" si="36"/>
        <v>0</v>
      </c>
      <c r="W162" s="36">
        <f t="shared" si="36"/>
        <v>0</v>
      </c>
    </row>
    <row r="163" spans="1:25" ht="27.75" thickBot="1">
      <c r="A163" s="63"/>
      <c r="B163" s="93"/>
      <c r="C163" s="37" t="s">
        <v>17</v>
      </c>
      <c r="D163" s="83"/>
      <c r="E163" s="83"/>
      <c r="F163" s="83"/>
      <c r="G163" s="83"/>
      <c r="H163" s="83"/>
      <c r="I163" s="36">
        <f t="shared" ref="I163:M163" si="37">I10+I19+I28+I37+I46+I55+I64+I73+I82+I91+I100+I109+I118+I127+I136+I145+I154</f>
        <v>14.38</v>
      </c>
      <c r="J163" s="36">
        <f t="shared" si="37"/>
        <v>2</v>
      </c>
      <c r="K163" s="36">
        <f t="shared" si="37"/>
        <v>0</v>
      </c>
      <c r="L163" s="36">
        <f t="shared" si="37"/>
        <v>0</v>
      </c>
      <c r="M163" s="36">
        <f t="shared" si="37"/>
        <v>0</v>
      </c>
      <c r="N163" s="83"/>
      <c r="O163" s="83"/>
      <c r="P163" s="83"/>
      <c r="Q163" s="83"/>
      <c r="R163" s="83"/>
      <c r="S163" s="36">
        <f t="shared" ref="S163:W163" si="38">S10+S19+S28+S37+S46+S55+S64+S73+S82+S91+S100+S109+S118+S127+S136+S145+S154</f>
        <v>0</v>
      </c>
      <c r="T163" s="36">
        <f t="shared" si="38"/>
        <v>0</v>
      </c>
      <c r="U163" s="36">
        <f t="shared" si="38"/>
        <v>0</v>
      </c>
      <c r="V163" s="36">
        <f t="shared" si="38"/>
        <v>0</v>
      </c>
      <c r="W163" s="36">
        <f t="shared" si="38"/>
        <v>0</v>
      </c>
    </row>
    <row r="164" spans="1:25" ht="41.25" thickBot="1">
      <c r="A164" s="63"/>
      <c r="B164" s="93"/>
      <c r="C164" s="37" t="s">
        <v>18</v>
      </c>
      <c r="D164" s="83"/>
      <c r="E164" s="83"/>
      <c r="F164" s="83"/>
      <c r="G164" s="83"/>
      <c r="H164" s="83"/>
      <c r="I164" s="36">
        <f t="shared" ref="I164:M164" si="39">I11+I20+I29+I38+I47+I56+I65+I74+I83+I92+I101+I110+I119+I128+I137+I146+I155</f>
        <v>8.3999999999999986</v>
      </c>
      <c r="J164" s="36">
        <f t="shared" si="39"/>
        <v>0.72</v>
      </c>
      <c r="K164" s="36">
        <f t="shared" si="39"/>
        <v>0</v>
      </c>
      <c r="L164" s="36">
        <f t="shared" si="39"/>
        <v>0</v>
      </c>
      <c r="M164" s="36">
        <f t="shared" si="39"/>
        <v>0</v>
      </c>
      <c r="N164" s="83"/>
      <c r="O164" s="83"/>
      <c r="P164" s="83"/>
      <c r="Q164" s="83"/>
      <c r="R164" s="83"/>
      <c r="S164" s="36">
        <f t="shared" ref="S164:W164" si="40">S11+S20+S29+S38+S47+S56+S65+S74+S83+S92+S101+S110+S119+S128+S137+S146+S155</f>
        <v>0</v>
      </c>
      <c r="T164" s="36">
        <f t="shared" si="40"/>
        <v>0</v>
      </c>
      <c r="U164" s="36">
        <f t="shared" si="40"/>
        <v>0</v>
      </c>
      <c r="V164" s="36">
        <f t="shared" si="40"/>
        <v>0</v>
      </c>
      <c r="W164" s="36">
        <f t="shared" si="40"/>
        <v>0</v>
      </c>
    </row>
    <row r="165" spans="1:25" ht="54.75" thickBot="1">
      <c r="A165" s="63"/>
      <c r="B165" s="93"/>
      <c r="C165" s="37" t="s">
        <v>19</v>
      </c>
      <c r="D165" s="83"/>
      <c r="E165" s="83"/>
      <c r="F165" s="83"/>
      <c r="G165" s="83"/>
      <c r="H165" s="83"/>
      <c r="I165" s="36">
        <f t="shared" ref="I165:M165" si="41">I12+I21+I30+I39+I48+I57+I66+I75+I84+I93+I102+I111+I120+I129+I138+I147+I156</f>
        <v>482.84999999999997</v>
      </c>
      <c r="J165" s="36">
        <f t="shared" si="41"/>
        <v>6</v>
      </c>
      <c r="K165" s="36">
        <f t="shared" si="41"/>
        <v>0</v>
      </c>
      <c r="L165" s="36">
        <f t="shared" si="41"/>
        <v>0</v>
      </c>
      <c r="M165" s="36">
        <f t="shared" si="41"/>
        <v>0</v>
      </c>
      <c r="N165" s="83"/>
      <c r="O165" s="83"/>
      <c r="P165" s="83"/>
      <c r="Q165" s="83"/>
      <c r="R165" s="83"/>
      <c r="S165" s="36">
        <f t="shared" ref="S165:W165" si="42">S12+S21+S30+S39+S48+S57+S66+S75+S84+S93+S102+S111+S120+S129+S138+S147+S156</f>
        <v>0</v>
      </c>
      <c r="T165" s="36">
        <f t="shared" si="42"/>
        <v>0</v>
      </c>
      <c r="U165" s="36">
        <f t="shared" si="42"/>
        <v>0</v>
      </c>
      <c r="V165" s="36">
        <f t="shared" si="42"/>
        <v>0</v>
      </c>
      <c r="W165" s="36">
        <f t="shared" si="42"/>
        <v>0</v>
      </c>
    </row>
    <row r="166" spans="1:25" ht="27.75" thickBot="1">
      <c r="A166" s="63"/>
      <c r="B166" s="93"/>
      <c r="C166" s="37" t="s">
        <v>20</v>
      </c>
      <c r="D166" s="83"/>
      <c r="E166" s="83"/>
      <c r="F166" s="83"/>
      <c r="G166" s="83"/>
      <c r="H166" s="83"/>
      <c r="I166" s="36">
        <f t="shared" ref="I166:M166" si="43">I13+I22+I31+I40+I49+I58+I67+I76+I85+I94+I103+I112+I121+I130+I139+I148+I157</f>
        <v>35.159999999999997</v>
      </c>
      <c r="J166" s="36">
        <f t="shared" si="43"/>
        <v>2.27</v>
      </c>
      <c r="K166" s="36">
        <f t="shared" si="43"/>
        <v>0</v>
      </c>
      <c r="L166" s="36">
        <f t="shared" si="43"/>
        <v>0</v>
      </c>
      <c r="M166" s="36">
        <f t="shared" si="43"/>
        <v>0</v>
      </c>
      <c r="N166" s="83"/>
      <c r="O166" s="83"/>
      <c r="P166" s="83"/>
      <c r="Q166" s="83"/>
      <c r="R166" s="83"/>
      <c r="S166" s="36">
        <f t="shared" ref="S166:W166" si="44">S13+S22+S31+S40+S49+S58+S67+S76+S85+S94+S103+S112+S121+S130+S139+S148+S157</f>
        <v>0</v>
      </c>
      <c r="T166" s="36">
        <f t="shared" si="44"/>
        <v>0</v>
      </c>
      <c r="U166" s="36">
        <f t="shared" si="44"/>
        <v>0</v>
      </c>
      <c r="V166" s="36">
        <f t="shared" si="44"/>
        <v>0</v>
      </c>
      <c r="W166" s="36">
        <f t="shared" si="44"/>
        <v>0</v>
      </c>
    </row>
    <row r="167" spans="1:25" ht="54.75" thickBot="1">
      <c r="A167" s="63"/>
      <c r="B167" s="93"/>
      <c r="C167" s="37" t="s">
        <v>21</v>
      </c>
      <c r="D167" s="83"/>
      <c r="E167" s="83"/>
      <c r="F167" s="83"/>
      <c r="G167" s="83"/>
      <c r="H167" s="83"/>
      <c r="I167" s="36">
        <f t="shared" ref="I167:M167" si="45">I14+I23+I32+I41+I50+I59+I68+I77+I86+I95+I104+I113+I122+I131+I140+I149+I158</f>
        <v>13.1</v>
      </c>
      <c r="J167" s="36">
        <f t="shared" si="45"/>
        <v>0</v>
      </c>
      <c r="K167" s="36">
        <f t="shared" si="45"/>
        <v>0</v>
      </c>
      <c r="L167" s="36">
        <f t="shared" si="45"/>
        <v>0</v>
      </c>
      <c r="M167" s="36">
        <f t="shared" si="45"/>
        <v>0</v>
      </c>
      <c r="N167" s="83"/>
      <c r="O167" s="83"/>
      <c r="P167" s="83"/>
      <c r="Q167" s="83"/>
      <c r="R167" s="83"/>
      <c r="S167" s="36">
        <f t="shared" ref="S167:W167" si="46">S14+S23+S32+S41+S50+S59+S68+S77+S86+S95+S104+S113+S122+S131+S140+S149+S158</f>
        <v>0</v>
      </c>
      <c r="T167" s="36">
        <f t="shared" si="46"/>
        <v>0</v>
      </c>
      <c r="U167" s="36">
        <f t="shared" si="46"/>
        <v>0</v>
      </c>
      <c r="V167" s="36">
        <f t="shared" si="46"/>
        <v>0</v>
      </c>
      <c r="W167" s="36">
        <f t="shared" si="46"/>
        <v>0</v>
      </c>
    </row>
    <row r="168" spans="1:25" ht="27.75" thickBot="1">
      <c r="A168" s="63"/>
      <c r="B168" s="93"/>
      <c r="C168" s="37" t="s">
        <v>22</v>
      </c>
      <c r="D168" s="83"/>
      <c r="E168" s="83"/>
      <c r="F168" s="83"/>
      <c r="G168" s="83"/>
      <c r="H168" s="83"/>
      <c r="I168" s="36">
        <f t="shared" ref="I168:M168" si="47">I15+I24+I33+I42+I51+I60+I69+I78+I87+I96+I105+I114+I123+I132+I141+I150+I159</f>
        <v>22.3</v>
      </c>
      <c r="J168" s="36">
        <f t="shared" si="47"/>
        <v>0</v>
      </c>
      <c r="K168" s="36">
        <f t="shared" si="47"/>
        <v>0</v>
      </c>
      <c r="L168" s="36">
        <f t="shared" si="47"/>
        <v>0</v>
      </c>
      <c r="M168" s="36">
        <f t="shared" si="47"/>
        <v>0</v>
      </c>
      <c r="N168" s="83"/>
      <c r="O168" s="83"/>
      <c r="P168" s="83"/>
      <c r="Q168" s="83"/>
      <c r="R168" s="83"/>
      <c r="S168" s="36">
        <f t="shared" ref="S168:W168" si="48">S15+S24+S33+S42+S51+S60+S69+S78+S87+S96+S105+S114+S123+S132+S141+S150+S159</f>
        <v>0</v>
      </c>
      <c r="T168" s="36">
        <f t="shared" si="48"/>
        <v>0</v>
      </c>
      <c r="U168" s="36">
        <f t="shared" si="48"/>
        <v>0</v>
      </c>
      <c r="V168" s="36">
        <f t="shared" si="48"/>
        <v>0</v>
      </c>
      <c r="W168" s="36">
        <f t="shared" si="48"/>
        <v>0</v>
      </c>
    </row>
    <row r="169" spans="1:25" ht="27.75" thickBot="1">
      <c r="A169" s="63"/>
      <c r="B169" s="94"/>
      <c r="C169" s="38" t="s">
        <v>23</v>
      </c>
      <c r="D169" s="84"/>
      <c r="E169" s="84"/>
      <c r="F169" s="84"/>
      <c r="G169" s="84"/>
      <c r="H169" s="84"/>
      <c r="I169" s="36">
        <f t="shared" ref="I169:M169" si="49">I16+I25+I34+I43+I52+I61+I70+I79+I88+I97+I106+I115+I124+I133+I142+I151+I160</f>
        <v>181.67</v>
      </c>
      <c r="J169" s="36">
        <f t="shared" si="49"/>
        <v>5.47</v>
      </c>
      <c r="K169" s="36">
        <f t="shared" si="49"/>
        <v>0</v>
      </c>
      <c r="L169" s="36">
        <f t="shared" si="49"/>
        <v>0</v>
      </c>
      <c r="M169" s="36">
        <f t="shared" si="49"/>
        <v>0</v>
      </c>
      <c r="N169" s="84"/>
      <c r="O169" s="84"/>
      <c r="P169" s="84"/>
      <c r="Q169" s="84"/>
      <c r="R169" s="84"/>
      <c r="S169" s="36">
        <f t="shared" ref="S169:W169" si="50">S16+S25+S34+S43+S52+S61+S70+S79+S88+S97+S106+S115+S124+S133+S142+S151+S160</f>
        <v>0</v>
      </c>
      <c r="T169" s="36">
        <f t="shared" si="50"/>
        <v>1.8</v>
      </c>
      <c r="U169" s="36">
        <f t="shared" si="50"/>
        <v>0</v>
      </c>
      <c r="V169" s="36">
        <f t="shared" si="50"/>
        <v>0</v>
      </c>
      <c r="W169" s="36">
        <f t="shared" si="50"/>
        <v>0</v>
      </c>
    </row>
    <row r="170" spans="1:25" s="60" customFormat="1" ht="55.5" customHeight="1" thickBot="1">
      <c r="A170" s="57"/>
      <c r="B170" s="85" t="s">
        <v>24</v>
      </c>
      <c r="C170" s="86"/>
      <c r="D170" s="42">
        <f>D161+D152+D143+D134+D125+D116+D107+D98+D89+D80+D71+D62+D53+D44+D35+D26+D17</f>
        <v>4747.17</v>
      </c>
      <c r="E170" s="54"/>
      <c r="F170" s="54"/>
      <c r="G170" s="54"/>
      <c r="H170" s="54"/>
      <c r="I170" s="58">
        <f>SUM(I162:I169)</f>
        <v>890.17999999999984</v>
      </c>
      <c r="J170" s="58">
        <f t="shared" ref="J170:M170" si="51">SUM(J162:J169)</f>
        <v>18.52</v>
      </c>
      <c r="K170" s="58">
        <f t="shared" si="51"/>
        <v>0</v>
      </c>
      <c r="L170" s="58">
        <f t="shared" si="51"/>
        <v>0</v>
      </c>
      <c r="M170" s="58">
        <f t="shared" si="51"/>
        <v>0</v>
      </c>
      <c r="N170" s="42">
        <f>N161+N152+N143+N134+N125+N116+N107+N98+N89+N80+N71+N62+N53+N44+N35+N26+N17</f>
        <v>961.3900000000001</v>
      </c>
      <c r="O170" s="54"/>
      <c r="P170" s="54"/>
      <c r="Q170" s="54"/>
      <c r="R170" s="54"/>
      <c r="S170" s="59">
        <f>SUM(S162:S169)</f>
        <v>0</v>
      </c>
      <c r="T170" s="59">
        <f t="shared" ref="T170:W170" si="52">SUM(T162:T169)</f>
        <v>1.8</v>
      </c>
      <c r="U170" s="59">
        <f t="shared" si="52"/>
        <v>0</v>
      </c>
      <c r="V170" s="59">
        <f t="shared" si="52"/>
        <v>0</v>
      </c>
      <c r="W170" s="59">
        <f t="shared" si="52"/>
        <v>0</v>
      </c>
      <c r="Y170" s="61"/>
    </row>
  </sheetData>
  <mergeCells count="253">
    <mergeCell ref="N162:N169"/>
    <mergeCell ref="O162:O169"/>
    <mergeCell ref="P162:P169"/>
    <mergeCell ref="Q162:Q169"/>
    <mergeCell ref="R162:R169"/>
    <mergeCell ref="B170:C170"/>
    <mergeCell ref="D162:D169"/>
    <mergeCell ref="E162:E169"/>
    <mergeCell ref="F162:F169"/>
    <mergeCell ref="G162:G169"/>
    <mergeCell ref="H162:H169"/>
    <mergeCell ref="B162:B169"/>
    <mergeCell ref="O153:O160"/>
    <mergeCell ref="P153:P160"/>
    <mergeCell ref="Q153:Q160"/>
    <mergeCell ref="R153:R160"/>
    <mergeCell ref="B161:C161"/>
    <mergeCell ref="R144:R151"/>
    <mergeCell ref="B152:C152"/>
    <mergeCell ref="A153:A161"/>
    <mergeCell ref="B153:B160"/>
    <mergeCell ref="D153:D160"/>
    <mergeCell ref="E153:E160"/>
    <mergeCell ref="F153:F160"/>
    <mergeCell ref="G153:G160"/>
    <mergeCell ref="H153:H160"/>
    <mergeCell ref="N153:N160"/>
    <mergeCell ref="G144:G151"/>
    <mergeCell ref="H144:H151"/>
    <mergeCell ref="N144:N151"/>
    <mergeCell ref="O144:O151"/>
    <mergeCell ref="P144:P151"/>
    <mergeCell ref="Q144:Q151"/>
    <mergeCell ref="A144:A152"/>
    <mergeCell ref="B144:B151"/>
    <mergeCell ref="D144:D151"/>
    <mergeCell ref="Q135:Q142"/>
    <mergeCell ref="R135:R142"/>
    <mergeCell ref="B143:C143"/>
    <mergeCell ref="A135:A143"/>
    <mergeCell ref="B135:B142"/>
    <mergeCell ref="D135:D142"/>
    <mergeCell ref="E135:E142"/>
    <mergeCell ref="F135:F142"/>
    <mergeCell ref="G135:G142"/>
    <mergeCell ref="H135:H142"/>
    <mergeCell ref="N135:N142"/>
    <mergeCell ref="A126:A134"/>
    <mergeCell ref="B126:B133"/>
    <mergeCell ref="D126:D133"/>
    <mergeCell ref="E126:E133"/>
    <mergeCell ref="F126:F133"/>
    <mergeCell ref="E144:E151"/>
    <mergeCell ref="F144:F151"/>
    <mergeCell ref="O135:O142"/>
    <mergeCell ref="P135:P142"/>
    <mergeCell ref="R126:R133"/>
    <mergeCell ref="B134:C134"/>
    <mergeCell ref="G126:G133"/>
    <mergeCell ref="H126:H133"/>
    <mergeCell ref="N126:N133"/>
    <mergeCell ref="O126:O133"/>
    <mergeCell ref="P126:P133"/>
    <mergeCell ref="Q126:Q133"/>
    <mergeCell ref="H117:H124"/>
    <mergeCell ref="N117:N124"/>
    <mergeCell ref="O117:O124"/>
    <mergeCell ref="P117:P124"/>
    <mergeCell ref="Q117:Q124"/>
    <mergeCell ref="O108:O115"/>
    <mergeCell ref="P108:P115"/>
    <mergeCell ref="Q108:Q115"/>
    <mergeCell ref="R108:R115"/>
    <mergeCell ref="A117:A125"/>
    <mergeCell ref="B117:B124"/>
    <mergeCell ref="D117:D124"/>
    <mergeCell ref="E117:E124"/>
    <mergeCell ref="F117:F124"/>
    <mergeCell ref="R117:R124"/>
    <mergeCell ref="B125:C125"/>
    <mergeCell ref="G117:G124"/>
    <mergeCell ref="B116:C116"/>
    <mergeCell ref="A108:A116"/>
    <mergeCell ref="B108:B115"/>
    <mergeCell ref="D108:D115"/>
    <mergeCell ref="E108:E115"/>
    <mergeCell ref="F108:F115"/>
    <mergeCell ref="G108:G115"/>
    <mergeCell ref="H108:H115"/>
    <mergeCell ref="N108:N115"/>
    <mergeCell ref="G99:G106"/>
    <mergeCell ref="H99:H106"/>
    <mergeCell ref="N99:N106"/>
    <mergeCell ref="O90:O97"/>
    <mergeCell ref="P90:P97"/>
    <mergeCell ref="Q90:Q97"/>
    <mergeCell ref="R90:R97"/>
    <mergeCell ref="B98:C98"/>
    <mergeCell ref="A99:A107"/>
    <mergeCell ref="B99:B106"/>
    <mergeCell ref="D99:D106"/>
    <mergeCell ref="E99:E106"/>
    <mergeCell ref="F99:F106"/>
    <mergeCell ref="A90:A98"/>
    <mergeCell ref="B90:B97"/>
    <mergeCell ref="D90:D97"/>
    <mergeCell ref="E90:E97"/>
    <mergeCell ref="F90:F97"/>
    <mergeCell ref="G90:G97"/>
    <mergeCell ref="H90:H97"/>
    <mergeCell ref="N90:N97"/>
    <mergeCell ref="R99:R106"/>
    <mergeCell ref="B107:C107"/>
    <mergeCell ref="O99:O106"/>
    <mergeCell ref="P99:P106"/>
    <mergeCell ref="Q99:Q106"/>
    <mergeCell ref="R81:R88"/>
    <mergeCell ref="B89:C89"/>
    <mergeCell ref="G81:G88"/>
    <mergeCell ref="H81:H88"/>
    <mergeCell ref="N81:N88"/>
    <mergeCell ref="O81:O88"/>
    <mergeCell ref="P81:P88"/>
    <mergeCell ref="Q81:Q88"/>
    <mergeCell ref="O72:O79"/>
    <mergeCell ref="P72:P79"/>
    <mergeCell ref="Q72:Q79"/>
    <mergeCell ref="R72:R79"/>
    <mergeCell ref="B80:C80"/>
    <mergeCell ref="A81:A89"/>
    <mergeCell ref="B81:B88"/>
    <mergeCell ref="D81:D88"/>
    <mergeCell ref="E81:E88"/>
    <mergeCell ref="F81:F88"/>
    <mergeCell ref="R63:R70"/>
    <mergeCell ref="B71:C71"/>
    <mergeCell ref="A72:A80"/>
    <mergeCell ref="B72:B79"/>
    <mergeCell ref="D72:D79"/>
    <mergeCell ref="E72:E79"/>
    <mergeCell ref="F72:F79"/>
    <mergeCell ref="G72:G79"/>
    <mergeCell ref="H72:H79"/>
    <mergeCell ref="N72:N79"/>
    <mergeCell ref="G63:G70"/>
    <mergeCell ref="H63:H70"/>
    <mergeCell ref="N63:N70"/>
    <mergeCell ref="O63:O70"/>
    <mergeCell ref="P63:P70"/>
    <mergeCell ref="Q63:Q70"/>
    <mergeCell ref="A63:A71"/>
    <mergeCell ref="B63:B70"/>
    <mergeCell ref="D63:D70"/>
    <mergeCell ref="E63:E70"/>
    <mergeCell ref="F63:F70"/>
    <mergeCell ref="R54:R61"/>
    <mergeCell ref="B62:C62"/>
    <mergeCell ref="G54:G61"/>
    <mergeCell ref="H54:H61"/>
    <mergeCell ref="N54:N61"/>
    <mergeCell ref="O54:O61"/>
    <mergeCell ref="P54:P61"/>
    <mergeCell ref="Q54:Q61"/>
    <mergeCell ref="A54:A62"/>
    <mergeCell ref="B54:B61"/>
    <mergeCell ref="D54:D61"/>
    <mergeCell ref="E54:E61"/>
    <mergeCell ref="F54:F61"/>
    <mergeCell ref="O45:O52"/>
    <mergeCell ref="P45:P52"/>
    <mergeCell ref="Q45:Q52"/>
    <mergeCell ref="R45:R52"/>
    <mergeCell ref="B53:C53"/>
    <mergeCell ref="A45:A53"/>
    <mergeCell ref="B45:B52"/>
    <mergeCell ref="D45:D52"/>
    <mergeCell ref="E45:E52"/>
    <mergeCell ref="F45:F52"/>
    <mergeCell ref="G45:G52"/>
    <mergeCell ref="H45:H52"/>
    <mergeCell ref="N45:N52"/>
    <mergeCell ref="O36:O43"/>
    <mergeCell ref="P36:P43"/>
    <mergeCell ref="Q36:Q43"/>
    <mergeCell ref="R36:R43"/>
    <mergeCell ref="B44:C44"/>
    <mergeCell ref="A36:A44"/>
    <mergeCell ref="B36:B43"/>
    <mergeCell ref="D36:D43"/>
    <mergeCell ref="E36:E43"/>
    <mergeCell ref="F36:F43"/>
    <mergeCell ref="G36:G43"/>
    <mergeCell ref="H36:H43"/>
    <mergeCell ref="N36:N43"/>
    <mergeCell ref="R27:R34"/>
    <mergeCell ref="B35:C35"/>
    <mergeCell ref="G27:G34"/>
    <mergeCell ref="H27:H34"/>
    <mergeCell ref="N27:N34"/>
    <mergeCell ref="O27:O34"/>
    <mergeCell ref="P27:P34"/>
    <mergeCell ref="Q27:Q34"/>
    <mergeCell ref="A27:A35"/>
    <mergeCell ref="B27:B34"/>
    <mergeCell ref="D27:D34"/>
    <mergeCell ref="E27:E34"/>
    <mergeCell ref="F27:F34"/>
    <mergeCell ref="R18:R25"/>
    <mergeCell ref="B26:C26"/>
    <mergeCell ref="G18:G25"/>
    <mergeCell ref="H18:H25"/>
    <mergeCell ref="N18:N25"/>
    <mergeCell ref="O18:O25"/>
    <mergeCell ref="P18:P25"/>
    <mergeCell ref="Q18:Q25"/>
    <mergeCell ref="O9:O16"/>
    <mergeCell ref="P9:P16"/>
    <mergeCell ref="Q9:Q16"/>
    <mergeCell ref="R9:R16"/>
    <mergeCell ref="B17:C17"/>
    <mergeCell ref="G9:G16"/>
    <mergeCell ref="H9:H16"/>
    <mergeCell ref="N9:N16"/>
    <mergeCell ref="A18:A26"/>
    <mergeCell ref="B18:B25"/>
    <mergeCell ref="D18:D25"/>
    <mergeCell ref="E18:E25"/>
    <mergeCell ref="F18:F25"/>
    <mergeCell ref="A9:A17"/>
    <mergeCell ref="B9:B16"/>
    <mergeCell ref="D9:D16"/>
    <mergeCell ref="E9:E16"/>
    <mergeCell ref="F9:F16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8"/>
  <sheetViews>
    <sheetView topLeftCell="A119" workbookViewId="0">
      <selection activeCell="D125" sqref="D125"/>
    </sheetView>
  </sheetViews>
  <sheetFormatPr defaultRowHeight="13.5"/>
  <cols>
    <col min="1" max="1" width="4" style="2" bestFit="1" customWidth="1"/>
    <col min="2" max="2" width="19.42578125" style="2" customWidth="1"/>
    <col min="3" max="3" width="28.42578125" style="2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28.5">
      <c r="A9" s="103">
        <v>1</v>
      </c>
      <c r="B9" s="105" t="s">
        <v>65</v>
      </c>
      <c r="C9" s="7" t="s">
        <v>16</v>
      </c>
      <c r="D9" s="87">
        <v>182.25</v>
      </c>
      <c r="E9" s="87">
        <v>11.04</v>
      </c>
      <c r="F9" s="87"/>
      <c r="G9" s="87"/>
      <c r="H9" s="95">
        <v>1.49</v>
      </c>
      <c r="I9" s="8">
        <v>2.5</v>
      </c>
      <c r="J9" s="9"/>
      <c r="K9" s="10"/>
      <c r="L9" s="10"/>
      <c r="M9" s="11"/>
      <c r="N9" s="97"/>
      <c r="O9" s="87"/>
      <c r="P9" s="100"/>
      <c r="Q9" s="87"/>
      <c r="R9" s="87"/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/>
      <c r="J10" s="17"/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42.75">
      <c r="A11" s="103"/>
      <c r="B11" s="106"/>
      <c r="C11" s="15" t="s">
        <v>18</v>
      </c>
      <c r="D11" s="88"/>
      <c r="E11" s="88"/>
      <c r="F11" s="88"/>
      <c r="G11" s="88"/>
      <c r="H11" s="96"/>
      <c r="I11" s="16"/>
      <c r="J11" s="17"/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57">
      <c r="A12" s="103"/>
      <c r="B12" s="106"/>
      <c r="C12" s="15" t="s">
        <v>19</v>
      </c>
      <c r="D12" s="88"/>
      <c r="E12" s="88"/>
      <c r="F12" s="88"/>
      <c r="G12" s="88"/>
      <c r="H12" s="96"/>
      <c r="I12" s="16">
        <v>2</v>
      </c>
      <c r="J12" s="17"/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>
        <v>2</v>
      </c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57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28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>
        <v>2</v>
      </c>
      <c r="J16" s="29"/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3" ht="17.25" thickBot="1">
      <c r="A17" s="104"/>
      <c r="B17" s="142" t="s">
        <v>24</v>
      </c>
      <c r="C17" s="143"/>
      <c r="D17" s="62">
        <f>D9+E9+H9</f>
        <v>194.78</v>
      </c>
      <c r="E17" s="46"/>
      <c r="F17" s="46"/>
      <c r="G17" s="46"/>
      <c r="H17" s="46"/>
      <c r="I17" s="48">
        <f t="shared" ref="I17:M17" si="0">I9+I10+I11+I12+I13+I14+I15+I16</f>
        <v>8.5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0</v>
      </c>
      <c r="O17" s="46"/>
      <c r="P17" s="34"/>
      <c r="Q17" s="46"/>
      <c r="R17" s="46"/>
      <c r="S17" s="48">
        <f t="shared" ref="S17:W17" si="1">S9+S10+S11+S12+S13+S14+S15+S16</f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  <row r="18" spans="1:23" ht="28.5">
      <c r="A18" s="103">
        <v>2</v>
      </c>
      <c r="B18" s="105" t="s">
        <v>69</v>
      </c>
      <c r="C18" s="7" t="s">
        <v>16</v>
      </c>
      <c r="D18" s="87">
        <v>187.07</v>
      </c>
      <c r="E18" s="87">
        <v>5.4</v>
      </c>
      <c r="F18" s="87"/>
      <c r="G18" s="87">
        <v>43.09</v>
      </c>
      <c r="H18" s="95">
        <v>38.85</v>
      </c>
      <c r="I18" s="8"/>
      <c r="J18" s="9"/>
      <c r="K18" s="10"/>
      <c r="L18" s="10"/>
      <c r="M18" s="11"/>
      <c r="N18" s="97"/>
      <c r="O18" s="87"/>
      <c r="P18" s="100"/>
      <c r="Q18" s="87"/>
      <c r="R18" s="87">
        <v>2.7</v>
      </c>
      <c r="S18" s="12"/>
      <c r="T18" s="13"/>
      <c r="U18" s="13"/>
      <c r="V18" s="13"/>
      <c r="W18" s="14"/>
    </row>
    <row r="19" spans="1:23" ht="28.5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3" ht="42.75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3" ht="57">
      <c r="A21" s="103"/>
      <c r="B21" s="106"/>
      <c r="C21" s="15" t="s">
        <v>19</v>
      </c>
      <c r="D21" s="88"/>
      <c r="E21" s="88"/>
      <c r="F21" s="88"/>
      <c r="G21" s="88"/>
      <c r="H21" s="96"/>
      <c r="I21" s="16">
        <v>40</v>
      </c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3" ht="28.5">
      <c r="A22" s="103"/>
      <c r="B22" s="106"/>
      <c r="C22" s="15" t="s">
        <v>20</v>
      </c>
      <c r="D22" s="88"/>
      <c r="E22" s="88"/>
      <c r="F22" s="88"/>
      <c r="G22" s="88"/>
      <c r="H22" s="96"/>
      <c r="I22" s="16">
        <v>5</v>
      </c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3" ht="57">
      <c r="A23" s="103"/>
      <c r="B23" s="106"/>
      <c r="C23" s="15" t="s">
        <v>21</v>
      </c>
      <c r="D23" s="88"/>
      <c r="E23" s="88"/>
      <c r="F23" s="88"/>
      <c r="G23" s="88"/>
      <c r="H23" s="96"/>
      <c r="I23" s="16"/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3" ht="28.5">
      <c r="A24" s="103"/>
      <c r="B24" s="106"/>
      <c r="C24" s="15" t="s">
        <v>22</v>
      </c>
      <c r="D24" s="88"/>
      <c r="E24" s="88"/>
      <c r="F24" s="88"/>
      <c r="G24" s="88"/>
      <c r="H24" s="96"/>
      <c r="I24" s="16"/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3" ht="29.25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7</v>
      </c>
      <c r="J25" s="29"/>
      <c r="K25" s="30"/>
      <c r="L25" s="30"/>
      <c r="M25" s="31"/>
      <c r="N25" s="99"/>
      <c r="O25" s="89"/>
      <c r="P25" s="102"/>
      <c r="Q25" s="89"/>
      <c r="R25" s="89"/>
      <c r="S25" s="32"/>
      <c r="T25" s="23"/>
      <c r="U25" s="23"/>
      <c r="V25" s="23"/>
      <c r="W25" s="33"/>
    </row>
    <row r="26" spans="1:23" ht="17.25" thickBot="1">
      <c r="A26" s="104"/>
      <c r="B26" s="142" t="s">
        <v>24</v>
      </c>
      <c r="C26" s="143"/>
      <c r="D26" s="62">
        <f>D18+E18+G18+H18</f>
        <v>274.41000000000003</v>
      </c>
      <c r="E26" s="46"/>
      <c r="F26" s="46"/>
      <c r="G26" s="46"/>
      <c r="H26" s="46"/>
      <c r="I26" s="48">
        <f t="shared" ref="I26:M26" si="2">I18+I19+I20+I21+I22+I23+I24+I25</f>
        <v>52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2.7</v>
      </c>
      <c r="O26" s="46"/>
      <c r="P26" s="34"/>
      <c r="Q26" s="46"/>
      <c r="R26" s="46"/>
      <c r="S26" s="48">
        <f t="shared" ref="S26:W26" si="3">S18+S19+S20+S21+S22+S23+S24+S25</f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</row>
    <row r="27" spans="1:23" ht="28.5">
      <c r="A27" s="103">
        <v>3</v>
      </c>
      <c r="B27" s="105" t="s">
        <v>70</v>
      </c>
      <c r="C27" s="7" t="s">
        <v>16</v>
      </c>
      <c r="D27" s="87">
        <v>478.38</v>
      </c>
      <c r="E27" s="87">
        <v>108.9</v>
      </c>
      <c r="F27" s="87"/>
      <c r="G27" s="87"/>
      <c r="H27" s="95">
        <v>56</v>
      </c>
      <c r="I27" s="8"/>
      <c r="J27" s="9"/>
      <c r="K27" s="10"/>
      <c r="L27" s="10"/>
      <c r="M27" s="11"/>
      <c r="N27" s="97">
        <v>14.78</v>
      </c>
      <c r="O27" s="87"/>
      <c r="P27" s="100"/>
      <c r="Q27" s="87"/>
      <c r="R27" s="87"/>
      <c r="S27" s="12"/>
      <c r="T27" s="13"/>
      <c r="U27" s="13"/>
      <c r="V27" s="13"/>
      <c r="W27" s="14"/>
    </row>
    <row r="28" spans="1:23" ht="28.5">
      <c r="A28" s="103"/>
      <c r="B28" s="106"/>
      <c r="C28" s="15" t="s">
        <v>17</v>
      </c>
      <c r="D28" s="88"/>
      <c r="E28" s="88"/>
      <c r="F28" s="88"/>
      <c r="G28" s="88"/>
      <c r="H28" s="96"/>
      <c r="I28" s="16"/>
      <c r="J28" s="17"/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3" ht="42.75">
      <c r="A29" s="103"/>
      <c r="B29" s="106"/>
      <c r="C29" s="15" t="s">
        <v>18</v>
      </c>
      <c r="D29" s="88"/>
      <c r="E29" s="88"/>
      <c r="F29" s="88"/>
      <c r="G29" s="88"/>
      <c r="H29" s="96"/>
      <c r="I29" s="16"/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3" ht="57">
      <c r="A30" s="103"/>
      <c r="B30" s="106"/>
      <c r="C30" s="15" t="s">
        <v>19</v>
      </c>
      <c r="D30" s="88"/>
      <c r="E30" s="88"/>
      <c r="F30" s="88"/>
      <c r="G30" s="88"/>
      <c r="H30" s="96"/>
      <c r="I30" s="16">
        <v>8</v>
      </c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3" ht="28.5">
      <c r="A31" s="103"/>
      <c r="B31" s="106"/>
      <c r="C31" s="15" t="s">
        <v>20</v>
      </c>
      <c r="D31" s="88"/>
      <c r="E31" s="88"/>
      <c r="F31" s="88"/>
      <c r="G31" s="88"/>
      <c r="H31" s="96"/>
      <c r="I31" s="16"/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3" ht="57">
      <c r="A32" s="103"/>
      <c r="B32" s="106"/>
      <c r="C32" s="15" t="s">
        <v>21</v>
      </c>
      <c r="D32" s="88"/>
      <c r="E32" s="88"/>
      <c r="F32" s="88"/>
      <c r="G32" s="88"/>
      <c r="H32" s="96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3" ht="28.5">
      <c r="A33" s="103"/>
      <c r="B33" s="106"/>
      <c r="C33" s="15" t="s">
        <v>22</v>
      </c>
      <c r="D33" s="88"/>
      <c r="E33" s="88"/>
      <c r="F33" s="88"/>
      <c r="G33" s="88"/>
      <c r="H33" s="96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3" ht="29.25" thickBot="1">
      <c r="A34" s="103"/>
      <c r="B34" s="107"/>
      <c r="C34" s="27" t="s">
        <v>23</v>
      </c>
      <c r="D34" s="88"/>
      <c r="E34" s="88"/>
      <c r="F34" s="88"/>
      <c r="G34" s="88"/>
      <c r="H34" s="96"/>
      <c r="I34" s="28"/>
      <c r="J34" s="29"/>
      <c r="K34" s="30"/>
      <c r="L34" s="30"/>
      <c r="M34" s="31"/>
      <c r="N34" s="99"/>
      <c r="O34" s="89"/>
      <c r="P34" s="102"/>
      <c r="Q34" s="89"/>
      <c r="R34" s="89"/>
      <c r="S34" s="32"/>
      <c r="T34" s="23"/>
      <c r="U34" s="23"/>
      <c r="V34" s="23"/>
      <c r="W34" s="33"/>
    </row>
    <row r="35" spans="1:23" ht="17.25" thickBot="1">
      <c r="A35" s="104"/>
      <c r="B35" s="142" t="s">
        <v>24</v>
      </c>
      <c r="C35" s="143"/>
      <c r="D35" s="62">
        <f>D27+E27+H27</f>
        <v>643.28</v>
      </c>
      <c r="E35" s="46"/>
      <c r="F35" s="46"/>
      <c r="G35" s="46"/>
      <c r="H35" s="46"/>
      <c r="I35" s="48">
        <f t="shared" ref="I35:M35" si="4">I27+I28+I29+I30+I31+I32+I33+I34</f>
        <v>8</v>
      </c>
      <c r="J35" s="48">
        <f t="shared" si="4"/>
        <v>0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14.78</v>
      </c>
      <c r="O35" s="46"/>
      <c r="P35" s="34"/>
      <c r="Q35" s="46"/>
      <c r="R35" s="46"/>
      <c r="S35" s="48">
        <f t="shared" ref="S35:W35" si="5">S27+S28+S29+S30+S31+S32+S33+S34</f>
        <v>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</row>
    <row r="36" spans="1:23" ht="28.5">
      <c r="A36" s="103">
        <v>4</v>
      </c>
      <c r="B36" s="105" t="s">
        <v>31</v>
      </c>
      <c r="C36" s="7" t="s">
        <v>16</v>
      </c>
      <c r="D36" s="87">
        <v>385.4</v>
      </c>
      <c r="E36" s="87">
        <v>34.6</v>
      </c>
      <c r="F36" s="87"/>
      <c r="G36" s="87">
        <v>9</v>
      </c>
      <c r="H36" s="95">
        <v>48</v>
      </c>
      <c r="I36" s="8"/>
      <c r="J36" s="9"/>
      <c r="K36" s="10"/>
      <c r="L36" s="10"/>
      <c r="M36" s="11"/>
      <c r="N36" s="97"/>
      <c r="O36" s="87"/>
      <c r="P36" s="100"/>
      <c r="Q36" s="87"/>
      <c r="R36" s="87"/>
      <c r="S36" s="12"/>
      <c r="T36" s="13"/>
      <c r="U36" s="13"/>
      <c r="V36" s="13"/>
      <c r="W36" s="14"/>
    </row>
    <row r="37" spans="1:23" ht="28.5">
      <c r="A37" s="103"/>
      <c r="B37" s="106"/>
      <c r="C37" s="15" t="s">
        <v>17</v>
      </c>
      <c r="D37" s="88"/>
      <c r="E37" s="88"/>
      <c r="F37" s="88"/>
      <c r="G37" s="88"/>
      <c r="H37" s="96"/>
      <c r="I37" s="16"/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3" ht="42.75">
      <c r="A38" s="103"/>
      <c r="B38" s="106"/>
      <c r="C38" s="15" t="s">
        <v>18</v>
      </c>
      <c r="D38" s="88"/>
      <c r="E38" s="88"/>
      <c r="F38" s="88"/>
      <c r="G38" s="88"/>
      <c r="H38" s="96"/>
      <c r="I38" s="16"/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3" ht="57">
      <c r="A39" s="103"/>
      <c r="B39" s="106"/>
      <c r="C39" s="15" t="s">
        <v>19</v>
      </c>
      <c r="D39" s="88"/>
      <c r="E39" s="88"/>
      <c r="F39" s="88"/>
      <c r="G39" s="88"/>
      <c r="H39" s="96"/>
      <c r="I39" s="16">
        <v>3.5</v>
      </c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3" ht="28.5">
      <c r="A40" s="103"/>
      <c r="B40" s="106"/>
      <c r="C40" s="15" t="s">
        <v>20</v>
      </c>
      <c r="D40" s="88"/>
      <c r="E40" s="88"/>
      <c r="F40" s="88"/>
      <c r="G40" s="88"/>
      <c r="H40" s="96"/>
      <c r="I40" s="16"/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3" ht="57">
      <c r="A41" s="103"/>
      <c r="B41" s="106"/>
      <c r="C41" s="15" t="s">
        <v>21</v>
      </c>
      <c r="D41" s="88"/>
      <c r="E41" s="88"/>
      <c r="F41" s="88"/>
      <c r="G41" s="88"/>
      <c r="H41" s="96"/>
      <c r="I41" s="16"/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3" ht="28.5">
      <c r="A42" s="103"/>
      <c r="B42" s="106"/>
      <c r="C42" s="15" t="s">
        <v>22</v>
      </c>
      <c r="D42" s="88"/>
      <c r="E42" s="88"/>
      <c r="F42" s="88"/>
      <c r="G42" s="88"/>
      <c r="H42" s="96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3" ht="29.25" thickBot="1">
      <c r="A43" s="103"/>
      <c r="B43" s="107"/>
      <c r="C43" s="27" t="s">
        <v>23</v>
      </c>
      <c r="D43" s="88"/>
      <c r="E43" s="88"/>
      <c r="F43" s="88"/>
      <c r="G43" s="88"/>
      <c r="H43" s="96"/>
      <c r="I43" s="28"/>
      <c r="J43" s="29">
        <v>2.5</v>
      </c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3" ht="17.25" thickBot="1">
      <c r="A44" s="104"/>
      <c r="B44" s="142" t="s">
        <v>24</v>
      </c>
      <c r="C44" s="143"/>
      <c r="D44" s="62">
        <f>D36+E36+G36+H36</f>
        <v>477</v>
      </c>
      <c r="E44" s="46"/>
      <c r="F44" s="46"/>
      <c r="G44" s="46"/>
      <c r="H44" s="46"/>
      <c r="I44" s="48">
        <f t="shared" ref="I44:M44" si="6">I36+I37+I38+I39+I40+I41+I42+I43</f>
        <v>3.5</v>
      </c>
      <c r="J44" s="48">
        <f t="shared" si="6"/>
        <v>2.5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0</v>
      </c>
      <c r="O44" s="46"/>
      <c r="P44" s="34"/>
      <c r="Q44" s="46"/>
      <c r="R44" s="46"/>
      <c r="S44" s="48">
        <f t="shared" ref="S44:W44" si="7">S36+S37+S38+S39+S40+S41+S42+S43</f>
        <v>0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</row>
    <row r="45" spans="1:23" ht="28.5">
      <c r="A45" s="103">
        <v>5</v>
      </c>
      <c r="B45" s="105" t="s">
        <v>73</v>
      </c>
      <c r="C45" s="7" t="s">
        <v>16</v>
      </c>
      <c r="D45" s="87">
        <v>333.32</v>
      </c>
      <c r="E45" s="87">
        <v>56.96</v>
      </c>
      <c r="F45" s="87"/>
      <c r="G45" s="87"/>
      <c r="H45" s="95">
        <v>0.13</v>
      </c>
      <c r="I45" s="8">
        <v>0.5</v>
      </c>
      <c r="J45" s="9"/>
      <c r="K45" s="10"/>
      <c r="L45" s="10"/>
      <c r="M45" s="11"/>
      <c r="N45" s="97"/>
      <c r="O45" s="87">
        <v>7.94</v>
      </c>
      <c r="P45" s="100"/>
      <c r="Q45" s="87"/>
      <c r="R45" s="87"/>
      <c r="S45" s="12"/>
      <c r="T45" s="13"/>
      <c r="U45" s="13"/>
      <c r="V45" s="13"/>
      <c r="W45" s="14"/>
    </row>
    <row r="46" spans="1:23" ht="28.5">
      <c r="A46" s="103"/>
      <c r="B46" s="106"/>
      <c r="C46" s="15" t="s">
        <v>17</v>
      </c>
      <c r="D46" s="88"/>
      <c r="E46" s="88"/>
      <c r="F46" s="88"/>
      <c r="G46" s="88"/>
      <c r="H46" s="96"/>
      <c r="I46" s="16">
        <v>0.5</v>
      </c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3" ht="42.75">
      <c r="A47" s="103"/>
      <c r="B47" s="106"/>
      <c r="C47" s="15" t="s">
        <v>18</v>
      </c>
      <c r="D47" s="88"/>
      <c r="E47" s="88"/>
      <c r="F47" s="88"/>
      <c r="G47" s="88"/>
      <c r="H47" s="96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3" ht="57">
      <c r="A48" s="103"/>
      <c r="B48" s="106"/>
      <c r="C48" s="15" t="s">
        <v>19</v>
      </c>
      <c r="D48" s="88"/>
      <c r="E48" s="88"/>
      <c r="F48" s="88"/>
      <c r="G48" s="88"/>
      <c r="H48" s="96"/>
      <c r="I48" s="16">
        <v>2.7</v>
      </c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3" ht="28.5">
      <c r="A49" s="103"/>
      <c r="B49" s="106"/>
      <c r="C49" s="15" t="s">
        <v>20</v>
      </c>
      <c r="D49" s="88"/>
      <c r="E49" s="88"/>
      <c r="F49" s="88"/>
      <c r="G49" s="88"/>
      <c r="H49" s="96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3" ht="57">
      <c r="A50" s="103"/>
      <c r="B50" s="106"/>
      <c r="C50" s="15" t="s">
        <v>21</v>
      </c>
      <c r="D50" s="88"/>
      <c r="E50" s="88"/>
      <c r="F50" s="88"/>
      <c r="G50" s="88"/>
      <c r="H50" s="96"/>
      <c r="I50" s="16">
        <v>0.5</v>
      </c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3" ht="28.5">
      <c r="A51" s="103"/>
      <c r="B51" s="106"/>
      <c r="C51" s="15" t="s">
        <v>22</v>
      </c>
      <c r="D51" s="88"/>
      <c r="E51" s="88"/>
      <c r="F51" s="88"/>
      <c r="G51" s="88"/>
      <c r="H51" s="96"/>
      <c r="I51" s="16">
        <v>0.5</v>
      </c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3" ht="29.25" thickBot="1">
      <c r="A52" s="103"/>
      <c r="B52" s="107"/>
      <c r="C52" s="27" t="s">
        <v>23</v>
      </c>
      <c r="D52" s="88"/>
      <c r="E52" s="88"/>
      <c r="F52" s="88"/>
      <c r="G52" s="88"/>
      <c r="H52" s="96"/>
      <c r="I52" s="28"/>
      <c r="J52" s="29"/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3" ht="17.25" thickBot="1">
      <c r="A53" s="104"/>
      <c r="B53" s="142" t="s">
        <v>24</v>
      </c>
      <c r="C53" s="143"/>
      <c r="D53" s="62">
        <f>D45+E45+H45</f>
        <v>390.40999999999997</v>
      </c>
      <c r="E53" s="46"/>
      <c r="F53" s="46"/>
      <c r="G53" s="46"/>
      <c r="H53" s="46"/>
      <c r="I53" s="48">
        <f t="shared" ref="I53:M53" si="8">I45+I46+I47+I48+I49+I50+I51+I52</f>
        <v>4.7</v>
      </c>
      <c r="J53" s="48">
        <f t="shared" si="8"/>
        <v>0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7.94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</row>
    <row r="54" spans="1:23" ht="28.5">
      <c r="A54" s="103">
        <v>6</v>
      </c>
      <c r="B54" s="105" t="s">
        <v>76</v>
      </c>
      <c r="C54" s="7" t="s">
        <v>16</v>
      </c>
      <c r="D54" s="87">
        <v>278.18</v>
      </c>
      <c r="E54" s="87"/>
      <c r="F54" s="87"/>
      <c r="G54" s="87">
        <v>6.1</v>
      </c>
      <c r="H54" s="95">
        <v>59.18</v>
      </c>
      <c r="I54" s="8"/>
      <c r="J54" s="9"/>
      <c r="K54" s="10"/>
      <c r="L54" s="10"/>
      <c r="M54" s="11"/>
      <c r="N54" s="97">
        <v>3.92</v>
      </c>
      <c r="O54" s="87"/>
      <c r="P54" s="100"/>
      <c r="Q54" s="87"/>
      <c r="R54" s="87"/>
      <c r="S54" s="12"/>
      <c r="T54" s="13"/>
      <c r="U54" s="13"/>
      <c r="V54" s="13"/>
      <c r="W54" s="14"/>
    </row>
    <row r="55" spans="1:23" ht="28.5">
      <c r="A55" s="103"/>
      <c r="B55" s="106"/>
      <c r="C55" s="15" t="s">
        <v>17</v>
      </c>
      <c r="D55" s="88"/>
      <c r="E55" s="88"/>
      <c r="F55" s="88"/>
      <c r="G55" s="88"/>
      <c r="H55" s="96"/>
      <c r="I55" s="16"/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3" ht="42.75">
      <c r="A56" s="103"/>
      <c r="B56" s="106"/>
      <c r="C56" s="15" t="s">
        <v>18</v>
      </c>
      <c r="D56" s="88"/>
      <c r="E56" s="88"/>
      <c r="F56" s="88"/>
      <c r="G56" s="88"/>
      <c r="H56" s="96"/>
      <c r="I56" s="16">
        <v>5</v>
      </c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3" ht="57">
      <c r="A57" s="103"/>
      <c r="B57" s="106"/>
      <c r="C57" s="15" t="s">
        <v>19</v>
      </c>
      <c r="D57" s="88"/>
      <c r="E57" s="88"/>
      <c r="F57" s="88"/>
      <c r="G57" s="88"/>
      <c r="H57" s="96"/>
      <c r="I57" s="16">
        <v>155</v>
      </c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3" ht="28.5">
      <c r="A58" s="103"/>
      <c r="B58" s="106"/>
      <c r="C58" s="15" t="s">
        <v>20</v>
      </c>
      <c r="D58" s="88"/>
      <c r="E58" s="88"/>
      <c r="F58" s="88"/>
      <c r="G58" s="88"/>
      <c r="H58" s="96"/>
      <c r="I58" s="16">
        <v>25</v>
      </c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3" ht="57">
      <c r="A59" s="103"/>
      <c r="B59" s="106"/>
      <c r="C59" s="15" t="s">
        <v>21</v>
      </c>
      <c r="D59" s="88"/>
      <c r="E59" s="88"/>
      <c r="F59" s="88"/>
      <c r="G59" s="88"/>
      <c r="H59" s="96"/>
      <c r="I59" s="16"/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3" ht="28.5">
      <c r="A60" s="103"/>
      <c r="B60" s="106"/>
      <c r="C60" s="15" t="s">
        <v>22</v>
      </c>
      <c r="D60" s="88"/>
      <c r="E60" s="88"/>
      <c r="F60" s="88"/>
      <c r="G60" s="88"/>
      <c r="H60" s="96"/>
      <c r="I60" s="16"/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3" ht="29.25" thickBot="1">
      <c r="A61" s="103"/>
      <c r="B61" s="107"/>
      <c r="C61" s="27" t="s">
        <v>23</v>
      </c>
      <c r="D61" s="88"/>
      <c r="E61" s="88"/>
      <c r="F61" s="88"/>
      <c r="G61" s="88"/>
      <c r="H61" s="96"/>
      <c r="I61" s="28">
        <v>10</v>
      </c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3" ht="17.25" thickBot="1">
      <c r="A62" s="104"/>
      <c r="B62" s="142" t="s">
        <v>24</v>
      </c>
      <c r="C62" s="143"/>
      <c r="D62" s="62">
        <f>D54+G54+H54</f>
        <v>343.46000000000004</v>
      </c>
      <c r="E62" s="46"/>
      <c r="F62" s="46"/>
      <c r="G62" s="46"/>
      <c r="H62" s="46"/>
      <c r="I62" s="48">
        <f t="shared" ref="I62:M62" si="10">I54+I55+I56+I57+I58+I59+I60+I61</f>
        <v>195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3.92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3" ht="28.5">
      <c r="A63" s="103">
        <v>7</v>
      </c>
      <c r="B63" s="105" t="s">
        <v>78</v>
      </c>
      <c r="C63" s="7" t="s">
        <v>16</v>
      </c>
      <c r="D63" s="87">
        <v>308.47000000000003</v>
      </c>
      <c r="E63" s="87">
        <v>32.47</v>
      </c>
      <c r="F63" s="87"/>
      <c r="G63" s="87"/>
      <c r="H63" s="95">
        <v>22.54</v>
      </c>
      <c r="I63" s="8"/>
      <c r="J63" s="9"/>
      <c r="K63" s="10"/>
      <c r="L63" s="10"/>
      <c r="M63" s="11"/>
      <c r="N63" s="97"/>
      <c r="O63" s="87"/>
      <c r="P63" s="100"/>
      <c r="Q63" s="87"/>
      <c r="R63" s="87"/>
      <c r="S63" s="12"/>
      <c r="T63" s="13"/>
      <c r="U63" s="13"/>
      <c r="V63" s="13"/>
      <c r="W63" s="14"/>
    </row>
    <row r="64" spans="1:23" ht="28.5">
      <c r="A64" s="103"/>
      <c r="B64" s="106"/>
      <c r="C64" s="15" t="s">
        <v>17</v>
      </c>
      <c r="D64" s="88"/>
      <c r="E64" s="88"/>
      <c r="F64" s="88"/>
      <c r="G64" s="88"/>
      <c r="H64" s="96"/>
      <c r="I64" s="16"/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3" ht="42.75">
      <c r="A65" s="103"/>
      <c r="B65" s="106"/>
      <c r="C65" s="15" t="s">
        <v>18</v>
      </c>
      <c r="D65" s="88"/>
      <c r="E65" s="88"/>
      <c r="F65" s="88"/>
      <c r="G65" s="88"/>
      <c r="H65" s="96"/>
      <c r="I65" s="16"/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3" ht="57">
      <c r="A66" s="103"/>
      <c r="B66" s="106"/>
      <c r="C66" s="15" t="s">
        <v>19</v>
      </c>
      <c r="D66" s="88"/>
      <c r="E66" s="88"/>
      <c r="F66" s="88"/>
      <c r="G66" s="88"/>
      <c r="H66" s="96"/>
      <c r="I66" s="16"/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3" ht="28.5">
      <c r="A67" s="103"/>
      <c r="B67" s="106"/>
      <c r="C67" s="15" t="s">
        <v>20</v>
      </c>
      <c r="D67" s="88"/>
      <c r="E67" s="88"/>
      <c r="F67" s="88"/>
      <c r="G67" s="88"/>
      <c r="H67" s="96"/>
      <c r="I67" s="16">
        <v>9.3000000000000007</v>
      </c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3" ht="57">
      <c r="A68" s="103"/>
      <c r="B68" s="106"/>
      <c r="C68" s="15" t="s">
        <v>21</v>
      </c>
      <c r="D68" s="88"/>
      <c r="E68" s="88"/>
      <c r="F68" s="88"/>
      <c r="G68" s="88"/>
      <c r="H68" s="96"/>
      <c r="I68" s="16">
        <v>17.5</v>
      </c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3" ht="28.5">
      <c r="A69" s="103"/>
      <c r="B69" s="106"/>
      <c r="C69" s="15" t="s">
        <v>22</v>
      </c>
      <c r="D69" s="88"/>
      <c r="E69" s="88"/>
      <c r="F69" s="88"/>
      <c r="G69" s="88"/>
      <c r="H69" s="96"/>
      <c r="I69" s="16"/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3" ht="29.25" thickBot="1">
      <c r="A70" s="103"/>
      <c r="B70" s="107"/>
      <c r="C70" s="27" t="s">
        <v>23</v>
      </c>
      <c r="D70" s="88"/>
      <c r="E70" s="88"/>
      <c r="F70" s="88"/>
      <c r="G70" s="88"/>
      <c r="H70" s="96"/>
      <c r="I70" s="28">
        <v>21.6</v>
      </c>
      <c r="J70" s="29"/>
      <c r="K70" s="30"/>
      <c r="L70" s="30"/>
      <c r="M70" s="31"/>
      <c r="N70" s="99"/>
      <c r="O70" s="89"/>
      <c r="P70" s="102"/>
      <c r="Q70" s="89"/>
      <c r="R70" s="89"/>
      <c r="S70" s="32"/>
      <c r="T70" s="23"/>
      <c r="U70" s="23"/>
      <c r="V70" s="23"/>
      <c r="W70" s="33"/>
    </row>
    <row r="71" spans="1:23" ht="17.25" thickBot="1">
      <c r="A71" s="104"/>
      <c r="B71" s="142" t="s">
        <v>24</v>
      </c>
      <c r="C71" s="143"/>
      <c r="D71" s="62">
        <f>D63+E63+H63</f>
        <v>363.48000000000008</v>
      </c>
      <c r="E71" s="46"/>
      <c r="F71" s="46"/>
      <c r="G71" s="46"/>
      <c r="H71" s="46"/>
      <c r="I71" s="48">
        <f t="shared" ref="I71:M71" si="12">I63+I64+I65+I66+I67+I68+I69+I70</f>
        <v>48.400000000000006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0</v>
      </c>
      <c r="O71" s="46"/>
      <c r="P71" s="34"/>
      <c r="Q71" s="46"/>
      <c r="R71" s="46"/>
      <c r="S71" s="48">
        <f t="shared" ref="S71:W71" si="13">S63+S64+S65+S66+S67+S68+S69+S70</f>
        <v>0</v>
      </c>
      <c r="T71" s="48">
        <f t="shared" si="13"/>
        <v>0</v>
      </c>
      <c r="U71" s="48">
        <f t="shared" si="13"/>
        <v>0</v>
      </c>
      <c r="V71" s="48">
        <f t="shared" si="13"/>
        <v>0</v>
      </c>
      <c r="W71" s="49">
        <f t="shared" si="13"/>
        <v>0</v>
      </c>
    </row>
    <row r="72" spans="1:23" ht="28.5">
      <c r="A72" s="103">
        <v>8</v>
      </c>
      <c r="B72" s="105" t="s">
        <v>82</v>
      </c>
      <c r="C72" s="7" t="s">
        <v>16</v>
      </c>
      <c r="D72" s="87">
        <v>94.09</v>
      </c>
      <c r="E72" s="87">
        <v>14.3</v>
      </c>
      <c r="F72" s="87"/>
      <c r="G72" s="87"/>
      <c r="H72" s="95">
        <v>4.1500000000000004</v>
      </c>
      <c r="I72" s="8"/>
      <c r="J72" s="9"/>
      <c r="K72" s="10"/>
      <c r="L72" s="10"/>
      <c r="M72" s="11"/>
      <c r="N72" s="97">
        <v>0.5</v>
      </c>
      <c r="O72" s="87"/>
      <c r="P72" s="100"/>
      <c r="Q72" s="87"/>
      <c r="R72" s="87"/>
      <c r="S72" s="12"/>
      <c r="T72" s="13"/>
      <c r="U72" s="13"/>
      <c r="V72" s="13"/>
      <c r="W72" s="14"/>
    </row>
    <row r="73" spans="1:23" ht="28.5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3" ht="42.75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3" ht="57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27</v>
      </c>
      <c r="J75" s="17">
        <v>2</v>
      </c>
      <c r="K75" s="18"/>
      <c r="L75" s="18"/>
      <c r="M75" s="19"/>
      <c r="N75" s="98"/>
      <c r="O75" s="88"/>
      <c r="P75" s="101"/>
      <c r="Q75" s="88"/>
      <c r="R75" s="88"/>
      <c r="S75" s="20"/>
      <c r="T75" s="24"/>
      <c r="U75" s="21"/>
      <c r="V75" s="25"/>
      <c r="W75" s="22"/>
    </row>
    <row r="76" spans="1:23" ht="28.5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3" ht="57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3" ht="28.5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3" ht="29.25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>
        <v>7</v>
      </c>
      <c r="J79" s="29">
        <v>1</v>
      </c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3" ht="17.25" thickBot="1">
      <c r="A80" s="104"/>
      <c r="B80" s="142" t="s">
        <v>24</v>
      </c>
      <c r="C80" s="143"/>
      <c r="D80" s="62">
        <f>D72+E72+H72</f>
        <v>112.54</v>
      </c>
      <c r="E80" s="46"/>
      <c r="F80" s="46"/>
      <c r="G80" s="46"/>
      <c r="H80" s="46"/>
      <c r="I80" s="48">
        <f t="shared" ref="I80:M80" si="14">I72+I73+I74+I75+I76+I77+I78+I79</f>
        <v>34</v>
      </c>
      <c r="J80" s="48">
        <f t="shared" si="14"/>
        <v>3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0.5</v>
      </c>
      <c r="O80" s="46"/>
      <c r="P80" s="34"/>
      <c r="Q80" s="46"/>
      <c r="R80" s="46"/>
      <c r="S80" s="48">
        <f t="shared" ref="S80:W80" si="15">S72+S73+S74+S75+S76+S77+S78+S79</f>
        <v>0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</row>
    <row r="81" spans="1:23" ht="28.5">
      <c r="A81" s="103">
        <v>9</v>
      </c>
      <c r="B81" s="105" t="s">
        <v>83</v>
      </c>
      <c r="C81" s="7" t="s">
        <v>16</v>
      </c>
      <c r="D81" s="87">
        <v>306.3</v>
      </c>
      <c r="E81" s="87">
        <v>5.66</v>
      </c>
      <c r="F81" s="87"/>
      <c r="G81" s="87"/>
      <c r="H81" s="95">
        <v>0.39</v>
      </c>
      <c r="I81" s="8"/>
      <c r="J81" s="9"/>
      <c r="K81" s="10"/>
      <c r="L81" s="10"/>
      <c r="M81" s="11"/>
      <c r="N81" s="97"/>
      <c r="O81" s="87"/>
      <c r="P81" s="100"/>
      <c r="Q81" s="87"/>
      <c r="R81" s="87"/>
      <c r="S81" s="12"/>
      <c r="T81" s="13"/>
      <c r="U81" s="13"/>
      <c r="V81" s="13"/>
      <c r="W81" s="14"/>
    </row>
    <row r="82" spans="1:23" ht="28.5">
      <c r="A82" s="103"/>
      <c r="B82" s="106"/>
      <c r="C82" s="15" t="s">
        <v>17</v>
      </c>
      <c r="D82" s="88"/>
      <c r="E82" s="88"/>
      <c r="F82" s="88"/>
      <c r="G82" s="88"/>
      <c r="H82" s="96"/>
      <c r="I82" s="16"/>
      <c r="J82" s="17"/>
      <c r="K82" s="18"/>
      <c r="L82" s="18"/>
      <c r="M82" s="19"/>
      <c r="N82" s="98"/>
      <c r="O82" s="88"/>
      <c r="P82" s="101"/>
      <c r="Q82" s="88"/>
      <c r="R82" s="88"/>
      <c r="S82" s="20"/>
      <c r="T82" s="21"/>
      <c r="U82" s="21"/>
      <c r="V82" s="21"/>
      <c r="W82" s="22"/>
    </row>
    <row r="83" spans="1:23" ht="42.75">
      <c r="A83" s="103"/>
      <c r="B83" s="106"/>
      <c r="C83" s="15" t="s">
        <v>18</v>
      </c>
      <c r="D83" s="88"/>
      <c r="E83" s="88"/>
      <c r="F83" s="88"/>
      <c r="G83" s="88"/>
      <c r="H83" s="96"/>
      <c r="I83" s="16"/>
      <c r="J83" s="17"/>
      <c r="K83" s="18"/>
      <c r="L83" s="18"/>
      <c r="M83" s="19"/>
      <c r="N83" s="98"/>
      <c r="O83" s="88"/>
      <c r="P83" s="101"/>
      <c r="Q83" s="88"/>
      <c r="R83" s="88"/>
      <c r="S83" s="20"/>
      <c r="T83" s="21"/>
      <c r="U83" s="23"/>
      <c r="V83" s="21"/>
      <c r="W83" s="22"/>
    </row>
    <row r="84" spans="1:23" ht="57">
      <c r="A84" s="103"/>
      <c r="B84" s="106"/>
      <c r="C84" s="15" t="s">
        <v>19</v>
      </c>
      <c r="D84" s="88"/>
      <c r="E84" s="88"/>
      <c r="F84" s="88"/>
      <c r="G84" s="88"/>
      <c r="H84" s="96"/>
      <c r="I84" s="16"/>
      <c r="J84" s="17"/>
      <c r="K84" s="18"/>
      <c r="L84" s="18"/>
      <c r="M84" s="19"/>
      <c r="N84" s="98"/>
      <c r="O84" s="88"/>
      <c r="P84" s="101"/>
      <c r="Q84" s="88"/>
      <c r="R84" s="88"/>
      <c r="S84" s="20"/>
      <c r="T84" s="24"/>
      <c r="U84" s="21"/>
      <c r="V84" s="25"/>
      <c r="W84" s="22"/>
    </row>
    <row r="85" spans="1:23" ht="28.5">
      <c r="A85" s="103"/>
      <c r="B85" s="106"/>
      <c r="C85" s="15" t="s">
        <v>20</v>
      </c>
      <c r="D85" s="88"/>
      <c r="E85" s="88"/>
      <c r="F85" s="88"/>
      <c r="G85" s="88"/>
      <c r="H85" s="96"/>
      <c r="I85" s="16"/>
      <c r="J85" s="17"/>
      <c r="K85" s="18"/>
      <c r="L85" s="18"/>
      <c r="M85" s="19"/>
      <c r="N85" s="98"/>
      <c r="O85" s="88"/>
      <c r="P85" s="101"/>
      <c r="Q85" s="88"/>
      <c r="R85" s="88"/>
      <c r="S85" s="20"/>
      <c r="T85" s="21"/>
      <c r="U85" s="26"/>
      <c r="V85" s="21"/>
      <c r="W85" s="22"/>
    </row>
    <row r="86" spans="1:23" ht="57">
      <c r="A86" s="103"/>
      <c r="B86" s="106"/>
      <c r="C86" s="15" t="s">
        <v>21</v>
      </c>
      <c r="D86" s="88"/>
      <c r="E86" s="88"/>
      <c r="F86" s="88"/>
      <c r="G86" s="88"/>
      <c r="H86" s="96"/>
      <c r="I86" s="16"/>
      <c r="J86" s="17"/>
      <c r="K86" s="18"/>
      <c r="L86" s="18"/>
      <c r="M86" s="19"/>
      <c r="N86" s="98"/>
      <c r="O86" s="88"/>
      <c r="P86" s="101"/>
      <c r="Q86" s="88"/>
      <c r="R86" s="88"/>
      <c r="S86" s="20"/>
      <c r="T86" s="21"/>
      <c r="U86" s="21"/>
      <c r="V86" s="21"/>
      <c r="W86" s="22"/>
    </row>
    <row r="87" spans="1:23" ht="28.5">
      <c r="A87" s="103"/>
      <c r="B87" s="106"/>
      <c r="C87" s="15" t="s">
        <v>22</v>
      </c>
      <c r="D87" s="88"/>
      <c r="E87" s="88"/>
      <c r="F87" s="88"/>
      <c r="G87" s="88"/>
      <c r="H87" s="96"/>
      <c r="I87" s="16"/>
      <c r="J87" s="17"/>
      <c r="K87" s="18"/>
      <c r="L87" s="18"/>
      <c r="M87" s="19"/>
      <c r="N87" s="98"/>
      <c r="O87" s="88"/>
      <c r="P87" s="101"/>
      <c r="Q87" s="88"/>
      <c r="R87" s="88"/>
      <c r="S87" s="20"/>
      <c r="T87" s="21"/>
      <c r="U87" s="21"/>
      <c r="V87" s="21"/>
      <c r="W87" s="22"/>
    </row>
    <row r="88" spans="1:23" ht="29.25" thickBot="1">
      <c r="A88" s="103"/>
      <c r="B88" s="107"/>
      <c r="C88" s="27" t="s">
        <v>23</v>
      </c>
      <c r="D88" s="88"/>
      <c r="E88" s="88"/>
      <c r="F88" s="88"/>
      <c r="G88" s="88"/>
      <c r="H88" s="96"/>
      <c r="I88" s="28"/>
      <c r="J88" s="29"/>
      <c r="K88" s="30"/>
      <c r="L88" s="30"/>
      <c r="M88" s="31"/>
      <c r="N88" s="99"/>
      <c r="O88" s="89"/>
      <c r="P88" s="102"/>
      <c r="Q88" s="89"/>
      <c r="R88" s="89"/>
      <c r="S88" s="32"/>
      <c r="T88" s="23"/>
      <c r="U88" s="23"/>
      <c r="V88" s="23"/>
      <c r="W88" s="33"/>
    </row>
    <row r="89" spans="1:23" ht="17.25" thickBot="1">
      <c r="A89" s="104"/>
      <c r="B89" s="142" t="s">
        <v>24</v>
      </c>
      <c r="C89" s="143"/>
      <c r="D89" s="62">
        <f>D81+E81+H81</f>
        <v>312.35000000000002</v>
      </c>
      <c r="E89" s="46"/>
      <c r="F89" s="46"/>
      <c r="G89" s="46"/>
      <c r="H89" s="46"/>
      <c r="I89" s="48">
        <f t="shared" ref="I89:M89" si="16">I81+I82+I83+I84+I85+I86+I87+I88</f>
        <v>0</v>
      </c>
      <c r="J89" s="48">
        <f t="shared" si="16"/>
        <v>0</v>
      </c>
      <c r="K89" s="48">
        <f t="shared" si="16"/>
        <v>0</v>
      </c>
      <c r="L89" s="48">
        <f t="shared" si="16"/>
        <v>0</v>
      </c>
      <c r="M89" s="49">
        <f t="shared" si="16"/>
        <v>0</v>
      </c>
      <c r="N89" s="52">
        <f>N81+O81+P81+Q81+R81</f>
        <v>0</v>
      </c>
      <c r="O89" s="46"/>
      <c r="P89" s="34"/>
      <c r="Q89" s="46"/>
      <c r="R89" s="46"/>
      <c r="S89" s="48">
        <f t="shared" ref="S89:W89" si="17">S81+S82+S83+S84+S85+S86+S87+S88</f>
        <v>0</v>
      </c>
      <c r="T89" s="48">
        <f t="shared" si="17"/>
        <v>0</v>
      </c>
      <c r="U89" s="48">
        <f t="shared" si="17"/>
        <v>0</v>
      </c>
      <c r="V89" s="48">
        <f t="shared" si="17"/>
        <v>0</v>
      </c>
      <c r="W89" s="49">
        <f t="shared" si="17"/>
        <v>0</v>
      </c>
    </row>
    <row r="90" spans="1:23" ht="28.5">
      <c r="A90" s="103">
        <v>10</v>
      </c>
      <c r="B90" s="105" t="s">
        <v>88</v>
      </c>
      <c r="C90" s="7" t="s">
        <v>16</v>
      </c>
      <c r="D90" s="87">
        <v>490.45</v>
      </c>
      <c r="E90" s="87">
        <v>2.11</v>
      </c>
      <c r="F90" s="87"/>
      <c r="G90" s="87"/>
      <c r="H90" s="95">
        <v>245.93</v>
      </c>
      <c r="I90" s="8"/>
      <c r="J90" s="9"/>
      <c r="K90" s="10"/>
      <c r="L90" s="10"/>
      <c r="M90" s="11"/>
      <c r="N90" s="97"/>
      <c r="O90" s="87"/>
      <c r="P90" s="100"/>
      <c r="Q90" s="87"/>
      <c r="R90" s="87"/>
      <c r="S90" s="12"/>
      <c r="T90" s="13"/>
      <c r="U90" s="13"/>
      <c r="V90" s="13"/>
      <c r="W90" s="14"/>
    </row>
    <row r="91" spans="1:23" ht="28.5">
      <c r="A91" s="103"/>
      <c r="B91" s="106"/>
      <c r="C91" s="15" t="s">
        <v>17</v>
      </c>
      <c r="D91" s="88"/>
      <c r="E91" s="88"/>
      <c r="F91" s="88"/>
      <c r="G91" s="88"/>
      <c r="H91" s="96"/>
      <c r="I91" s="16"/>
      <c r="J91" s="17"/>
      <c r="K91" s="18"/>
      <c r="L91" s="18"/>
      <c r="M91" s="19"/>
      <c r="N91" s="98"/>
      <c r="O91" s="88"/>
      <c r="P91" s="101"/>
      <c r="Q91" s="88"/>
      <c r="R91" s="88"/>
      <c r="S91" s="20"/>
      <c r="T91" s="21"/>
      <c r="U91" s="21"/>
      <c r="V91" s="21"/>
      <c r="W91" s="22"/>
    </row>
    <row r="92" spans="1:23" ht="42.75">
      <c r="A92" s="103"/>
      <c r="B92" s="106"/>
      <c r="C92" s="15" t="s">
        <v>18</v>
      </c>
      <c r="D92" s="88"/>
      <c r="E92" s="88"/>
      <c r="F92" s="88"/>
      <c r="G92" s="88"/>
      <c r="H92" s="96"/>
      <c r="I92" s="16"/>
      <c r="J92" s="17"/>
      <c r="K92" s="18"/>
      <c r="L92" s="18"/>
      <c r="M92" s="19"/>
      <c r="N92" s="98"/>
      <c r="O92" s="88"/>
      <c r="P92" s="101"/>
      <c r="Q92" s="88"/>
      <c r="R92" s="88"/>
      <c r="S92" s="20"/>
      <c r="T92" s="21"/>
      <c r="U92" s="23"/>
      <c r="V92" s="21"/>
      <c r="W92" s="22"/>
    </row>
    <row r="93" spans="1:23" ht="57">
      <c r="A93" s="103"/>
      <c r="B93" s="106"/>
      <c r="C93" s="15" t="s">
        <v>19</v>
      </c>
      <c r="D93" s="88"/>
      <c r="E93" s="88"/>
      <c r="F93" s="88"/>
      <c r="G93" s="88"/>
      <c r="H93" s="96"/>
      <c r="I93" s="16">
        <v>50</v>
      </c>
      <c r="J93" s="17"/>
      <c r="K93" s="18"/>
      <c r="L93" s="18"/>
      <c r="M93" s="19"/>
      <c r="N93" s="98"/>
      <c r="O93" s="88"/>
      <c r="P93" s="101"/>
      <c r="Q93" s="88"/>
      <c r="R93" s="88"/>
      <c r="S93" s="20"/>
      <c r="T93" s="24"/>
      <c r="U93" s="21"/>
      <c r="V93" s="25"/>
      <c r="W93" s="22"/>
    </row>
    <row r="94" spans="1:23" ht="28.5">
      <c r="A94" s="103"/>
      <c r="B94" s="106"/>
      <c r="C94" s="15" t="s">
        <v>20</v>
      </c>
      <c r="D94" s="88"/>
      <c r="E94" s="88"/>
      <c r="F94" s="88"/>
      <c r="G94" s="88"/>
      <c r="H94" s="96"/>
      <c r="I94" s="16"/>
      <c r="J94" s="17"/>
      <c r="K94" s="18"/>
      <c r="L94" s="18"/>
      <c r="M94" s="19"/>
      <c r="N94" s="98"/>
      <c r="O94" s="88"/>
      <c r="P94" s="101"/>
      <c r="Q94" s="88"/>
      <c r="R94" s="88"/>
      <c r="S94" s="20"/>
      <c r="T94" s="21"/>
      <c r="U94" s="26"/>
      <c r="V94" s="21"/>
      <c r="W94" s="22"/>
    </row>
    <row r="95" spans="1:23" ht="57">
      <c r="A95" s="103"/>
      <c r="B95" s="106"/>
      <c r="C95" s="15" t="s">
        <v>21</v>
      </c>
      <c r="D95" s="88"/>
      <c r="E95" s="88"/>
      <c r="F95" s="88"/>
      <c r="G95" s="88"/>
      <c r="H95" s="96"/>
      <c r="I95" s="16"/>
      <c r="J95" s="17"/>
      <c r="K95" s="18"/>
      <c r="L95" s="18"/>
      <c r="M95" s="19"/>
      <c r="N95" s="98"/>
      <c r="O95" s="88"/>
      <c r="P95" s="101"/>
      <c r="Q95" s="88"/>
      <c r="R95" s="88"/>
      <c r="S95" s="20"/>
      <c r="T95" s="21"/>
      <c r="U95" s="21"/>
      <c r="V95" s="21"/>
      <c r="W95" s="22"/>
    </row>
    <row r="96" spans="1:23" ht="28.5">
      <c r="A96" s="103"/>
      <c r="B96" s="106"/>
      <c r="C96" s="15" t="s">
        <v>22</v>
      </c>
      <c r="D96" s="88"/>
      <c r="E96" s="88"/>
      <c r="F96" s="88"/>
      <c r="G96" s="88"/>
      <c r="H96" s="96"/>
      <c r="I96" s="16"/>
      <c r="J96" s="17"/>
      <c r="K96" s="18"/>
      <c r="L96" s="18"/>
      <c r="M96" s="19"/>
      <c r="N96" s="98"/>
      <c r="O96" s="88"/>
      <c r="P96" s="101"/>
      <c r="Q96" s="88"/>
      <c r="R96" s="88"/>
      <c r="S96" s="20"/>
      <c r="T96" s="21"/>
      <c r="U96" s="21"/>
      <c r="V96" s="21"/>
      <c r="W96" s="22"/>
    </row>
    <row r="97" spans="1:23" ht="29.25" thickBot="1">
      <c r="A97" s="103"/>
      <c r="B97" s="107"/>
      <c r="C97" s="27" t="s">
        <v>23</v>
      </c>
      <c r="D97" s="88"/>
      <c r="E97" s="88"/>
      <c r="F97" s="88"/>
      <c r="G97" s="88"/>
      <c r="H97" s="96"/>
      <c r="I97" s="28">
        <v>62</v>
      </c>
      <c r="J97" s="29"/>
      <c r="K97" s="30"/>
      <c r="L97" s="30"/>
      <c r="M97" s="31"/>
      <c r="N97" s="99"/>
      <c r="O97" s="89"/>
      <c r="P97" s="102"/>
      <c r="Q97" s="89"/>
      <c r="R97" s="89"/>
      <c r="S97" s="32"/>
      <c r="T97" s="23"/>
      <c r="U97" s="23"/>
      <c r="V97" s="23"/>
      <c r="W97" s="33"/>
    </row>
    <row r="98" spans="1:23" ht="17.25" thickBot="1">
      <c r="A98" s="104"/>
      <c r="B98" s="142" t="s">
        <v>24</v>
      </c>
      <c r="C98" s="143"/>
      <c r="D98" s="62">
        <f>D90+E90+H90</f>
        <v>738.49</v>
      </c>
      <c r="E98" s="46"/>
      <c r="F98" s="46"/>
      <c r="G98" s="46"/>
      <c r="H98" s="46"/>
      <c r="I98" s="48">
        <f t="shared" ref="I98:M98" si="18">I90+I91+I92+I93+I94+I95+I96+I97</f>
        <v>112</v>
      </c>
      <c r="J98" s="48">
        <f t="shared" si="18"/>
        <v>0</v>
      </c>
      <c r="K98" s="48">
        <f t="shared" si="18"/>
        <v>0</v>
      </c>
      <c r="L98" s="48">
        <f t="shared" si="18"/>
        <v>0</v>
      </c>
      <c r="M98" s="49">
        <f t="shared" si="18"/>
        <v>0</v>
      </c>
      <c r="N98" s="52">
        <f>N90+O90+P90+Q90+R90</f>
        <v>0</v>
      </c>
      <c r="O98" s="46"/>
      <c r="P98" s="34"/>
      <c r="Q98" s="46"/>
      <c r="R98" s="46"/>
      <c r="S98" s="48">
        <f t="shared" ref="S98:W98" si="19">S90+S91+S92+S93+S94+S95+S96+S97</f>
        <v>0</v>
      </c>
      <c r="T98" s="48">
        <f t="shared" si="19"/>
        <v>0</v>
      </c>
      <c r="U98" s="48">
        <f t="shared" si="19"/>
        <v>0</v>
      </c>
      <c r="V98" s="48">
        <f t="shared" si="19"/>
        <v>0</v>
      </c>
      <c r="W98" s="49">
        <f t="shared" si="19"/>
        <v>0</v>
      </c>
    </row>
    <row r="99" spans="1:23" ht="28.5">
      <c r="A99" s="103">
        <v>11</v>
      </c>
      <c r="B99" s="105" t="s">
        <v>90</v>
      </c>
      <c r="C99" s="7" t="s">
        <v>16</v>
      </c>
      <c r="D99" s="87">
        <v>152.38999999999999</v>
      </c>
      <c r="E99" s="87">
        <v>7.64</v>
      </c>
      <c r="F99" s="87"/>
      <c r="G99" s="87"/>
      <c r="H99" s="95">
        <v>13.66</v>
      </c>
      <c r="I99" s="8">
        <v>2.36</v>
      </c>
      <c r="J99" s="9"/>
      <c r="K99" s="10"/>
      <c r="L99" s="10"/>
      <c r="M99" s="11"/>
      <c r="N99" s="97"/>
      <c r="O99" s="87"/>
      <c r="P99" s="100"/>
      <c r="Q99" s="87"/>
      <c r="R99" s="87"/>
      <c r="S99" s="12"/>
      <c r="T99" s="13"/>
      <c r="U99" s="13"/>
      <c r="V99" s="13"/>
      <c r="W99" s="14"/>
    </row>
    <row r="100" spans="1:23" ht="28.5">
      <c r="A100" s="103"/>
      <c r="B100" s="106"/>
      <c r="C100" s="15" t="s">
        <v>17</v>
      </c>
      <c r="D100" s="88"/>
      <c r="E100" s="88"/>
      <c r="F100" s="88"/>
      <c r="G100" s="88"/>
      <c r="H100" s="96"/>
      <c r="I100" s="16"/>
      <c r="J100" s="17"/>
      <c r="K100" s="18"/>
      <c r="L100" s="18"/>
      <c r="M100" s="19"/>
      <c r="N100" s="98"/>
      <c r="O100" s="88"/>
      <c r="P100" s="101"/>
      <c r="Q100" s="88"/>
      <c r="R100" s="88"/>
      <c r="S100" s="20"/>
      <c r="T100" s="21"/>
      <c r="U100" s="21"/>
      <c r="V100" s="21"/>
      <c r="W100" s="22"/>
    </row>
    <row r="101" spans="1:23" ht="42.75">
      <c r="A101" s="103"/>
      <c r="B101" s="106"/>
      <c r="C101" s="15" t="s">
        <v>18</v>
      </c>
      <c r="D101" s="88"/>
      <c r="E101" s="88"/>
      <c r="F101" s="88"/>
      <c r="G101" s="88"/>
      <c r="H101" s="96"/>
      <c r="I101" s="16"/>
      <c r="J101" s="17"/>
      <c r="K101" s="18"/>
      <c r="L101" s="18"/>
      <c r="M101" s="19"/>
      <c r="N101" s="98"/>
      <c r="O101" s="88"/>
      <c r="P101" s="101"/>
      <c r="Q101" s="88"/>
      <c r="R101" s="88"/>
      <c r="S101" s="20"/>
      <c r="T101" s="21"/>
      <c r="U101" s="23"/>
      <c r="V101" s="21"/>
      <c r="W101" s="22"/>
    </row>
    <row r="102" spans="1:23" ht="57">
      <c r="A102" s="103"/>
      <c r="B102" s="106"/>
      <c r="C102" s="15" t="s">
        <v>19</v>
      </c>
      <c r="D102" s="88"/>
      <c r="E102" s="88"/>
      <c r="F102" s="88"/>
      <c r="G102" s="88"/>
      <c r="H102" s="96"/>
      <c r="I102" s="16"/>
      <c r="J102" s="17"/>
      <c r="K102" s="18"/>
      <c r="L102" s="18"/>
      <c r="M102" s="19"/>
      <c r="N102" s="98"/>
      <c r="O102" s="88"/>
      <c r="P102" s="101"/>
      <c r="Q102" s="88"/>
      <c r="R102" s="88"/>
      <c r="S102" s="20"/>
      <c r="T102" s="24"/>
      <c r="U102" s="21"/>
      <c r="V102" s="25"/>
      <c r="W102" s="22"/>
    </row>
    <row r="103" spans="1:23" ht="28.5">
      <c r="A103" s="103"/>
      <c r="B103" s="106"/>
      <c r="C103" s="15" t="s">
        <v>20</v>
      </c>
      <c r="D103" s="88"/>
      <c r="E103" s="88"/>
      <c r="F103" s="88"/>
      <c r="G103" s="88"/>
      <c r="H103" s="96"/>
      <c r="I103" s="16"/>
      <c r="J103" s="17"/>
      <c r="K103" s="18"/>
      <c r="L103" s="18"/>
      <c r="M103" s="19"/>
      <c r="N103" s="98"/>
      <c r="O103" s="88"/>
      <c r="P103" s="101"/>
      <c r="Q103" s="88"/>
      <c r="R103" s="88"/>
      <c r="S103" s="20"/>
      <c r="T103" s="21"/>
      <c r="U103" s="26"/>
      <c r="V103" s="21"/>
      <c r="W103" s="22"/>
    </row>
    <row r="104" spans="1:23" ht="57">
      <c r="A104" s="103"/>
      <c r="B104" s="106"/>
      <c r="C104" s="15" t="s">
        <v>21</v>
      </c>
      <c r="D104" s="88"/>
      <c r="E104" s="88"/>
      <c r="F104" s="88"/>
      <c r="G104" s="88"/>
      <c r="H104" s="96"/>
      <c r="I104" s="16"/>
      <c r="J104" s="17"/>
      <c r="K104" s="18"/>
      <c r="L104" s="18"/>
      <c r="M104" s="19"/>
      <c r="N104" s="98"/>
      <c r="O104" s="88"/>
      <c r="P104" s="101"/>
      <c r="Q104" s="88"/>
      <c r="R104" s="88"/>
      <c r="S104" s="20"/>
      <c r="T104" s="21"/>
      <c r="U104" s="21"/>
      <c r="V104" s="21"/>
      <c r="W104" s="22"/>
    </row>
    <row r="105" spans="1:23" ht="28.5">
      <c r="A105" s="103"/>
      <c r="B105" s="106"/>
      <c r="C105" s="15" t="s">
        <v>22</v>
      </c>
      <c r="D105" s="88"/>
      <c r="E105" s="88"/>
      <c r="F105" s="88"/>
      <c r="G105" s="88"/>
      <c r="H105" s="96"/>
      <c r="I105" s="16"/>
      <c r="J105" s="17"/>
      <c r="K105" s="18"/>
      <c r="L105" s="18"/>
      <c r="M105" s="19"/>
      <c r="N105" s="98"/>
      <c r="O105" s="88"/>
      <c r="P105" s="101"/>
      <c r="Q105" s="88"/>
      <c r="R105" s="88"/>
      <c r="S105" s="20"/>
      <c r="T105" s="21"/>
      <c r="U105" s="21"/>
      <c r="V105" s="21"/>
      <c r="W105" s="22"/>
    </row>
    <row r="106" spans="1:23" ht="29.25" thickBot="1">
      <c r="A106" s="103"/>
      <c r="B106" s="107"/>
      <c r="C106" s="27" t="s">
        <v>23</v>
      </c>
      <c r="D106" s="88"/>
      <c r="E106" s="88"/>
      <c r="F106" s="88"/>
      <c r="G106" s="88"/>
      <c r="H106" s="96"/>
      <c r="I106" s="28">
        <v>0.87</v>
      </c>
      <c r="J106" s="29"/>
      <c r="K106" s="30"/>
      <c r="L106" s="30"/>
      <c r="M106" s="31"/>
      <c r="N106" s="99"/>
      <c r="O106" s="89"/>
      <c r="P106" s="102"/>
      <c r="Q106" s="89"/>
      <c r="R106" s="89"/>
      <c r="S106" s="32"/>
      <c r="T106" s="23"/>
      <c r="U106" s="23"/>
      <c r="V106" s="23"/>
      <c r="W106" s="33"/>
    </row>
    <row r="107" spans="1:23" ht="17.25" thickBot="1">
      <c r="A107" s="104"/>
      <c r="B107" s="142" t="s">
        <v>24</v>
      </c>
      <c r="C107" s="143"/>
      <c r="D107" s="62">
        <f>D99+E99+H99</f>
        <v>173.68999999999997</v>
      </c>
      <c r="E107" s="46"/>
      <c r="F107" s="46"/>
      <c r="G107" s="46"/>
      <c r="H107" s="46"/>
      <c r="I107" s="48">
        <f t="shared" ref="I107:M107" si="20">I99+I100+I101+I102+I103+I104+I105+I106</f>
        <v>3.23</v>
      </c>
      <c r="J107" s="48">
        <f t="shared" si="20"/>
        <v>0</v>
      </c>
      <c r="K107" s="48">
        <f t="shared" si="20"/>
        <v>0</v>
      </c>
      <c r="L107" s="48">
        <f t="shared" si="20"/>
        <v>0</v>
      </c>
      <c r="M107" s="49">
        <f t="shared" si="20"/>
        <v>0</v>
      </c>
      <c r="N107" s="52">
        <f>N99+O99+P99+Q99+R99</f>
        <v>0</v>
      </c>
      <c r="O107" s="46"/>
      <c r="P107" s="34"/>
      <c r="Q107" s="46"/>
      <c r="R107" s="46"/>
      <c r="S107" s="48">
        <f t="shared" ref="S107:W107" si="21">S99+S100+S101+S102+S103+S104+S105+S106</f>
        <v>0</v>
      </c>
      <c r="T107" s="48">
        <f t="shared" si="21"/>
        <v>0</v>
      </c>
      <c r="U107" s="48">
        <f t="shared" si="21"/>
        <v>0</v>
      </c>
      <c r="V107" s="48">
        <f t="shared" si="21"/>
        <v>0</v>
      </c>
      <c r="W107" s="49">
        <f t="shared" si="21"/>
        <v>0</v>
      </c>
    </row>
    <row r="108" spans="1:23" ht="28.5">
      <c r="A108" s="103">
        <v>12</v>
      </c>
      <c r="B108" s="105" t="s">
        <v>99</v>
      </c>
      <c r="C108" s="7" t="s">
        <v>16</v>
      </c>
      <c r="D108" s="87">
        <v>305.64</v>
      </c>
      <c r="E108" s="87">
        <v>1.4</v>
      </c>
      <c r="F108" s="87"/>
      <c r="G108" s="87">
        <v>61.7</v>
      </c>
      <c r="H108" s="95">
        <v>35.090000000000003</v>
      </c>
      <c r="I108" s="8"/>
      <c r="J108" s="9"/>
      <c r="K108" s="10"/>
      <c r="L108" s="10"/>
      <c r="M108" s="11"/>
      <c r="N108" s="97"/>
      <c r="O108" s="87"/>
      <c r="P108" s="100"/>
      <c r="Q108" s="87"/>
      <c r="R108" s="87">
        <v>9.07</v>
      </c>
      <c r="S108" s="12"/>
      <c r="T108" s="13"/>
      <c r="U108" s="13"/>
      <c r="V108" s="13"/>
      <c r="W108" s="14"/>
    </row>
    <row r="109" spans="1:23" ht="28.5">
      <c r="A109" s="103"/>
      <c r="B109" s="106"/>
      <c r="C109" s="15" t="s">
        <v>17</v>
      </c>
      <c r="D109" s="88"/>
      <c r="E109" s="88"/>
      <c r="F109" s="88"/>
      <c r="G109" s="88"/>
      <c r="H109" s="96"/>
      <c r="I109" s="16"/>
      <c r="J109" s="17"/>
      <c r="K109" s="18"/>
      <c r="L109" s="18"/>
      <c r="M109" s="19"/>
      <c r="N109" s="98"/>
      <c r="O109" s="88"/>
      <c r="P109" s="101"/>
      <c r="Q109" s="88"/>
      <c r="R109" s="88"/>
      <c r="S109" s="20"/>
      <c r="T109" s="21"/>
      <c r="U109" s="21"/>
      <c r="V109" s="21"/>
      <c r="W109" s="22"/>
    </row>
    <row r="110" spans="1:23" ht="42.75">
      <c r="A110" s="103"/>
      <c r="B110" s="106"/>
      <c r="C110" s="15" t="s">
        <v>18</v>
      </c>
      <c r="D110" s="88"/>
      <c r="E110" s="88"/>
      <c r="F110" s="88"/>
      <c r="G110" s="88"/>
      <c r="H110" s="96"/>
      <c r="I110" s="16"/>
      <c r="J110" s="17"/>
      <c r="K110" s="18"/>
      <c r="L110" s="18"/>
      <c r="M110" s="19"/>
      <c r="N110" s="98"/>
      <c r="O110" s="88"/>
      <c r="P110" s="101"/>
      <c r="Q110" s="88"/>
      <c r="R110" s="88"/>
      <c r="S110" s="20"/>
      <c r="T110" s="21"/>
      <c r="U110" s="23"/>
      <c r="V110" s="21"/>
      <c r="W110" s="22"/>
    </row>
    <row r="111" spans="1:23" ht="57">
      <c r="A111" s="103"/>
      <c r="B111" s="106"/>
      <c r="C111" s="15" t="s">
        <v>19</v>
      </c>
      <c r="D111" s="88"/>
      <c r="E111" s="88"/>
      <c r="F111" s="88"/>
      <c r="G111" s="88"/>
      <c r="H111" s="96"/>
      <c r="I111" s="16">
        <v>204</v>
      </c>
      <c r="J111" s="17"/>
      <c r="K111" s="18"/>
      <c r="L111" s="18"/>
      <c r="M111" s="19"/>
      <c r="N111" s="98"/>
      <c r="O111" s="88"/>
      <c r="P111" s="101"/>
      <c r="Q111" s="88"/>
      <c r="R111" s="88"/>
      <c r="S111" s="20"/>
      <c r="T111" s="24"/>
      <c r="U111" s="21"/>
      <c r="V111" s="25"/>
      <c r="W111" s="22"/>
    </row>
    <row r="112" spans="1:23" ht="28.5">
      <c r="A112" s="103"/>
      <c r="B112" s="106"/>
      <c r="C112" s="15" t="s">
        <v>20</v>
      </c>
      <c r="D112" s="88"/>
      <c r="E112" s="88"/>
      <c r="F112" s="88"/>
      <c r="G112" s="88"/>
      <c r="H112" s="96"/>
      <c r="I112" s="16"/>
      <c r="J112" s="17"/>
      <c r="K112" s="18"/>
      <c r="L112" s="18"/>
      <c r="M112" s="19"/>
      <c r="N112" s="98"/>
      <c r="O112" s="88"/>
      <c r="P112" s="101"/>
      <c r="Q112" s="88"/>
      <c r="R112" s="88"/>
      <c r="S112" s="20"/>
      <c r="T112" s="21"/>
      <c r="U112" s="26"/>
      <c r="V112" s="21"/>
      <c r="W112" s="22"/>
    </row>
    <row r="113" spans="1:23" ht="57">
      <c r="A113" s="103"/>
      <c r="B113" s="106"/>
      <c r="C113" s="15" t="s">
        <v>21</v>
      </c>
      <c r="D113" s="88"/>
      <c r="E113" s="88"/>
      <c r="F113" s="88"/>
      <c r="G113" s="88"/>
      <c r="H113" s="96"/>
      <c r="I113" s="16"/>
      <c r="J113" s="17"/>
      <c r="K113" s="18"/>
      <c r="L113" s="18"/>
      <c r="M113" s="19"/>
      <c r="N113" s="98"/>
      <c r="O113" s="88"/>
      <c r="P113" s="101"/>
      <c r="Q113" s="88"/>
      <c r="R113" s="88"/>
      <c r="S113" s="20"/>
      <c r="T113" s="21"/>
      <c r="U113" s="21"/>
      <c r="V113" s="21"/>
      <c r="W113" s="22"/>
    </row>
    <row r="114" spans="1:23" ht="28.5">
      <c r="A114" s="103"/>
      <c r="B114" s="106"/>
      <c r="C114" s="15" t="s">
        <v>22</v>
      </c>
      <c r="D114" s="88"/>
      <c r="E114" s="88"/>
      <c r="F114" s="88"/>
      <c r="G114" s="88"/>
      <c r="H114" s="96"/>
      <c r="I114" s="16"/>
      <c r="J114" s="17"/>
      <c r="K114" s="18"/>
      <c r="L114" s="18"/>
      <c r="M114" s="19"/>
      <c r="N114" s="98"/>
      <c r="O114" s="88"/>
      <c r="P114" s="101"/>
      <c r="Q114" s="88"/>
      <c r="R114" s="88"/>
      <c r="S114" s="20"/>
      <c r="T114" s="21"/>
      <c r="U114" s="21"/>
      <c r="V114" s="21"/>
      <c r="W114" s="22"/>
    </row>
    <row r="115" spans="1:23" ht="29.25" thickBot="1">
      <c r="A115" s="103"/>
      <c r="B115" s="107"/>
      <c r="C115" s="27" t="s">
        <v>23</v>
      </c>
      <c r="D115" s="88"/>
      <c r="E115" s="88"/>
      <c r="F115" s="88"/>
      <c r="G115" s="88"/>
      <c r="H115" s="96"/>
      <c r="I115" s="28"/>
      <c r="J115" s="29"/>
      <c r="K115" s="30"/>
      <c r="L115" s="30"/>
      <c r="M115" s="31"/>
      <c r="N115" s="99"/>
      <c r="O115" s="89"/>
      <c r="P115" s="102"/>
      <c r="Q115" s="89"/>
      <c r="R115" s="89"/>
      <c r="S115" s="32"/>
      <c r="T115" s="23"/>
      <c r="U115" s="23"/>
      <c r="V115" s="23"/>
      <c r="W115" s="33"/>
    </row>
    <row r="116" spans="1:23" ht="17.25" thickBot="1">
      <c r="A116" s="104"/>
      <c r="B116" s="142" t="s">
        <v>24</v>
      </c>
      <c r="C116" s="143"/>
      <c r="D116" s="62">
        <f>D108+E108+G108+H108</f>
        <v>403.82999999999993</v>
      </c>
      <c r="E116" s="46"/>
      <c r="F116" s="46"/>
      <c r="G116" s="46"/>
      <c r="H116" s="46"/>
      <c r="I116" s="48">
        <f t="shared" ref="I116:M116" si="22">I108+I109+I110+I111+I112+I113+I114+I115</f>
        <v>204</v>
      </c>
      <c r="J116" s="48">
        <f t="shared" si="22"/>
        <v>0</v>
      </c>
      <c r="K116" s="48">
        <f t="shared" si="22"/>
        <v>0</v>
      </c>
      <c r="L116" s="48">
        <f t="shared" si="22"/>
        <v>0</v>
      </c>
      <c r="M116" s="49">
        <f t="shared" si="22"/>
        <v>0</v>
      </c>
      <c r="N116" s="52">
        <f>N108+O108+P108+Q108+R108</f>
        <v>9.07</v>
      </c>
      <c r="O116" s="46"/>
      <c r="P116" s="34"/>
      <c r="Q116" s="46"/>
      <c r="R116" s="46"/>
      <c r="S116" s="48">
        <f t="shared" ref="S116:W116" si="23">S108+S109+S110+S111+S112+S113+S114+S115</f>
        <v>0</v>
      </c>
      <c r="T116" s="48">
        <f t="shared" si="23"/>
        <v>0</v>
      </c>
      <c r="U116" s="48">
        <f t="shared" si="23"/>
        <v>0</v>
      </c>
      <c r="V116" s="48">
        <f t="shared" si="23"/>
        <v>0</v>
      </c>
      <c r="W116" s="49">
        <f t="shared" si="23"/>
        <v>0</v>
      </c>
    </row>
    <row r="117" spans="1:23" ht="28.5">
      <c r="A117" s="103">
        <v>13</v>
      </c>
      <c r="B117" s="105" t="s">
        <v>100</v>
      </c>
      <c r="C117" s="7" t="s">
        <v>16</v>
      </c>
      <c r="D117" s="87">
        <v>0.85</v>
      </c>
      <c r="E117" s="87"/>
      <c r="F117" s="87"/>
      <c r="G117" s="87"/>
      <c r="H117" s="95">
        <v>9.01</v>
      </c>
      <c r="I117" s="8"/>
      <c r="J117" s="9"/>
      <c r="K117" s="10"/>
      <c r="L117" s="10"/>
      <c r="M117" s="11"/>
      <c r="N117" s="97"/>
      <c r="O117" s="87"/>
      <c r="P117" s="100"/>
      <c r="Q117" s="87"/>
      <c r="R117" s="87">
        <v>1.1299999999999999</v>
      </c>
      <c r="S117" s="12"/>
      <c r="T117" s="13"/>
      <c r="U117" s="13"/>
      <c r="V117" s="13"/>
      <c r="W117" s="14"/>
    </row>
    <row r="118" spans="1:23" ht="28.5">
      <c r="A118" s="103"/>
      <c r="B118" s="106"/>
      <c r="C118" s="15" t="s">
        <v>17</v>
      </c>
      <c r="D118" s="88"/>
      <c r="E118" s="88"/>
      <c r="F118" s="88"/>
      <c r="G118" s="88"/>
      <c r="H118" s="96"/>
      <c r="I118" s="16"/>
      <c r="J118" s="17"/>
      <c r="K118" s="18"/>
      <c r="L118" s="18"/>
      <c r="M118" s="19"/>
      <c r="N118" s="98"/>
      <c r="O118" s="88"/>
      <c r="P118" s="101"/>
      <c r="Q118" s="88"/>
      <c r="R118" s="88"/>
      <c r="S118" s="20"/>
      <c r="T118" s="21"/>
      <c r="U118" s="21"/>
      <c r="V118" s="21"/>
      <c r="W118" s="22"/>
    </row>
    <row r="119" spans="1:23" ht="42.75">
      <c r="A119" s="103"/>
      <c r="B119" s="106"/>
      <c r="C119" s="15" t="s">
        <v>18</v>
      </c>
      <c r="D119" s="88"/>
      <c r="E119" s="88"/>
      <c r="F119" s="88"/>
      <c r="G119" s="88"/>
      <c r="H119" s="96"/>
      <c r="I119" s="16"/>
      <c r="J119" s="17"/>
      <c r="K119" s="18"/>
      <c r="L119" s="18"/>
      <c r="M119" s="19"/>
      <c r="N119" s="98"/>
      <c r="O119" s="88"/>
      <c r="P119" s="101"/>
      <c r="Q119" s="88"/>
      <c r="R119" s="88"/>
      <c r="S119" s="20"/>
      <c r="T119" s="21"/>
      <c r="U119" s="23"/>
      <c r="V119" s="21"/>
      <c r="W119" s="22"/>
    </row>
    <row r="120" spans="1:23" ht="57">
      <c r="A120" s="103"/>
      <c r="B120" s="106"/>
      <c r="C120" s="15" t="s">
        <v>19</v>
      </c>
      <c r="D120" s="88"/>
      <c r="E120" s="88"/>
      <c r="F120" s="88"/>
      <c r="G120" s="88"/>
      <c r="H120" s="96"/>
      <c r="I120" s="16"/>
      <c r="J120" s="17"/>
      <c r="K120" s="18"/>
      <c r="L120" s="18"/>
      <c r="M120" s="19"/>
      <c r="N120" s="98"/>
      <c r="O120" s="88"/>
      <c r="P120" s="101"/>
      <c r="Q120" s="88"/>
      <c r="R120" s="88"/>
      <c r="S120" s="20"/>
      <c r="T120" s="24"/>
      <c r="U120" s="21"/>
      <c r="V120" s="25"/>
      <c r="W120" s="22"/>
    </row>
    <row r="121" spans="1:23" ht="28.5">
      <c r="A121" s="103"/>
      <c r="B121" s="106"/>
      <c r="C121" s="15" t="s">
        <v>20</v>
      </c>
      <c r="D121" s="88"/>
      <c r="E121" s="88"/>
      <c r="F121" s="88"/>
      <c r="G121" s="88"/>
      <c r="H121" s="96"/>
      <c r="I121" s="16"/>
      <c r="J121" s="17"/>
      <c r="K121" s="18"/>
      <c r="L121" s="18"/>
      <c r="M121" s="19"/>
      <c r="N121" s="98"/>
      <c r="O121" s="88"/>
      <c r="P121" s="101"/>
      <c r="Q121" s="88"/>
      <c r="R121" s="88"/>
      <c r="S121" s="20"/>
      <c r="T121" s="21"/>
      <c r="U121" s="26"/>
      <c r="V121" s="21"/>
      <c r="W121" s="22"/>
    </row>
    <row r="122" spans="1:23" ht="57">
      <c r="A122" s="103"/>
      <c r="B122" s="106"/>
      <c r="C122" s="15" t="s">
        <v>21</v>
      </c>
      <c r="D122" s="88"/>
      <c r="E122" s="88"/>
      <c r="F122" s="88"/>
      <c r="G122" s="88"/>
      <c r="H122" s="96"/>
      <c r="I122" s="16"/>
      <c r="J122" s="17"/>
      <c r="K122" s="18"/>
      <c r="L122" s="18"/>
      <c r="M122" s="19"/>
      <c r="N122" s="98"/>
      <c r="O122" s="88"/>
      <c r="P122" s="101"/>
      <c r="Q122" s="88"/>
      <c r="R122" s="88"/>
      <c r="S122" s="20"/>
      <c r="T122" s="21"/>
      <c r="U122" s="21"/>
      <c r="V122" s="21"/>
      <c r="W122" s="22"/>
    </row>
    <row r="123" spans="1:23" ht="28.5">
      <c r="A123" s="103"/>
      <c r="B123" s="106"/>
      <c r="C123" s="15" t="s">
        <v>22</v>
      </c>
      <c r="D123" s="88"/>
      <c r="E123" s="88"/>
      <c r="F123" s="88"/>
      <c r="G123" s="88"/>
      <c r="H123" s="96"/>
      <c r="I123" s="16"/>
      <c r="J123" s="17"/>
      <c r="K123" s="18"/>
      <c r="L123" s="18"/>
      <c r="M123" s="19"/>
      <c r="N123" s="98"/>
      <c r="O123" s="88"/>
      <c r="P123" s="101"/>
      <c r="Q123" s="88"/>
      <c r="R123" s="88"/>
      <c r="S123" s="20"/>
      <c r="T123" s="21"/>
      <c r="U123" s="21"/>
      <c r="V123" s="21"/>
      <c r="W123" s="22"/>
    </row>
    <row r="124" spans="1:23" ht="29.25" thickBot="1">
      <c r="A124" s="103"/>
      <c r="B124" s="107"/>
      <c r="C124" s="27" t="s">
        <v>23</v>
      </c>
      <c r="D124" s="88"/>
      <c r="E124" s="88"/>
      <c r="F124" s="88"/>
      <c r="G124" s="88"/>
      <c r="H124" s="96"/>
      <c r="I124" s="28"/>
      <c r="J124" s="29"/>
      <c r="K124" s="30"/>
      <c r="L124" s="30"/>
      <c r="M124" s="31"/>
      <c r="N124" s="99"/>
      <c r="O124" s="89"/>
      <c r="P124" s="102"/>
      <c r="Q124" s="89"/>
      <c r="R124" s="89"/>
      <c r="S124" s="32"/>
      <c r="T124" s="23"/>
      <c r="U124" s="23"/>
      <c r="V124" s="23"/>
      <c r="W124" s="33"/>
    </row>
    <row r="125" spans="1:23" ht="17.25" thickBot="1">
      <c r="A125" s="104"/>
      <c r="B125" s="142" t="s">
        <v>24</v>
      </c>
      <c r="C125" s="143"/>
      <c r="D125" s="62">
        <f>D117+H117</f>
        <v>9.86</v>
      </c>
      <c r="E125" s="46"/>
      <c r="F125" s="46"/>
      <c r="G125" s="46"/>
      <c r="H125" s="46"/>
      <c r="I125" s="48">
        <f t="shared" ref="I125:M125" si="24">I117+I118+I119+I120+I121+I122+I123+I124</f>
        <v>0</v>
      </c>
      <c r="J125" s="48">
        <f t="shared" si="24"/>
        <v>0</v>
      </c>
      <c r="K125" s="48">
        <f t="shared" si="24"/>
        <v>0</v>
      </c>
      <c r="L125" s="48">
        <f t="shared" si="24"/>
        <v>0</v>
      </c>
      <c r="M125" s="49">
        <f t="shared" si="24"/>
        <v>0</v>
      </c>
      <c r="N125" s="52">
        <f>N117+O117+P117+Q117+R117</f>
        <v>1.1299999999999999</v>
      </c>
      <c r="O125" s="46"/>
      <c r="P125" s="34"/>
      <c r="Q125" s="46"/>
      <c r="R125" s="46"/>
      <c r="S125" s="48">
        <f t="shared" ref="S125:W125" si="25">S117+S118+S119+S120+S121+S122+S123+S124</f>
        <v>0</v>
      </c>
      <c r="T125" s="48">
        <f t="shared" si="25"/>
        <v>0</v>
      </c>
      <c r="U125" s="48">
        <f t="shared" si="25"/>
        <v>0</v>
      </c>
      <c r="V125" s="48">
        <f t="shared" si="25"/>
        <v>0</v>
      </c>
      <c r="W125" s="49">
        <f t="shared" si="25"/>
        <v>0</v>
      </c>
    </row>
    <row r="126" spans="1:23" ht="18" customHeight="1" thickBot="1">
      <c r="A126" s="108"/>
      <c r="B126" s="92" t="s">
        <v>124</v>
      </c>
      <c r="C126" s="35" t="s">
        <v>16</v>
      </c>
      <c r="D126" s="82">
        <f>D9+D18+D27+D36+D45+D54+D63+D72+D81+D90+D99+D108+D117</f>
        <v>3502.7899999999995</v>
      </c>
      <c r="E126" s="82">
        <f t="shared" ref="E126:H126" si="26">E9+E18+E27+E36+E45+E54+E63+E72+E81+E90+E99+E108+E117</f>
        <v>280.48</v>
      </c>
      <c r="F126" s="82">
        <f t="shared" si="26"/>
        <v>0</v>
      </c>
      <c r="G126" s="82">
        <f t="shared" si="26"/>
        <v>119.89000000000001</v>
      </c>
      <c r="H126" s="82">
        <f t="shared" si="26"/>
        <v>534.41999999999996</v>
      </c>
      <c r="I126" s="36">
        <f>I9+I18+I27+I36+I45+I54+I63+I72+I81+I90+I99+I108+I117</f>
        <v>5.3599999999999994</v>
      </c>
      <c r="J126" s="36">
        <f t="shared" ref="J126:M126" si="27">J9+J18+J27+J36+J45+J54+J63+J72+J81+J90+J99+J108+J117</f>
        <v>0</v>
      </c>
      <c r="K126" s="36">
        <f t="shared" si="27"/>
        <v>0</v>
      </c>
      <c r="L126" s="36">
        <f t="shared" si="27"/>
        <v>0</v>
      </c>
      <c r="M126" s="36">
        <f t="shared" si="27"/>
        <v>0</v>
      </c>
      <c r="N126" s="82">
        <f t="shared" ref="N126:W126" si="28">N9+N18+N27+N36+N45+N54+N63+N72+N81+N90+N99+N108+N117</f>
        <v>19.2</v>
      </c>
      <c r="O126" s="82">
        <f t="shared" si="28"/>
        <v>7.94</v>
      </c>
      <c r="P126" s="82">
        <f t="shared" si="28"/>
        <v>0</v>
      </c>
      <c r="Q126" s="82">
        <f t="shared" si="28"/>
        <v>0</v>
      </c>
      <c r="R126" s="82">
        <f t="shared" si="28"/>
        <v>12.899999999999999</v>
      </c>
      <c r="S126" s="36">
        <f t="shared" si="28"/>
        <v>0</v>
      </c>
      <c r="T126" s="36">
        <f t="shared" si="28"/>
        <v>0</v>
      </c>
      <c r="U126" s="36">
        <f t="shared" si="28"/>
        <v>0</v>
      </c>
      <c r="V126" s="36">
        <f t="shared" si="28"/>
        <v>0</v>
      </c>
      <c r="W126" s="36">
        <f t="shared" si="28"/>
        <v>0</v>
      </c>
    </row>
    <row r="127" spans="1:23" ht="27.75" thickBot="1">
      <c r="A127" s="109"/>
      <c r="B127" s="93"/>
      <c r="C127" s="37" t="s">
        <v>17</v>
      </c>
      <c r="D127" s="83"/>
      <c r="E127" s="83"/>
      <c r="F127" s="83"/>
      <c r="G127" s="83"/>
      <c r="H127" s="83"/>
      <c r="I127" s="36">
        <f t="shared" ref="I127:M127" si="29">I10+I19+I28+I37+I46+I55+I64+I73+I82+I91+I100+I109+I118</f>
        <v>0.5</v>
      </c>
      <c r="J127" s="36">
        <f t="shared" si="29"/>
        <v>0</v>
      </c>
      <c r="K127" s="36">
        <f t="shared" si="29"/>
        <v>0</v>
      </c>
      <c r="L127" s="36">
        <f t="shared" si="29"/>
        <v>0</v>
      </c>
      <c r="M127" s="36">
        <f t="shared" si="29"/>
        <v>0</v>
      </c>
      <c r="N127" s="83"/>
      <c r="O127" s="83"/>
      <c r="P127" s="83"/>
      <c r="Q127" s="83"/>
      <c r="R127" s="83"/>
      <c r="S127" s="36">
        <f t="shared" ref="S127:W127" si="30">S10+S19+S28+S37+S46+S55+S64+S73+S82+S91+S100+S109+S118</f>
        <v>0</v>
      </c>
      <c r="T127" s="36">
        <f t="shared" si="30"/>
        <v>0</v>
      </c>
      <c r="U127" s="36">
        <f t="shared" si="30"/>
        <v>0</v>
      </c>
      <c r="V127" s="36">
        <f t="shared" si="30"/>
        <v>0</v>
      </c>
      <c r="W127" s="36">
        <f t="shared" si="30"/>
        <v>0</v>
      </c>
    </row>
    <row r="128" spans="1:23" ht="41.25" thickBot="1">
      <c r="A128" s="109"/>
      <c r="B128" s="93"/>
      <c r="C128" s="37" t="s">
        <v>18</v>
      </c>
      <c r="D128" s="83"/>
      <c r="E128" s="83"/>
      <c r="F128" s="83"/>
      <c r="G128" s="83"/>
      <c r="H128" s="83"/>
      <c r="I128" s="36">
        <f t="shared" ref="I128:M128" si="31">I11+I20+I29+I38+I47+I56+I65+I74+I83+I92+I101+I110+I119</f>
        <v>5</v>
      </c>
      <c r="J128" s="36">
        <f t="shared" si="31"/>
        <v>0</v>
      </c>
      <c r="K128" s="36">
        <f t="shared" si="31"/>
        <v>0</v>
      </c>
      <c r="L128" s="36">
        <f t="shared" si="31"/>
        <v>0</v>
      </c>
      <c r="M128" s="36">
        <f t="shared" si="31"/>
        <v>0</v>
      </c>
      <c r="N128" s="83"/>
      <c r="O128" s="83"/>
      <c r="P128" s="83"/>
      <c r="Q128" s="83"/>
      <c r="R128" s="83"/>
      <c r="S128" s="36">
        <f t="shared" ref="S128:W128" si="32">S11+S20+S29+S38+S47+S56+S65+S74+S83+S92+S101+S110+S119</f>
        <v>0</v>
      </c>
      <c r="T128" s="36">
        <f t="shared" si="32"/>
        <v>0</v>
      </c>
      <c r="U128" s="36">
        <f t="shared" si="32"/>
        <v>0</v>
      </c>
      <c r="V128" s="36">
        <f t="shared" si="32"/>
        <v>0</v>
      </c>
      <c r="W128" s="36">
        <f t="shared" si="32"/>
        <v>0</v>
      </c>
    </row>
    <row r="129" spans="1:25" ht="54.75" thickBot="1">
      <c r="A129" s="109"/>
      <c r="B129" s="93"/>
      <c r="C129" s="37" t="s">
        <v>19</v>
      </c>
      <c r="D129" s="83"/>
      <c r="E129" s="83"/>
      <c r="F129" s="83"/>
      <c r="G129" s="83"/>
      <c r="H129" s="83"/>
      <c r="I129" s="36">
        <f t="shared" ref="I129:M129" si="33">I12+I21+I30+I39+I48+I57+I66+I75+I84+I93+I102+I111+I120</f>
        <v>492.2</v>
      </c>
      <c r="J129" s="36">
        <f t="shared" si="33"/>
        <v>2</v>
      </c>
      <c r="K129" s="36">
        <f t="shared" si="33"/>
        <v>0</v>
      </c>
      <c r="L129" s="36">
        <f t="shared" si="33"/>
        <v>0</v>
      </c>
      <c r="M129" s="36">
        <f t="shared" si="33"/>
        <v>0</v>
      </c>
      <c r="N129" s="83"/>
      <c r="O129" s="83"/>
      <c r="P129" s="83"/>
      <c r="Q129" s="83"/>
      <c r="R129" s="83"/>
      <c r="S129" s="36">
        <f t="shared" ref="S129:W129" si="34">S12+S21+S30+S39+S48+S57+S66+S75+S84+S93+S102+S111+S120</f>
        <v>0</v>
      </c>
      <c r="T129" s="36">
        <f t="shared" si="34"/>
        <v>0</v>
      </c>
      <c r="U129" s="36">
        <f t="shared" si="34"/>
        <v>0</v>
      </c>
      <c r="V129" s="36">
        <f t="shared" si="34"/>
        <v>0</v>
      </c>
      <c r="W129" s="36">
        <f t="shared" si="34"/>
        <v>0</v>
      </c>
    </row>
    <row r="130" spans="1:25" ht="27.75" thickBot="1">
      <c r="A130" s="109"/>
      <c r="B130" s="93"/>
      <c r="C130" s="37" t="s">
        <v>20</v>
      </c>
      <c r="D130" s="83"/>
      <c r="E130" s="83"/>
      <c r="F130" s="83"/>
      <c r="G130" s="83"/>
      <c r="H130" s="83"/>
      <c r="I130" s="36">
        <f t="shared" ref="I130:M130" si="35">I13+I22+I31+I40+I49+I58+I67+I76+I85+I94+I103+I112+I121</f>
        <v>41.3</v>
      </c>
      <c r="J130" s="36">
        <f t="shared" si="35"/>
        <v>0</v>
      </c>
      <c r="K130" s="36">
        <f t="shared" si="35"/>
        <v>0</v>
      </c>
      <c r="L130" s="36">
        <f t="shared" si="35"/>
        <v>0</v>
      </c>
      <c r="M130" s="36">
        <f t="shared" si="35"/>
        <v>0</v>
      </c>
      <c r="N130" s="83"/>
      <c r="O130" s="83"/>
      <c r="P130" s="83"/>
      <c r="Q130" s="83"/>
      <c r="R130" s="83"/>
      <c r="S130" s="36">
        <f t="shared" ref="S130:W130" si="36">S13+S22+S31+S40+S49+S58+S67+S76+S85+S94+S103+S112+S121</f>
        <v>0</v>
      </c>
      <c r="T130" s="36">
        <f t="shared" si="36"/>
        <v>0</v>
      </c>
      <c r="U130" s="36">
        <f t="shared" si="36"/>
        <v>0</v>
      </c>
      <c r="V130" s="36">
        <f t="shared" si="36"/>
        <v>0</v>
      </c>
      <c r="W130" s="36">
        <f t="shared" si="36"/>
        <v>0</v>
      </c>
    </row>
    <row r="131" spans="1:25" ht="54.75" thickBot="1">
      <c r="A131" s="109"/>
      <c r="B131" s="93"/>
      <c r="C131" s="37" t="s">
        <v>21</v>
      </c>
      <c r="D131" s="83"/>
      <c r="E131" s="83"/>
      <c r="F131" s="83"/>
      <c r="G131" s="83"/>
      <c r="H131" s="83"/>
      <c r="I131" s="36">
        <f t="shared" ref="I131:M131" si="37">I14+I23+I32+I41+I50+I59+I68+I77+I86+I95+I104+I113+I122</f>
        <v>18</v>
      </c>
      <c r="J131" s="36">
        <f t="shared" si="37"/>
        <v>0</v>
      </c>
      <c r="K131" s="36">
        <f t="shared" si="37"/>
        <v>0</v>
      </c>
      <c r="L131" s="36">
        <f t="shared" si="37"/>
        <v>0</v>
      </c>
      <c r="M131" s="36">
        <f t="shared" si="37"/>
        <v>0</v>
      </c>
      <c r="N131" s="83"/>
      <c r="O131" s="83"/>
      <c r="P131" s="83"/>
      <c r="Q131" s="83"/>
      <c r="R131" s="83"/>
      <c r="S131" s="36">
        <f t="shared" ref="S131:W131" si="38">S14+S23+S32+S41+S50+S59+S68+S77+S86+S95+S104+S113+S122</f>
        <v>0</v>
      </c>
      <c r="T131" s="36">
        <f t="shared" si="38"/>
        <v>0</v>
      </c>
      <c r="U131" s="36">
        <f t="shared" si="38"/>
        <v>0</v>
      </c>
      <c r="V131" s="36">
        <f t="shared" si="38"/>
        <v>0</v>
      </c>
      <c r="W131" s="36">
        <f t="shared" si="38"/>
        <v>0</v>
      </c>
    </row>
    <row r="132" spans="1:25" ht="27.75" thickBot="1">
      <c r="A132" s="109"/>
      <c r="B132" s="93"/>
      <c r="C132" s="37" t="s">
        <v>22</v>
      </c>
      <c r="D132" s="83"/>
      <c r="E132" s="83"/>
      <c r="F132" s="83"/>
      <c r="G132" s="83"/>
      <c r="H132" s="83"/>
      <c r="I132" s="36">
        <f t="shared" ref="I132:M133" si="39">I15+I24+I33+I42+I51+I60+I69+I78+I87+I96+I105+I114+I123</f>
        <v>0.5</v>
      </c>
      <c r="J132" s="36">
        <f t="shared" si="39"/>
        <v>0</v>
      </c>
      <c r="K132" s="36">
        <f t="shared" si="39"/>
        <v>0</v>
      </c>
      <c r="L132" s="36">
        <f t="shared" si="39"/>
        <v>0</v>
      </c>
      <c r="M132" s="36">
        <f t="shared" si="39"/>
        <v>0</v>
      </c>
      <c r="N132" s="83"/>
      <c r="O132" s="83"/>
      <c r="P132" s="83"/>
      <c r="Q132" s="83"/>
      <c r="R132" s="83"/>
      <c r="S132" s="36">
        <f t="shared" ref="S132:W132" si="40">S15+S24+S33+S42+S51+S60+S69+S78+S87+S96+S105+S114+S123</f>
        <v>0</v>
      </c>
      <c r="T132" s="36">
        <f t="shared" si="40"/>
        <v>0</v>
      </c>
      <c r="U132" s="36">
        <f t="shared" si="40"/>
        <v>0</v>
      </c>
      <c r="V132" s="36">
        <f t="shared" si="40"/>
        <v>0</v>
      </c>
      <c r="W132" s="36">
        <f t="shared" si="40"/>
        <v>0</v>
      </c>
    </row>
    <row r="133" spans="1:25" ht="27.75" thickBot="1">
      <c r="A133" s="110"/>
      <c r="B133" s="94"/>
      <c r="C133" s="38" t="s">
        <v>23</v>
      </c>
      <c r="D133" s="84"/>
      <c r="E133" s="84"/>
      <c r="F133" s="84"/>
      <c r="G133" s="84"/>
      <c r="H133" s="84"/>
      <c r="I133" s="36">
        <f>I16+I25+I34+I43+I52+I61+I70+I79+I88+I97+I106+I115+I124</f>
        <v>110.47</v>
      </c>
      <c r="J133" s="36">
        <f t="shared" si="39"/>
        <v>3.5</v>
      </c>
      <c r="K133" s="36">
        <f t="shared" si="39"/>
        <v>0</v>
      </c>
      <c r="L133" s="36">
        <f t="shared" si="39"/>
        <v>0</v>
      </c>
      <c r="M133" s="36">
        <f t="shared" si="39"/>
        <v>0</v>
      </c>
      <c r="N133" s="84"/>
      <c r="O133" s="84"/>
      <c r="P133" s="84"/>
      <c r="Q133" s="84"/>
      <c r="R133" s="84"/>
      <c r="S133" s="36">
        <f t="shared" ref="S133:W133" si="41">S16+S25+S34+S43+S52+S61+S70+S79+S88+S97+S106+S115+S124</f>
        <v>0</v>
      </c>
      <c r="T133" s="36">
        <f t="shared" si="41"/>
        <v>0</v>
      </c>
      <c r="U133" s="36">
        <f t="shared" si="41"/>
        <v>0</v>
      </c>
      <c r="V133" s="36">
        <f t="shared" si="41"/>
        <v>0</v>
      </c>
      <c r="W133" s="36">
        <f t="shared" si="41"/>
        <v>0</v>
      </c>
    </row>
    <row r="134" spans="1:25" s="60" customFormat="1" ht="60.75" customHeight="1" thickBot="1">
      <c r="A134" s="57"/>
      <c r="B134" s="85" t="s">
        <v>24</v>
      </c>
      <c r="C134" s="86"/>
      <c r="D134" s="42">
        <f>D125+D116+D107+D98+D89+D80+D71+D62+D53+D44+D35+D26+D17</f>
        <v>4437.579999999999</v>
      </c>
      <c r="E134" s="54"/>
      <c r="F134" s="54"/>
      <c r="G134" s="54"/>
      <c r="H134" s="54"/>
      <c r="I134" s="58">
        <f>SUM(I126:I133)</f>
        <v>673.33</v>
      </c>
      <c r="J134" s="58">
        <f t="shared" ref="J134:M134" si="42">SUM(J126:J133)</f>
        <v>5.5</v>
      </c>
      <c r="K134" s="58">
        <f t="shared" si="42"/>
        <v>0</v>
      </c>
      <c r="L134" s="58">
        <f t="shared" si="42"/>
        <v>0</v>
      </c>
      <c r="M134" s="58">
        <f t="shared" si="42"/>
        <v>0</v>
      </c>
      <c r="N134" s="42">
        <f>N125+N116+N107+N98+N89+N80+N71+N62+N53+N44+N35+N26+N17</f>
        <v>40.04</v>
      </c>
      <c r="O134" s="54"/>
      <c r="P134" s="54"/>
      <c r="Q134" s="54"/>
      <c r="R134" s="54"/>
      <c r="S134" s="58">
        <f>SUM(S126:S133)</f>
        <v>0</v>
      </c>
      <c r="T134" s="58">
        <f t="shared" ref="T134:W134" si="43">SUM(T126:T133)</f>
        <v>0</v>
      </c>
      <c r="U134" s="58">
        <f t="shared" si="43"/>
        <v>0</v>
      </c>
      <c r="V134" s="58">
        <f t="shared" si="43"/>
        <v>0</v>
      </c>
      <c r="W134" s="58">
        <f t="shared" si="43"/>
        <v>0</v>
      </c>
      <c r="Y134" s="61"/>
    </row>
    <row r="138" spans="1:25" s="39" customFormat="1" ht="17.25">
      <c r="D138" s="43"/>
      <c r="E138" s="43"/>
      <c r="G138" s="43"/>
      <c r="H138" s="43"/>
      <c r="N138" s="45"/>
      <c r="P138" s="45"/>
    </row>
  </sheetData>
  <mergeCells count="202">
    <mergeCell ref="N126:N133"/>
    <mergeCell ref="O126:O133"/>
    <mergeCell ref="P126:P133"/>
    <mergeCell ref="Q126:Q133"/>
    <mergeCell ref="R126:R133"/>
    <mergeCell ref="B134:C134"/>
    <mergeCell ref="D126:D133"/>
    <mergeCell ref="E126:E133"/>
    <mergeCell ref="F126:F133"/>
    <mergeCell ref="G126:G133"/>
    <mergeCell ref="H126:H133"/>
    <mergeCell ref="B126:B133"/>
    <mergeCell ref="O117:O124"/>
    <mergeCell ref="P117:P124"/>
    <mergeCell ref="Q117:Q124"/>
    <mergeCell ref="R117:R124"/>
    <mergeCell ref="B125:C125"/>
    <mergeCell ref="R108:R115"/>
    <mergeCell ref="B116:C116"/>
    <mergeCell ref="A117:A125"/>
    <mergeCell ref="B117:B124"/>
    <mergeCell ref="D117:D124"/>
    <mergeCell ref="E117:E124"/>
    <mergeCell ref="F117:F124"/>
    <mergeCell ref="G117:G124"/>
    <mergeCell ref="H117:H124"/>
    <mergeCell ref="N117:N124"/>
    <mergeCell ref="G108:G115"/>
    <mergeCell ref="H108:H115"/>
    <mergeCell ref="N108:N115"/>
    <mergeCell ref="O108:O115"/>
    <mergeCell ref="P108:P115"/>
    <mergeCell ref="Q108:Q115"/>
    <mergeCell ref="A108:A116"/>
    <mergeCell ref="B108:B115"/>
    <mergeCell ref="D108:D115"/>
    <mergeCell ref="E108:E115"/>
    <mergeCell ref="F108:F115"/>
    <mergeCell ref="O99:O106"/>
    <mergeCell ref="P99:P106"/>
    <mergeCell ref="Q99:Q106"/>
    <mergeCell ref="R99:R106"/>
    <mergeCell ref="B107:C107"/>
    <mergeCell ref="A99:A107"/>
    <mergeCell ref="B99:B106"/>
    <mergeCell ref="D99:D106"/>
    <mergeCell ref="E99:E106"/>
    <mergeCell ref="F99:F106"/>
    <mergeCell ref="G99:G106"/>
    <mergeCell ref="H99:H106"/>
    <mergeCell ref="N99:N106"/>
    <mergeCell ref="O90:O97"/>
    <mergeCell ref="P90:P97"/>
    <mergeCell ref="Q90:Q97"/>
    <mergeCell ref="R90:R97"/>
    <mergeCell ref="B98:C98"/>
    <mergeCell ref="A90:A98"/>
    <mergeCell ref="B90:B97"/>
    <mergeCell ref="D90:D97"/>
    <mergeCell ref="E90:E97"/>
    <mergeCell ref="F90:F97"/>
    <mergeCell ref="G90:G97"/>
    <mergeCell ref="H90:H97"/>
    <mergeCell ref="N90:N97"/>
    <mergeCell ref="R81:R88"/>
    <mergeCell ref="B89:C89"/>
    <mergeCell ref="G81:G88"/>
    <mergeCell ref="H81:H88"/>
    <mergeCell ref="N81:N88"/>
    <mergeCell ref="O81:O88"/>
    <mergeCell ref="P81:P88"/>
    <mergeCell ref="Q81:Q88"/>
    <mergeCell ref="O72:O79"/>
    <mergeCell ref="P72:P79"/>
    <mergeCell ref="Q72:Q79"/>
    <mergeCell ref="R72:R79"/>
    <mergeCell ref="B80:C80"/>
    <mergeCell ref="G72:G79"/>
    <mergeCell ref="H72:H79"/>
    <mergeCell ref="N72:N79"/>
    <mergeCell ref="A81:A89"/>
    <mergeCell ref="B81:B88"/>
    <mergeCell ref="D81:D88"/>
    <mergeCell ref="E81:E88"/>
    <mergeCell ref="F81:F88"/>
    <mergeCell ref="A72:A80"/>
    <mergeCell ref="B72:B79"/>
    <mergeCell ref="D72:D79"/>
    <mergeCell ref="E72:E79"/>
    <mergeCell ref="F72:F79"/>
    <mergeCell ref="O63:O70"/>
    <mergeCell ref="P63:P70"/>
    <mergeCell ref="Q63:Q70"/>
    <mergeCell ref="R63:R70"/>
    <mergeCell ref="B71:C71"/>
    <mergeCell ref="A63:A71"/>
    <mergeCell ref="B63:B70"/>
    <mergeCell ref="D63:D70"/>
    <mergeCell ref="E63:E70"/>
    <mergeCell ref="F63:F70"/>
    <mergeCell ref="G63:G70"/>
    <mergeCell ref="H63:H70"/>
    <mergeCell ref="N63:N70"/>
    <mergeCell ref="O54:O61"/>
    <mergeCell ref="P54:P61"/>
    <mergeCell ref="Q54:Q61"/>
    <mergeCell ref="R54:R61"/>
    <mergeCell ref="B62:C62"/>
    <mergeCell ref="A54:A62"/>
    <mergeCell ref="B54:B61"/>
    <mergeCell ref="D54:D61"/>
    <mergeCell ref="E54:E61"/>
    <mergeCell ref="F54:F61"/>
    <mergeCell ref="G54:G61"/>
    <mergeCell ref="H54:H61"/>
    <mergeCell ref="N54:N61"/>
    <mergeCell ref="R45:R52"/>
    <mergeCell ref="B53:C53"/>
    <mergeCell ref="G45:G52"/>
    <mergeCell ref="H45:H52"/>
    <mergeCell ref="N45:N52"/>
    <mergeCell ref="O45:O52"/>
    <mergeCell ref="P45:P52"/>
    <mergeCell ref="Q45:Q52"/>
    <mergeCell ref="A45:A53"/>
    <mergeCell ref="B45:B52"/>
    <mergeCell ref="D45:D52"/>
    <mergeCell ref="E45:E52"/>
    <mergeCell ref="F45:F52"/>
    <mergeCell ref="R36:R43"/>
    <mergeCell ref="B44:C44"/>
    <mergeCell ref="G36:G43"/>
    <mergeCell ref="H36:H43"/>
    <mergeCell ref="N36:N43"/>
    <mergeCell ref="O36:O43"/>
    <mergeCell ref="P36:P43"/>
    <mergeCell ref="Q36:Q43"/>
    <mergeCell ref="A36:A44"/>
    <mergeCell ref="B36:B43"/>
    <mergeCell ref="D36:D43"/>
    <mergeCell ref="E36:E43"/>
    <mergeCell ref="F36:F43"/>
    <mergeCell ref="R27:R34"/>
    <mergeCell ref="B35:C35"/>
    <mergeCell ref="G27:G34"/>
    <mergeCell ref="H27:H34"/>
    <mergeCell ref="N27:N34"/>
    <mergeCell ref="O27:O34"/>
    <mergeCell ref="P27:P34"/>
    <mergeCell ref="Q27:Q34"/>
    <mergeCell ref="O18:O25"/>
    <mergeCell ref="P18:P25"/>
    <mergeCell ref="Q18:Q25"/>
    <mergeCell ref="R18:R25"/>
    <mergeCell ref="B26:C26"/>
    <mergeCell ref="G18:G25"/>
    <mergeCell ref="H18:H25"/>
    <mergeCell ref="N18:N25"/>
    <mergeCell ref="A27:A35"/>
    <mergeCell ref="B27:B34"/>
    <mergeCell ref="D27:D34"/>
    <mergeCell ref="E27:E34"/>
    <mergeCell ref="F27:F34"/>
    <mergeCell ref="A18:A26"/>
    <mergeCell ref="B18:B25"/>
    <mergeCell ref="D18:D25"/>
    <mergeCell ref="E18:E25"/>
    <mergeCell ref="F18:F25"/>
    <mergeCell ref="H9:H16"/>
    <mergeCell ref="N9:N16"/>
    <mergeCell ref="O9:O16"/>
    <mergeCell ref="P9:P16"/>
    <mergeCell ref="Q9:Q16"/>
    <mergeCell ref="A9:A17"/>
    <mergeCell ref="B9:B16"/>
    <mergeCell ref="D9:D16"/>
    <mergeCell ref="E9:E16"/>
    <mergeCell ref="F9:F16"/>
    <mergeCell ref="A126:A133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R9:R16"/>
    <mergeCell ref="B17:C17"/>
    <mergeCell ref="G9:G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9"/>
  <sheetViews>
    <sheetView topLeftCell="F81" workbookViewId="0">
      <selection activeCell="N81" sqref="N81:R88"/>
    </sheetView>
  </sheetViews>
  <sheetFormatPr defaultRowHeight="13.5"/>
  <cols>
    <col min="1" max="1" width="4" style="2" bestFit="1" customWidth="1"/>
    <col min="2" max="2" width="19.42578125" style="2" customWidth="1"/>
    <col min="3" max="3" width="28.42578125" style="2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7.7109375" style="2" bestFit="1" customWidth="1"/>
    <col min="11" max="11" width="8.28515625" style="2" bestFit="1" customWidth="1"/>
    <col min="12" max="13" width="5" style="2" bestFit="1" customWidth="1"/>
    <col min="14" max="14" width="10.140625" style="40" customWidth="1"/>
    <col min="15" max="15" width="10.140625" style="2" bestFit="1" customWidth="1"/>
    <col min="16" max="16" width="10.140625" style="40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3" width="5" style="2" bestFit="1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21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4" ht="21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4" ht="17.25" thickBot="1">
      <c r="A4" s="135" t="s">
        <v>2</v>
      </c>
      <c r="B4" s="137" t="s">
        <v>3</v>
      </c>
      <c r="C4" s="139" t="s">
        <v>4</v>
      </c>
      <c r="D4" s="141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 t="s">
        <v>6</v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7.25" thickBot="1">
      <c r="A5" s="136"/>
      <c r="B5" s="138"/>
      <c r="C5" s="140"/>
      <c r="D5" s="125" t="s">
        <v>7</v>
      </c>
      <c r="E5" s="123"/>
      <c r="F5" s="123"/>
      <c r="G5" s="123"/>
      <c r="H5" s="124"/>
      <c r="I5" s="125" t="s">
        <v>8</v>
      </c>
      <c r="J5" s="123"/>
      <c r="K5" s="123"/>
      <c r="L5" s="123"/>
      <c r="M5" s="126"/>
      <c r="N5" s="122" t="s">
        <v>7</v>
      </c>
      <c r="O5" s="123"/>
      <c r="P5" s="123"/>
      <c r="Q5" s="123"/>
      <c r="R5" s="124"/>
      <c r="S5" s="125" t="s">
        <v>8</v>
      </c>
      <c r="T5" s="123"/>
      <c r="U5" s="123"/>
      <c r="V5" s="123"/>
      <c r="W5" s="126"/>
    </row>
    <row r="6" spans="1:24" ht="17.25" thickBot="1">
      <c r="A6" s="136"/>
      <c r="B6" s="138"/>
      <c r="C6" s="140"/>
      <c r="D6" s="127" t="s">
        <v>9</v>
      </c>
      <c r="E6" s="128"/>
      <c r="F6" s="128"/>
      <c r="G6" s="128"/>
      <c r="H6" s="129"/>
      <c r="I6" s="127" t="s">
        <v>9</v>
      </c>
      <c r="J6" s="128"/>
      <c r="K6" s="128"/>
      <c r="L6" s="128"/>
      <c r="M6" s="129"/>
      <c r="N6" s="130" t="s">
        <v>9</v>
      </c>
      <c r="O6" s="128"/>
      <c r="P6" s="128"/>
      <c r="Q6" s="128"/>
      <c r="R6" s="131"/>
      <c r="S6" s="127" t="s">
        <v>9</v>
      </c>
      <c r="T6" s="128"/>
      <c r="U6" s="128"/>
      <c r="V6" s="128"/>
      <c r="W6" s="129"/>
    </row>
    <row r="7" spans="1:24" ht="57" thickBot="1">
      <c r="A7" s="136"/>
      <c r="B7" s="138"/>
      <c r="C7" s="140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51" t="s">
        <v>10</v>
      </c>
      <c r="O7" s="4" t="s">
        <v>11</v>
      </c>
      <c r="P7" s="53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64">
        <v>1</v>
      </c>
      <c r="B8" s="65">
        <v>2</v>
      </c>
      <c r="C8" s="66">
        <v>3</v>
      </c>
      <c r="D8" s="114">
        <v>4</v>
      </c>
      <c r="E8" s="115"/>
      <c r="F8" s="115"/>
      <c r="G8" s="115"/>
      <c r="H8" s="116"/>
      <c r="I8" s="117">
        <v>5</v>
      </c>
      <c r="J8" s="118"/>
      <c r="K8" s="118"/>
      <c r="L8" s="118"/>
      <c r="M8" s="119"/>
      <c r="N8" s="120">
        <v>6</v>
      </c>
      <c r="O8" s="115"/>
      <c r="P8" s="115"/>
      <c r="Q8" s="115"/>
      <c r="R8" s="121"/>
      <c r="S8" s="114">
        <v>7</v>
      </c>
      <c r="T8" s="115"/>
      <c r="U8" s="115"/>
      <c r="V8" s="115"/>
      <c r="W8" s="116"/>
    </row>
    <row r="9" spans="1:24" ht="28.5">
      <c r="A9" s="103">
        <v>1</v>
      </c>
      <c r="B9" s="105" t="s">
        <v>102</v>
      </c>
      <c r="C9" s="7" t="s">
        <v>16</v>
      </c>
      <c r="D9" s="87">
        <v>161.25</v>
      </c>
      <c r="E9" s="87">
        <v>90.37</v>
      </c>
      <c r="F9" s="87"/>
      <c r="G9" s="87"/>
      <c r="H9" s="95"/>
      <c r="I9" s="8">
        <v>29</v>
      </c>
      <c r="J9" s="9">
        <v>16</v>
      </c>
      <c r="K9" s="10"/>
      <c r="L9" s="10"/>
      <c r="M9" s="11"/>
      <c r="N9" s="97"/>
      <c r="O9" s="87">
        <v>0.27</v>
      </c>
      <c r="P9" s="100"/>
      <c r="Q9" s="87"/>
      <c r="R9" s="87"/>
      <c r="S9" s="12"/>
      <c r="T9" s="13"/>
      <c r="U9" s="13"/>
      <c r="V9" s="13"/>
      <c r="W9" s="14"/>
    </row>
    <row r="10" spans="1:24" ht="28.5">
      <c r="A10" s="103"/>
      <c r="B10" s="106"/>
      <c r="C10" s="15" t="s">
        <v>17</v>
      </c>
      <c r="D10" s="88"/>
      <c r="E10" s="88"/>
      <c r="F10" s="88"/>
      <c r="G10" s="88"/>
      <c r="H10" s="96"/>
      <c r="I10" s="16">
        <v>6</v>
      </c>
      <c r="J10" s="17">
        <v>3</v>
      </c>
      <c r="K10" s="18"/>
      <c r="L10" s="18"/>
      <c r="M10" s="19"/>
      <c r="N10" s="98"/>
      <c r="O10" s="88"/>
      <c r="P10" s="101"/>
      <c r="Q10" s="88"/>
      <c r="R10" s="88"/>
      <c r="S10" s="20"/>
      <c r="T10" s="21"/>
      <c r="U10" s="21"/>
      <c r="V10" s="21"/>
      <c r="W10" s="22"/>
    </row>
    <row r="11" spans="1:24" ht="42.75">
      <c r="A11" s="103"/>
      <c r="B11" s="106"/>
      <c r="C11" s="15" t="s">
        <v>18</v>
      </c>
      <c r="D11" s="88"/>
      <c r="E11" s="88"/>
      <c r="F11" s="88"/>
      <c r="G11" s="88"/>
      <c r="H11" s="96"/>
      <c r="I11" s="16">
        <v>15.6</v>
      </c>
      <c r="J11" s="17">
        <v>10</v>
      </c>
      <c r="K11" s="18"/>
      <c r="L11" s="18"/>
      <c r="M11" s="19"/>
      <c r="N11" s="98"/>
      <c r="O11" s="88"/>
      <c r="P11" s="101"/>
      <c r="Q11" s="88"/>
      <c r="R11" s="88"/>
      <c r="S11" s="20"/>
      <c r="T11" s="21"/>
      <c r="U11" s="23"/>
      <c r="V11" s="21"/>
      <c r="W11" s="22"/>
    </row>
    <row r="12" spans="1:24" ht="57">
      <c r="A12" s="103"/>
      <c r="B12" s="106"/>
      <c r="C12" s="15" t="s">
        <v>19</v>
      </c>
      <c r="D12" s="88"/>
      <c r="E12" s="88"/>
      <c r="F12" s="88"/>
      <c r="G12" s="88"/>
      <c r="H12" s="96"/>
      <c r="I12" s="16">
        <v>36</v>
      </c>
      <c r="J12" s="17">
        <v>25</v>
      </c>
      <c r="K12" s="18"/>
      <c r="L12" s="18"/>
      <c r="M12" s="19"/>
      <c r="N12" s="98"/>
      <c r="O12" s="88"/>
      <c r="P12" s="101"/>
      <c r="Q12" s="88"/>
      <c r="R12" s="88"/>
      <c r="S12" s="20"/>
      <c r="T12" s="24"/>
      <c r="U12" s="21"/>
      <c r="V12" s="25"/>
      <c r="W12" s="22"/>
    </row>
    <row r="13" spans="1:24" ht="28.5">
      <c r="A13" s="103"/>
      <c r="B13" s="106"/>
      <c r="C13" s="15" t="s">
        <v>20</v>
      </c>
      <c r="D13" s="88"/>
      <c r="E13" s="88"/>
      <c r="F13" s="88"/>
      <c r="G13" s="88"/>
      <c r="H13" s="96"/>
      <c r="I13" s="16"/>
      <c r="J13" s="17"/>
      <c r="K13" s="18"/>
      <c r="L13" s="18"/>
      <c r="M13" s="19"/>
      <c r="N13" s="98"/>
      <c r="O13" s="88"/>
      <c r="P13" s="101"/>
      <c r="Q13" s="88"/>
      <c r="R13" s="88"/>
      <c r="S13" s="20"/>
      <c r="T13" s="21"/>
      <c r="U13" s="26"/>
      <c r="V13" s="21"/>
      <c r="W13" s="22"/>
    </row>
    <row r="14" spans="1:24" ht="57">
      <c r="A14" s="103"/>
      <c r="B14" s="106"/>
      <c r="C14" s="15" t="s">
        <v>21</v>
      </c>
      <c r="D14" s="88"/>
      <c r="E14" s="88"/>
      <c r="F14" s="88"/>
      <c r="G14" s="88"/>
      <c r="H14" s="96"/>
      <c r="I14" s="16"/>
      <c r="J14" s="17"/>
      <c r="K14" s="18"/>
      <c r="L14" s="18"/>
      <c r="M14" s="19"/>
      <c r="N14" s="98"/>
      <c r="O14" s="88"/>
      <c r="P14" s="101"/>
      <c r="Q14" s="88"/>
      <c r="R14" s="88"/>
      <c r="S14" s="20"/>
      <c r="T14" s="21"/>
      <c r="U14" s="21"/>
      <c r="V14" s="21"/>
      <c r="W14" s="22"/>
    </row>
    <row r="15" spans="1:24" ht="28.5">
      <c r="A15" s="103"/>
      <c r="B15" s="106"/>
      <c r="C15" s="15" t="s">
        <v>22</v>
      </c>
      <c r="D15" s="88"/>
      <c r="E15" s="88"/>
      <c r="F15" s="88"/>
      <c r="G15" s="88"/>
      <c r="H15" s="96"/>
      <c r="I15" s="16"/>
      <c r="J15" s="17"/>
      <c r="K15" s="18"/>
      <c r="L15" s="18"/>
      <c r="M15" s="19"/>
      <c r="N15" s="98"/>
      <c r="O15" s="88"/>
      <c r="P15" s="101"/>
      <c r="Q15" s="88"/>
      <c r="R15" s="88"/>
      <c r="S15" s="20"/>
      <c r="T15" s="21"/>
      <c r="U15" s="21"/>
      <c r="V15" s="21"/>
      <c r="W15" s="22"/>
    </row>
    <row r="16" spans="1:24" ht="29.25" thickBot="1">
      <c r="A16" s="103"/>
      <c r="B16" s="107"/>
      <c r="C16" s="27" t="s">
        <v>23</v>
      </c>
      <c r="D16" s="88"/>
      <c r="E16" s="88"/>
      <c r="F16" s="88"/>
      <c r="G16" s="88"/>
      <c r="H16" s="96"/>
      <c r="I16" s="28">
        <v>5</v>
      </c>
      <c r="J16" s="29">
        <v>4</v>
      </c>
      <c r="K16" s="30"/>
      <c r="L16" s="30"/>
      <c r="M16" s="31"/>
      <c r="N16" s="99"/>
      <c r="O16" s="89"/>
      <c r="P16" s="102"/>
      <c r="Q16" s="89"/>
      <c r="R16" s="89"/>
      <c r="S16" s="32"/>
      <c r="T16" s="23"/>
      <c r="U16" s="23"/>
      <c r="V16" s="23"/>
      <c r="W16" s="33"/>
    </row>
    <row r="17" spans="1:26" ht="17.25" thickBot="1">
      <c r="A17" s="104"/>
      <c r="B17" s="142" t="s">
        <v>24</v>
      </c>
      <c r="C17" s="143"/>
      <c r="D17" s="62">
        <f>D9+E9</f>
        <v>251.62</v>
      </c>
      <c r="E17" s="46"/>
      <c r="F17" s="46"/>
      <c r="G17" s="46"/>
      <c r="H17" s="46"/>
      <c r="I17" s="48">
        <f t="shared" ref="I17:M17" si="0">I9+I10+I11+I12+I13+I14+I15+I16</f>
        <v>91.6</v>
      </c>
      <c r="J17" s="48">
        <f t="shared" si="0"/>
        <v>58</v>
      </c>
      <c r="K17" s="48">
        <f t="shared" si="0"/>
        <v>0</v>
      </c>
      <c r="L17" s="48">
        <f t="shared" si="0"/>
        <v>0</v>
      </c>
      <c r="M17" s="49">
        <f t="shared" si="0"/>
        <v>0</v>
      </c>
      <c r="N17" s="52">
        <f>N9+O9+P9+Q9+R9</f>
        <v>0.27</v>
      </c>
      <c r="O17" s="46"/>
      <c r="P17" s="34"/>
      <c r="Q17" s="46"/>
      <c r="R17" s="46"/>
      <c r="S17" s="48">
        <f t="shared" ref="S17:W17" si="1">S9+S10+S11+S12+S13+S14+S15+S16</f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9">
        <f t="shared" si="1"/>
        <v>0</v>
      </c>
    </row>
    <row r="18" spans="1:26" ht="30" customHeight="1">
      <c r="A18" s="103">
        <v>2</v>
      </c>
      <c r="B18" s="105" t="s">
        <v>75</v>
      </c>
      <c r="C18" s="7" t="s">
        <v>16</v>
      </c>
      <c r="D18" s="87">
        <v>425.3</v>
      </c>
      <c r="E18" s="87">
        <v>40.39</v>
      </c>
      <c r="F18" s="87"/>
      <c r="G18" s="87"/>
      <c r="H18" s="95">
        <v>221.86</v>
      </c>
      <c r="I18" s="8">
        <v>29.47</v>
      </c>
      <c r="J18" s="9"/>
      <c r="K18" s="10"/>
      <c r="L18" s="10"/>
      <c r="M18" s="11"/>
      <c r="N18" s="97">
        <v>2.81</v>
      </c>
      <c r="O18" s="87">
        <v>4.25</v>
      </c>
      <c r="P18" s="100"/>
      <c r="Q18" s="87"/>
      <c r="R18" s="87"/>
      <c r="S18" s="12"/>
      <c r="T18" s="13"/>
      <c r="U18" s="13"/>
      <c r="V18" s="13"/>
      <c r="W18" s="14"/>
    </row>
    <row r="19" spans="1:26" ht="30" customHeight="1">
      <c r="A19" s="103"/>
      <c r="B19" s="106"/>
      <c r="C19" s="15" t="s">
        <v>17</v>
      </c>
      <c r="D19" s="88"/>
      <c r="E19" s="88"/>
      <c r="F19" s="88"/>
      <c r="G19" s="88"/>
      <c r="H19" s="96"/>
      <c r="I19" s="16"/>
      <c r="J19" s="17"/>
      <c r="K19" s="18"/>
      <c r="L19" s="18"/>
      <c r="M19" s="19"/>
      <c r="N19" s="98"/>
      <c r="O19" s="88"/>
      <c r="P19" s="101"/>
      <c r="Q19" s="88"/>
      <c r="R19" s="88"/>
      <c r="S19" s="20"/>
      <c r="T19" s="21"/>
      <c r="U19" s="21"/>
      <c r="V19" s="21"/>
      <c r="W19" s="22"/>
    </row>
    <row r="20" spans="1:26" ht="30" customHeight="1">
      <c r="A20" s="103"/>
      <c r="B20" s="106"/>
      <c r="C20" s="15" t="s">
        <v>18</v>
      </c>
      <c r="D20" s="88"/>
      <c r="E20" s="88"/>
      <c r="F20" s="88"/>
      <c r="G20" s="88"/>
      <c r="H20" s="96"/>
      <c r="I20" s="16"/>
      <c r="J20" s="17"/>
      <c r="K20" s="18"/>
      <c r="L20" s="18"/>
      <c r="M20" s="19"/>
      <c r="N20" s="98"/>
      <c r="O20" s="88"/>
      <c r="P20" s="101"/>
      <c r="Q20" s="88"/>
      <c r="R20" s="88"/>
      <c r="S20" s="20"/>
      <c r="T20" s="21"/>
      <c r="U20" s="23"/>
      <c r="V20" s="21"/>
      <c r="W20" s="22"/>
    </row>
    <row r="21" spans="1:26" ht="30" customHeight="1">
      <c r="A21" s="103"/>
      <c r="B21" s="106"/>
      <c r="C21" s="15" t="s">
        <v>19</v>
      </c>
      <c r="D21" s="88"/>
      <c r="E21" s="88"/>
      <c r="F21" s="88"/>
      <c r="G21" s="88"/>
      <c r="H21" s="96"/>
      <c r="I21" s="16">
        <v>283</v>
      </c>
      <c r="J21" s="17"/>
      <c r="K21" s="18"/>
      <c r="L21" s="18"/>
      <c r="M21" s="19"/>
      <c r="N21" s="98"/>
      <c r="O21" s="88"/>
      <c r="P21" s="101"/>
      <c r="Q21" s="88"/>
      <c r="R21" s="88"/>
      <c r="S21" s="20"/>
      <c r="T21" s="24"/>
      <c r="U21" s="21"/>
      <c r="V21" s="25"/>
      <c r="W21" s="22"/>
    </row>
    <row r="22" spans="1:26" ht="30" customHeight="1">
      <c r="A22" s="103"/>
      <c r="B22" s="106"/>
      <c r="C22" s="15" t="s">
        <v>20</v>
      </c>
      <c r="D22" s="88"/>
      <c r="E22" s="88"/>
      <c r="F22" s="88"/>
      <c r="G22" s="88"/>
      <c r="H22" s="96"/>
      <c r="I22" s="16"/>
      <c r="J22" s="17"/>
      <c r="K22" s="18"/>
      <c r="L22" s="18"/>
      <c r="M22" s="19"/>
      <c r="N22" s="98"/>
      <c r="O22" s="88"/>
      <c r="P22" s="101"/>
      <c r="Q22" s="88"/>
      <c r="R22" s="88"/>
      <c r="S22" s="20"/>
      <c r="T22" s="21"/>
      <c r="U22" s="26"/>
      <c r="V22" s="21"/>
      <c r="W22" s="22"/>
    </row>
    <row r="23" spans="1:26" ht="30" customHeight="1">
      <c r="A23" s="103"/>
      <c r="B23" s="106"/>
      <c r="C23" s="15" t="s">
        <v>21</v>
      </c>
      <c r="D23" s="88"/>
      <c r="E23" s="88"/>
      <c r="F23" s="88"/>
      <c r="G23" s="88"/>
      <c r="H23" s="96"/>
      <c r="I23" s="16"/>
      <c r="J23" s="17"/>
      <c r="K23" s="18"/>
      <c r="L23" s="18"/>
      <c r="M23" s="19"/>
      <c r="N23" s="98"/>
      <c r="O23" s="88"/>
      <c r="P23" s="101"/>
      <c r="Q23" s="88"/>
      <c r="R23" s="88"/>
      <c r="S23" s="20"/>
      <c r="T23" s="21"/>
      <c r="U23" s="21"/>
      <c r="V23" s="21"/>
      <c r="W23" s="22"/>
    </row>
    <row r="24" spans="1:26" ht="30" customHeight="1">
      <c r="A24" s="103"/>
      <c r="B24" s="106"/>
      <c r="C24" s="15" t="s">
        <v>22</v>
      </c>
      <c r="D24" s="88"/>
      <c r="E24" s="88"/>
      <c r="F24" s="88"/>
      <c r="G24" s="88"/>
      <c r="H24" s="96"/>
      <c r="I24" s="16"/>
      <c r="J24" s="17"/>
      <c r="K24" s="18"/>
      <c r="L24" s="18"/>
      <c r="M24" s="19"/>
      <c r="N24" s="98"/>
      <c r="O24" s="88"/>
      <c r="P24" s="101"/>
      <c r="Q24" s="88"/>
      <c r="R24" s="88"/>
      <c r="S24" s="20"/>
      <c r="T24" s="21"/>
      <c r="U24" s="21"/>
      <c r="V24" s="21"/>
      <c r="W24" s="22"/>
    </row>
    <row r="25" spans="1:26" ht="30" customHeight="1" thickBot="1">
      <c r="A25" s="103"/>
      <c r="B25" s="107"/>
      <c r="C25" s="27" t="s">
        <v>23</v>
      </c>
      <c r="D25" s="88"/>
      <c r="E25" s="88"/>
      <c r="F25" s="88"/>
      <c r="G25" s="88"/>
      <c r="H25" s="96"/>
      <c r="I25" s="28">
        <v>77</v>
      </c>
      <c r="J25" s="29"/>
      <c r="K25" s="30"/>
      <c r="L25" s="30"/>
      <c r="M25" s="31"/>
      <c r="N25" s="99"/>
      <c r="O25" s="89"/>
      <c r="P25" s="102"/>
      <c r="Q25" s="89"/>
      <c r="R25" s="89"/>
      <c r="S25" s="32">
        <v>2.81</v>
      </c>
      <c r="T25" s="23"/>
      <c r="U25" s="23"/>
      <c r="V25" s="23"/>
      <c r="W25" s="33"/>
    </row>
    <row r="26" spans="1:26" ht="30" customHeight="1" thickBot="1">
      <c r="A26" s="104"/>
      <c r="B26" s="142" t="s">
        <v>24</v>
      </c>
      <c r="C26" s="143"/>
      <c r="D26" s="62">
        <f>D18+E18+H18</f>
        <v>687.55</v>
      </c>
      <c r="E26" s="46"/>
      <c r="F26" s="46"/>
      <c r="G26" s="46"/>
      <c r="H26" s="46"/>
      <c r="I26" s="48">
        <f t="shared" ref="I26:M26" si="2">I18+I19+I20+I21+I22+I23+I24+I25</f>
        <v>389.47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9">
        <f t="shared" si="2"/>
        <v>0</v>
      </c>
      <c r="N26" s="52">
        <f>N18+O18+P18+Q18+R18</f>
        <v>7.0600000000000005</v>
      </c>
      <c r="O26" s="46"/>
      <c r="P26" s="34"/>
      <c r="Q26" s="46"/>
      <c r="R26" s="46"/>
      <c r="S26" s="48">
        <f t="shared" ref="S26:W26" si="3">S18+S19+S20+S21+S22+S23+S24+S25</f>
        <v>2.81</v>
      </c>
      <c r="T26" s="48">
        <f t="shared" si="3"/>
        <v>0</v>
      </c>
      <c r="U26" s="48">
        <f t="shared" si="3"/>
        <v>0</v>
      </c>
      <c r="V26" s="48">
        <f t="shared" si="3"/>
        <v>0</v>
      </c>
      <c r="W26" s="49">
        <f t="shared" si="3"/>
        <v>0</v>
      </c>
      <c r="Z26" s="2">
        <v>2.81</v>
      </c>
    </row>
    <row r="27" spans="1:26" ht="30" customHeight="1">
      <c r="A27" s="103">
        <v>3</v>
      </c>
      <c r="B27" s="105" t="s">
        <v>68</v>
      </c>
      <c r="C27" s="7" t="s">
        <v>16</v>
      </c>
      <c r="D27" s="87">
        <v>197</v>
      </c>
      <c r="E27" s="87">
        <v>52.34</v>
      </c>
      <c r="F27" s="87"/>
      <c r="G27" s="87"/>
      <c r="H27" s="95">
        <v>13.08</v>
      </c>
      <c r="I27" s="8"/>
      <c r="J27" s="9"/>
      <c r="K27" s="10"/>
      <c r="L27" s="10"/>
      <c r="M27" s="11"/>
      <c r="N27" s="97">
        <v>0.95</v>
      </c>
      <c r="O27" s="87"/>
      <c r="P27" s="100"/>
      <c r="Q27" s="87"/>
      <c r="R27" s="87">
        <v>36.630000000000003</v>
      </c>
      <c r="S27" s="12"/>
      <c r="T27" s="13"/>
      <c r="U27" s="13"/>
      <c r="V27" s="13"/>
      <c r="W27" s="14"/>
    </row>
    <row r="28" spans="1:26" ht="30" customHeight="1">
      <c r="A28" s="103"/>
      <c r="B28" s="106"/>
      <c r="C28" s="15" t="s">
        <v>17</v>
      </c>
      <c r="D28" s="88"/>
      <c r="E28" s="88"/>
      <c r="F28" s="88"/>
      <c r="G28" s="88"/>
      <c r="H28" s="96"/>
      <c r="I28" s="16">
        <v>18.21</v>
      </c>
      <c r="J28" s="17">
        <v>4.95</v>
      </c>
      <c r="K28" s="18"/>
      <c r="L28" s="18"/>
      <c r="M28" s="19"/>
      <c r="N28" s="98"/>
      <c r="O28" s="88"/>
      <c r="P28" s="101"/>
      <c r="Q28" s="88"/>
      <c r="R28" s="88"/>
      <c r="S28" s="20"/>
      <c r="T28" s="21"/>
      <c r="U28" s="21"/>
      <c r="V28" s="21"/>
      <c r="W28" s="22"/>
    </row>
    <row r="29" spans="1:26" ht="30" customHeight="1">
      <c r="A29" s="103"/>
      <c r="B29" s="106"/>
      <c r="C29" s="15" t="s">
        <v>18</v>
      </c>
      <c r="D29" s="88"/>
      <c r="E29" s="88"/>
      <c r="F29" s="88"/>
      <c r="G29" s="88"/>
      <c r="H29" s="96"/>
      <c r="I29" s="16">
        <v>17</v>
      </c>
      <c r="J29" s="17"/>
      <c r="K29" s="18"/>
      <c r="L29" s="18"/>
      <c r="M29" s="19"/>
      <c r="N29" s="98"/>
      <c r="O29" s="88"/>
      <c r="P29" s="101"/>
      <c r="Q29" s="88"/>
      <c r="R29" s="88"/>
      <c r="S29" s="20"/>
      <c r="T29" s="21"/>
      <c r="U29" s="23"/>
      <c r="V29" s="21"/>
      <c r="W29" s="22"/>
    </row>
    <row r="30" spans="1:26" ht="30" customHeight="1">
      <c r="A30" s="103"/>
      <c r="B30" s="106"/>
      <c r="C30" s="15" t="s">
        <v>19</v>
      </c>
      <c r="D30" s="88"/>
      <c r="E30" s="88"/>
      <c r="F30" s="88"/>
      <c r="G30" s="88"/>
      <c r="H30" s="96"/>
      <c r="I30" s="16">
        <v>19.5</v>
      </c>
      <c r="J30" s="17"/>
      <c r="K30" s="18"/>
      <c r="L30" s="18"/>
      <c r="M30" s="19"/>
      <c r="N30" s="98"/>
      <c r="O30" s="88"/>
      <c r="P30" s="101"/>
      <c r="Q30" s="88"/>
      <c r="R30" s="88"/>
      <c r="S30" s="20"/>
      <c r="T30" s="24"/>
      <c r="U30" s="21"/>
      <c r="V30" s="25"/>
      <c r="W30" s="22"/>
    </row>
    <row r="31" spans="1:26" ht="30" customHeight="1">
      <c r="A31" s="103"/>
      <c r="B31" s="106"/>
      <c r="C31" s="15" t="s">
        <v>20</v>
      </c>
      <c r="D31" s="88"/>
      <c r="E31" s="88"/>
      <c r="F31" s="88"/>
      <c r="G31" s="88"/>
      <c r="H31" s="96"/>
      <c r="I31" s="16">
        <v>21.09</v>
      </c>
      <c r="J31" s="17"/>
      <c r="K31" s="18"/>
      <c r="L31" s="18"/>
      <c r="M31" s="19"/>
      <c r="N31" s="98"/>
      <c r="O31" s="88"/>
      <c r="P31" s="101"/>
      <c r="Q31" s="88"/>
      <c r="R31" s="88"/>
      <c r="S31" s="20"/>
      <c r="T31" s="21"/>
      <c r="U31" s="26"/>
      <c r="V31" s="21"/>
      <c r="W31" s="22"/>
    </row>
    <row r="32" spans="1:26" ht="30" customHeight="1">
      <c r="A32" s="103"/>
      <c r="B32" s="106"/>
      <c r="C32" s="15" t="s">
        <v>21</v>
      </c>
      <c r="D32" s="88"/>
      <c r="E32" s="88"/>
      <c r="F32" s="88"/>
      <c r="G32" s="88"/>
      <c r="H32" s="96"/>
      <c r="I32" s="16"/>
      <c r="J32" s="17"/>
      <c r="K32" s="18"/>
      <c r="L32" s="18"/>
      <c r="M32" s="19"/>
      <c r="N32" s="98"/>
      <c r="O32" s="88"/>
      <c r="P32" s="101"/>
      <c r="Q32" s="88"/>
      <c r="R32" s="88"/>
      <c r="S32" s="20"/>
      <c r="T32" s="21"/>
      <c r="U32" s="21"/>
      <c r="V32" s="21"/>
      <c r="W32" s="22"/>
    </row>
    <row r="33" spans="1:26" ht="30" customHeight="1">
      <c r="A33" s="103"/>
      <c r="B33" s="106"/>
      <c r="C33" s="15" t="s">
        <v>22</v>
      </c>
      <c r="D33" s="88"/>
      <c r="E33" s="88"/>
      <c r="F33" s="88"/>
      <c r="G33" s="88"/>
      <c r="H33" s="96"/>
      <c r="I33" s="16"/>
      <c r="J33" s="17"/>
      <c r="K33" s="18"/>
      <c r="L33" s="18"/>
      <c r="M33" s="19"/>
      <c r="N33" s="98"/>
      <c r="O33" s="88"/>
      <c r="P33" s="101"/>
      <c r="Q33" s="88"/>
      <c r="R33" s="88"/>
      <c r="S33" s="20"/>
      <c r="T33" s="21"/>
      <c r="U33" s="21"/>
      <c r="V33" s="21"/>
      <c r="W33" s="22"/>
    </row>
    <row r="34" spans="1:26" ht="30" customHeight="1" thickBot="1">
      <c r="A34" s="103"/>
      <c r="B34" s="107"/>
      <c r="C34" s="27" t="s">
        <v>23</v>
      </c>
      <c r="D34" s="88"/>
      <c r="E34" s="88"/>
      <c r="F34" s="88"/>
      <c r="G34" s="88"/>
      <c r="H34" s="96"/>
      <c r="I34" s="28">
        <v>82.25</v>
      </c>
      <c r="J34" s="29">
        <v>6.39</v>
      </c>
      <c r="K34" s="30"/>
      <c r="L34" s="30"/>
      <c r="M34" s="31"/>
      <c r="N34" s="99"/>
      <c r="O34" s="89"/>
      <c r="P34" s="102"/>
      <c r="Q34" s="89"/>
      <c r="R34" s="89"/>
      <c r="S34" s="32">
        <v>0.95</v>
      </c>
      <c r="T34" s="23"/>
      <c r="U34" s="23"/>
      <c r="V34" s="23"/>
      <c r="W34" s="33"/>
    </row>
    <row r="35" spans="1:26" ht="30" customHeight="1" thickBot="1">
      <c r="A35" s="104"/>
      <c r="B35" s="142" t="s">
        <v>24</v>
      </c>
      <c r="C35" s="143"/>
      <c r="D35" s="62">
        <f>D27+E27+H27</f>
        <v>262.42</v>
      </c>
      <c r="E35" s="46"/>
      <c r="F35" s="46"/>
      <c r="G35" s="46"/>
      <c r="H35" s="46"/>
      <c r="I35" s="48">
        <f t="shared" ref="I35:M35" si="4">I27+I28+I29+I30+I31+I32+I33+I34</f>
        <v>158.05000000000001</v>
      </c>
      <c r="J35" s="48">
        <f t="shared" si="4"/>
        <v>11.34</v>
      </c>
      <c r="K35" s="48">
        <f t="shared" si="4"/>
        <v>0</v>
      </c>
      <c r="L35" s="48">
        <f t="shared" si="4"/>
        <v>0</v>
      </c>
      <c r="M35" s="49">
        <f t="shared" si="4"/>
        <v>0</v>
      </c>
      <c r="N35" s="52">
        <f>N27+O27+P27+Q27+R27</f>
        <v>37.580000000000005</v>
      </c>
      <c r="O35" s="46"/>
      <c r="P35" s="34"/>
      <c r="Q35" s="46"/>
      <c r="R35" s="46"/>
      <c r="S35" s="48">
        <f t="shared" ref="S35:W35" si="5">S27+S28+S29+S30+S31+S32+S33+S34</f>
        <v>0.95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9">
        <f t="shared" si="5"/>
        <v>0</v>
      </c>
      <c r="Z35" s="2">
        <v>0.95</v>
      </c>
    </row>
    <row r="36" spans="1:26" ht="30" customHeight="1">
      <c r="A36" s="103">
        <v>4</v>
      </c>
      <c r="B36" s="105" t="s">
        <v>94</v>
      </c>
      <c r="C36" s="7" t="s">
        <v>16</v>
      </c>
      <c r="D36" s="87">
        <v>509.67</v>
      </c>
      <c r="E36" s="87">
        <v>40.04</v>
      </c>
      <c r="F36" s="87"/>
      <c r="G36" s="87">
        <v>95.6</v>
      </c>
      <c r="H36" s="95">
        <v>16.29</v>
      </c>
      <c r="I36" s="8">
        <v>160</v>
      </c>
      <c r="J36" s="9"/>
      <c r="K36" s="10"/>
      <c r="L36" s="10"/>
      <c r="M36" s="11"/>
      <c r="N36" s="97">
        <v>10.27</v>
      </c>
      <c r="O36" s="87"/>
      <c r="P36" s="100"/>
      <c r="Q36" s="87"/>
      <c r="R36" s="87"/>
      <c r="S36" s="12"/>
      <c r="T36" s="13"/>
      <c r="U36" s="13"/>
      <c r="V36" s="13"/>
      <c r="W36" s="14"/>
    </row>
    <row r="37" spans="1:26" ht="30" customHeight="1">
      <c r="A37" s="103"/>
      <c r="B37" s="106"/>
      <c r="C37" s="15" t="s">
        <v>17</v>
      </c>
      <c r="D37" s="88"/>
      <c r="E37" s="88"/>
      <c r="F37" s="88"/>
      <c r="G37" s="88"/>
      <c r="H37" s="96"/>
      <c r="I37" s="16"/>
      <c r="J37" s="17"/>
      <c r="K37" s="18"/>
      <c r="L37" s="18"/>
      <c r="M37" s="19"/>
      <c r="N37" s="98"/>
      <c r="O37" s="88"/>
      <c r="P37" s="101"/>
      <c r="Q37" s="88"/>
      <c r="R37" s="88"/>
      <c r="S37" s="20"/>
      <c r="T37" s="21"/>
      <c r="U37" s="21"/>
      <c r="V37" s="21"/>
      <c r="W37" s="22"/>
    </row>
    <row r="38" spans="1:26" ht="30" customHeight="1">
      <c r="A38" s="103"/>
      <c r="B38" s="106"/>
      <c r="C38" s="15" t="s">
        <v>18</v>
      </c>
      <c r="D38" s="88"/>
      <c r="E38" s="88"/>
      <c r="F38" s="88"/>
      <c r="G38" s="88"/>
      <c r="H38" s="96"/>
      <c r="I38" s="16">
        <v>80</v>
      </c>
      <c r="J38" s="17"/>
      <c r="K38" s="18"/>
      <c r="L38" s="18"/>
      <c r="M38" s="19"/>
      <c r="N38" s="98"/>
      <c r="O38" s="88"/>
      <c r="P38" s="101"/>
      <c r="Q38" s="88"/>
      <c r="R38" s="88"/>
      <c r="S38" s="20"/>
      <c r="T38" s="21"/>
      <c r="U38" s="23"/>
      <c r="V38" s="21"/>
      <c r="W38" s="22"/>
    </row>
    <row r="39" spans="1:26" ht="30" customHeight="1">
      <c r="A39" s="103"/>
      <c r="B39" s="106"/>
      <c r="C39" s="15" t="s">
        <v>19</v>
      </c>
      <c r="D39" s="88"/>
      <c r="E39" s="88"/>
      <c r="F39" s="88"/>
      <c r="G39" s="88"/>
      <c r="H39" s="96"/>
      <c r="I39" s="16">
        <v>115</v>
      </c>
      <c r="J39" s="17"/>
      <c r="K39" s="18"/>
      <c r="L39" s="18"/>
      <c r="M39" s="19"/>
      <c r="N39" s="98"/>
      <c r="O39" s="88"/>
      <c r="P39" s="101"/>
      <c r="Q39" s="88"/>
      <c r="R39" s="88"/>
      <c r="S39" s="20"/>
      <c r="T39" s="24"/>
      <c r="U39" s="21"/>
      <c r="V39" s="25"/>
      <c r="W39" s="22"/>
    </row>
    <row r="40" spans="1:26" ht="30" customHeight="1">
      <c r="A40" s="103"/>
      <c r="B40" s="106"/>
      <c r="C40" s="15" t="s">
        <v>20</v>
      </c>
      <c r="D40" s="88"/>
      <c r="E40" s="88"/>
      <c r="F40" s="88"/>
      <c r="G40" s="88"/>
      <c r="H40" s="96"/>
      <c r="I40" s="16">
        <v>51.8</v>
      </c>
      <c r="J40" s="17"/>
      <c r="K40" s="18"/>
      <c r="L40" s="18"/>
      <c r="M40" s="19"/>
      <c r="N40" s="98"/>
      <c r="O40" s="88"/>
      <c r="P40" s="101"/>
      <c r="Q40" s="88"/>
      <c r="R40" s="88"/>
      <c r="S40" s="20"/>
      <c r="T40" s="21"/>
      <c r="U40" s="26"/>
      <c r="V40" s="21"/>
      <c r="W40" s="22"/>
    </row>
    <row r="41" spans="1:26" ht="30" customHeight="1">
      <c r="A41" s="103"/>
      <c r="B41" s="106"/>
      <c r="C41" s="15" t="s">
        <v>21</v>
      </c>
      <c r="D41" s="88"/>
      <c r="E41" s="88"/>
      <c r="F41" s="88"/>
      <c r="G41" s="88"/>
      <c r="H41" s="96"/>
      <c r="I41" s="16"/>
      <c r="J41" s="17"/>
      <c r="K41" s="18"/>
      <c r="L41" s="18"/>
      <c r="M41" s="19"/>
      <c r="N41" s="98"/>
      <c r="O41" s="88"/>
      <c r="P41" s="101"/>
      <c r="Q41" s="88"/>
      <c r="R41" s="88"/>
      <c r="S41" s="20"/>
      <c r="T41" s="21"/>
      <c r="U41" s="21"/>
      <c r="V41" s="21"/>
      <c r="W41" s="22"/>
    </row>
    <row r="42" spans="1:26" ht="30" customHeight="1">
      <c r="A42" s="103"/>
      <c r="B42" s="106"/>
      <c r="C42" s="15" t="s">
        <v>22</v>
      </c>
      <c r="D42" s="88"/>
      <c r="E42" s="88"/>
      <c r="F42" s="88"/>
      <c r="G42" s="88"/>
      <c r="H42" s="96"/>
      <c r="I42" s="16"/>
      <c r="J42" s="17"/>
      <c r="K42" s="18"/>
      <c r="L42" s="18"/>
      <c r="M42" s="19"/>
      <c r="N42" s="98"/>
      <c r="O42" s="88"/>
      <c r="P42" s="101"/>
      <c r="Q42" s="88"/>
      <c r="R42" s="88"/>
      <c r="S42" s="20"/>
      <c r="T42" s="21"/>
      <c r="U42" s="21"/>
      <c r="V42" s="21"/>
      <c r="W42" s="22"/>
    </row>
    <row r="43" spans="1:26" ht="30" customHeight="1" thickBot="1">
      <c r="A43" s="103"/>
      <c r="B43" s="107"/>
      <c r="C43" s="27" t="s">
        <v>23</v>
      </c>
      <c r="D43" s="88"/>
      <c r="E43" s="88"/>
      <c r="F43" s="88"/>
      <c r="G43" s="88"/>
      <c r="H43" s="96"/>
      <c r="I43" s="28">
        <v>60</v>
      </c>
      <c r="J43" s="29"/>
      <c r="K43" s="30"/>
      <c r="L43" s="30"/>
      <c r="M43" s="31"/>
      <c r="N43" s="99"/>
      <c r="O43" s="89"/>
      <c r="P43" s="102"/>
      <c r="Q43" s="89"/>
      <c r="R43" s="89"/>
      <c r="S43" s="32"/>
      <c r="T43" s="23"/>
      <c r="U43" s="23"/>
      <c r="V43" s="23"/>
      <c r="W43" s="33"/>
    </row>
    <row r="44" spans="1:26" ht="30" customHeight="1" thickBot="1">
      <c r="A44" s="104"/>
      <c r="B44" s="142" t="s">
        <v>24</v>
      </c>
      <c r="C44" s="143"/>
      <c r="D44" s="62">
        <f>D36+E36+G36+H36</f>
        <v>661.6</v>
      </c>
      <c r="E44" s="46"/>
      <c r="F44" s="46"/>
      <c r="G44" s="46"/>
      <c r="H44" s="46"/>
      <c r="I44" s="48">
        <f t="shared" ref="I44:M44" si="6">I36+I37+I38+I39+I40+I41+I42+I43</f>
        <v>466.8</v>
      </c>
      <c r="J44" s="48">
        <f t="shared" si="6"/>
        <v>0</v>
      </c>
      <c r="K44" s="48">
        <f t="shared" si="6"/>
        <v>0</v>
      </c>
      <c r="L44" s="48">
        <f t="shared" si="6"/>
        <v>0</v>
      </c>
      <c r="M44" s="49">
        <f t="shared" si="6"/>
        <v>0</v>
      </c>
      <c r="N44" s="52">
        <f>N36+O36+P36+Q36+R36</f>
        <v>10.27</v>
      </c>
      <c r="O44" s="46"/>
      <c r="P44" s="34"/>
      <c r="Q44" s="46"/>
      <c r="R44" s="46"/>
      <c r="S44" s="48">
        <f t="shared" ref="S44:W44" si="7">S36+S37+S38+S39+S40+S41+S42+S43</f>
        <v>0</v>
      </c>
      <c r="T44" s="48">
        <f t="shared" si="7"/>
        <v>0</v>
      </c>
      <c r="U44" s="48">
        <f t="shared" si="7"/>
        <v>0</v>
      </c>
      <c r="V44" s="48">
        <f t="shared" si="7"/>
        <v>0</v>
      </c>
      <c r="W44" s="49">
        <f t="shared" si="7"/>
        <v>0</v>
      </c>
    </row>
    <row r="45" spans="1:26" ht="30" customHeight="1">
      <c r="A45" s="103">
        <v>5</v>
      </c>
      <c r="B45" s="105" t="s">
        <v>98</v>
      </c>
      <c r="C45" s="7" t="s">
        <v>16</v>
      </c>
      <c r="D45" s="87">
        <v>187.73</v>
      </c>
      <c r="E45" s="87">
        <v>34.06</v>
      </c>
      <c r="F45" s="87"/>
      <c r="G45" s="87"/>
      <c r="H45" s="95">
        <v>7.5</v>
      </c>
      <c r="I45" s="8"/>
      <c r="J45" s="9"/>
      <c r="K45" s="10"/>
      <c r="L45" s="10"/>
      <c r="M45" s="11"/>
      <c r="N45" s="97">
        <v>1.35</v>
      </c>
      <c r="O45" s="87"/>
      <c r="P45" s="100"/>
      <c r="Q45" s="87"/>
      <c r="R45" s="87"/>
      <c r="S45" s="12"/>
      <c r="T45" s="13"/>
      <c r="U45" s="13"/>
      <c r="V45" s="13"/>
      <c r="W45" s="14"/>
    </row>
    <row r="46" spans="1:26" ht="30" customHeight="1">
      <c r="A46" s="103"/>
      <c r="B46" s="106"/>
      <c r="C46" s="15" t="s">
        <v>17</v>
      </c>
      <c r="D46" s="88"/>
      <c r="E46" s="88"/>
      <c r="F46" s="88"/>
      <c r="G46" s="88"/>
      <c r="H46" s="96"/>
      <c r="I46" s="16"/>
      <c r="J46" s="17"/>
      <c r="K46" s="18"/>
      <c r="L46" s="18"/>
      <c r="M46" s="19"/>
      <c r="N46" s="98"/>
      <c r="O46" s="88"/>
      <c r="P46" s="101"/>
      <c r="Q46" s="88"/>
      <c r="R46" s="88"/>
      <c r="S46" s="20"/>
      <c r="T46" s="21"/>
      <c r="U46" s="21"/>
      <c r="V46" s="21"/>
      <c r="W46" s="22"/>
    </row>
    <row r="47" spans="1:26" ht="30" customHeight="1">
      <c r="A47" s="103"/>
      <c r="B47" s="106"/>
      <c r="C47" s="15" t="s">
        <v>18</v>
      </c>
      <c r="D47" s="88"/>
      <c r="E47" s="88"/>
      <c r="F47" s="88"/>
      <c r="G47" s="88"/>
      <c r="H47" s="96"/>
      <c r="I47" s="16"/>
      <c r="J47" s="17"/>
      <c r="K47" s="18"/>
      <c r="L47" s="18"/>
      <c r="M47" s="19"/>
      <c r="N47" s="98"/>
      <c r="O47" s="88"/>
      <c r="P47" s="101"/>
      <c r="Q47" s="88"/>
      <c r="R47" s="88"/>
      <c r="S47" s="20"/>
      <c r="T47" s="21"/>
      <c r="U47" s="23"/>
      <c r="V47" s="21"/>
      <c r="W47" s="22"/>
    </row>
    <row r="48" spans="1:26" ht="30" customHeight="1">
      <c r="A48" s="103"/>
      <c r="B48" s="106"/>
      <c r="C48" s="15" t="s">
        <v>19</v>
      </c>
      <c r="D48" s="88"/>
      <c r="E48" s="88"/>
      <c r="F48" s="88"/>
      <c r="G48" s="88"/>
      <c r="H48" s="96"/>
      <c r="I48" s="16">
        <v>20</v>
      </c>
      <c r="J48" s="17"/>
      <c r="K48" s="18"/>
      <c r="L48" s="18"/>
      <c r="M48" s="19"/>
      <c r="N48" s="98"/>
      <c r="O48" s="88"/>
      <c r="P48" s="101"/>
      <c r="Q48" s="88"/>
      <c r="R48" s="88"/>
      <c r="S48" s="20"/>
      <c r="T48" s="24"/>
      <c r="U48" s="21"/>
      <c r="V48" s="25"/>
      <c r="W48" s="22"/>
    </row>
    <row r="49" spans="1:23" ht="30" customHeight="1">
      <c r="A49" s="103"/>
      <c r="B49" s="106"/>
      <c r="C49" s="15" t="s">
        <v>20</v>
      </c>
      <c r="D49" s="88"/>
      <c r="E49" s="88"/>
      <c r="F49" s="88"/>
      <c r="G49" s="88"/>
      <c r="H49" s="96"/>
      <c r="I49" s="16"/>
      <c r="J49" s="17"/>
      <c r="K49" s="18"/>
      <c r="L49" s="18"/>
      <c r="M49" s="19"/>
      <c r="N49" s="98"/>
      <c r="O49" s="88"/>
      <c r="P49" s="101"/>
      <c r="Q49" s="88"/>
      <c r="R49" s="88"/>
      <c r="S49" s="20"/>
      <c r="T49" s="21"/>
      <c r="U49" s="26"/>
      <c r="V49" s="21"/>
      <c r="W49" s="22"/>
    </row>
    <row r="50" spans="1:23" ht="30" customHeight="1">
      <c r="A50" s="103"/>
      <c r="B50" s="106"/>
      <c r="C50" s="15" t="s">
        <v>21</v>
      </c>
      <c r="D50" s="88"/>
      <c r="E50" s="88"/>
      <c r="F50" s="88"/>
      <c r="G50" s="88"/>
      <c r="H50" s="96"/>
      <c r="I50" s="16"/>
      <c r="J50" s="17"/>
      <c r="K50" s="18"/>
      <c r="L50" s="18"/>
      <c r="M50" s="19"/>
      <c r="N50" s="98"/>
      <c r="O50" s="88"/>
      <c r="P50" s="101"/>
      <c r="Q50" s="88"/>
      <c r="R50" s="88"/>
      <c r="S50" s="20"/>
      <c r="T50" s="21"/>
      <c r="U50" s="21"/>
      <c r="V50" s="21"/>
      <c r="W50" s="22"/>
    </row>
    <row r="51" spans="1:23" ht="30" customHeight="1">
      <c r="A51" s="103"/>
      <c r="B51" s="106"/>
      <c r="C51" s="15" t="s">
        <v>22</v>
      </c>
      <c r="D51" s="88"/>
      <c r="E51" s="88"/>
      <c r="F51" s="88"/>
      <c r="G51" s="88"/>
      <c r="H51" s="96"/>
      <c r="I51" s="16"/>
      <c r="J51" s="17"/>
      <c r="K51" s="18"/>
      <c r="L51" s="18"/>
      <c r="M51" s="19"/>
      <c r="N51" s="98"/>
      <c r="O51" s="88"/>
      <c r="P51" s="101"/>
      <c r="Q51" s="88"/>
      <c r="R51" s="88"/>
      <c r="S51" s="20"/>
      <c r="T51" s="21"/>
      <c r="U51" s="21"/>
      <c r="V51" s="21"/>
      <c r="W51" s="22"/>
    </row>
    <row r="52" spans="1:23" ht="30" customHeight="1" thickBot="1">
      <c r="A52" s="103"/>
      <c r="B52" s="107"/>
      <c r="C52" s="27" t="s">
        <v>23</v>
      </c>
      <c r="D52" s="88"/>
      <c r="E52" s="88"/>
      <c r="F52" s="88"/>
      <c r="G52" s="88"/>
      <c r="H52" s="96"/>
      <c r="I52" s="28">
        <v>17</v>
      </c>
      <c r="J52" s="29">
        <v>8</v>
      </c>
      <c r="K52" s="30"/>
      <c r="L52" s="30"/>
      <c r="M52" s="31"/>
      <c r="N52" s="99"/>
      <c r="O52" s="89"/>
      <c r="P52" s="102"/>
      <c r="Q52" s="89"/>
      <c r="R52" s="89"/>
      <c r="S52" s="32"/>
      <c r="T52" s="23"/>
      <c r="U52" s="23"/>
      <c r="V52" s="23"/>
      <c r="W52" s="33"/>
    </row>
    <row r="53" spans="1:23" ht="30" customHeight="1" thickBot="1">
      <c r="A53" s="104"/>
      <c r="B53" s="142" t="s">
        <v>24</v>
      </c>
      <c r="C53" s="143"/>
      <c r="D53" s="62">
        <f>D45+E45+G45+H45</f>
        <v>229.29</v>
      </c>
      <c r="E53" s="46"/>
      <c r="F53" s="46"/>
      <c r="G53" s="46"/>
      <c r="H53" s="46"/>
      <c r="I53" s="48">
        <f t="shared" ref="I53:M53" si="8">I45+I46+I47+I48+I49+I50+I51+I52</f>
        <v>37</v>
      </c>
      <c r="J53" s="48">
        <f t="shared" si="8"/>
        <v>8</v>
      </c>
      <c r="K53" s="48">
        <f t="shared" si="8"/>
        <v>0</v>
      </c>
      <c r="L53" s="48">
        <f t="shared" si="8"/>
        <v>0</v>
      </c>
      <c r="M53" s="49">
        <f t="shared" si="8"/>
        <v>0</v>
      </c>
      <c r="N53" s="52">
        <f>N45+O45+P45+Q45+R45</f>
        <v>1.35</v>
      </c>
      <c r="O53" s="46"/>
      <c r="P53" s="34"/>
      <c r="Q53" s="46"/>
      <c r="R53" s="46"/>
      <c r="S53" s="48">
        <f t="shared" ref="S53:W53" si="9">S45+S46+S47+S48+S49+S50+S51+S52</f>
        <v>0</v>
      </c>
      <c r="T53" s="48">
        <f t="shared" si="9"/>
        <v>0</v>
      </c>
      <c r="U53" s="48">
        <f t="shared" si="9"/>
        <v>0</v>
      </c>
      <c r="V53" s="48">
        <f t="shared" si="9"/>
        <v>0</v>
      </c>
      <c r="W53" s="49">
        <f t="shared" si="9"/>
        <v>0</v>
      </c>
    </row>
    <row r="54" spans="1:23" ht="30" customHeight="1">
      <c r="A54" s="103">
        <v>6</v>
      </c>
      <c r="B54" s="105" t="s">
        <v>74</v>
      </c>
      <c r="C54" s="7" t="s">
        <v>16</v>
      </c>
      <c r="D54" s="87">
        <v>100.76</v>
      </c>
      <c r="E54" s="87">
        <v>6.36</v>
      </c>
      <c r="F54" s="87"/>
      <c r="G54" s="87"/>
      <c r="H54" s="95"/>
      <c r="I54" s="8">
        <v>7.1</v>
      </c>
      <c r="J54" s="9"/>
      <c r="K54" s="10"/>
      <c r="L54" s="10"/>
      <c r="M54" s="11"/>
      <c r="N54" s="97"/>
      <c r="O54" s="87"/>
      <c r="P54" s="100"/>
      <c r="Q54" s="87"/>
      <c r="R54" s="87">
        <v>38.700000000000003</v>
      </c>
      <c r="S54" s="12"/>
      <c r="T54" s="13"/>
      <c r="U54" s="13"/>
      <c r="V54" s="13"/>
      <c r="W54" s="14"/>
    </row>
    <row r="55" spans="1:23" ht="30" customHeight="1">
      <c r="A55" s="103"/>
      <c r="B55" s="106"/>
      <c r="C55" s="15" t="s">
        <v>17</v>
      </c>
      <c r="D55" s="88"/>
      <c r="E55" s="88"/>
      <c r="F55" s="88"/>
      <c r="G55" s="88"/>
      <c r="H55" s="96"/>
      <c r="I55" s="16">
        <v>6.2</v>
      </c>
      <c r="J55" s="17"/>
      <c r="K55" s="18"/>
      <c r="L55" s="18"/>
      <c r="M55" s="19"/>
      <c r="N55" s="98"/>
      <c r="O55" s="88"/>
      <c r="P55" s="101"/>
      <c r="Q55" s="88"/>
      <c r="R55" s="88"/>
      <c r="S55" s="20"/>
      <c r="T55" s="21"/>
      <c r="U55" s="21"/>
      <c r="V55" s="21"/>
      <c r="W55" s="22"/>
    </row>
    <row r="56" spans="1:23" ht="30" customHeight="1">
      <c r="A56" s="103"/>
      <c r="B56" s="106"/>
      <c r="C56" s="15" t="s">
        <v>18</v>
      </c>
      <c r="D56" s="88"/>
      <c r="E56" s="88"/>
      <c r="F56" s="88"/>
      <c r="G56" s="88"/>
      <c r="H56" s="96"/>
      <c r="I56" s="16">
        <v>10.8</v>
      </c>
      <c r="J56" s="17"/>
      <c r="K56" s="18"/>
      <c r="L56" s="18"/>
      <c r="M56" s="19"/>
      <c r="N56" s="98"/>
      <c r="O56" s="88"/>
      <c r="P56" s="101"/>
      <c r="Q56" s="88"/>
      <c r="R56" s="88"/>
      <c r="S56" s="20"/>
      <c r="T56" s="21"/>
      <c r="U56" s="23"/>
      <c r="V56" s="21"/>
      <c r="W56" s="22"/>
    </row>
    <row r="57" spans="1:23" ht="30" customHeight="1">
      <c r="A57" s="103"/>
      <c r="B57" s="106"/>
      <c r="C57" s="15" t="s">
        <v>19</v>
      </c>
      <c r="D57" s="88"/>
      <c r="E57" s="88"/>
      <c r="F57" s="88"/>
      <c r="G57" s="88"/>
      <c r="H57" s="96"/>
      <c r="I57" s="16">
        <v>8.3000000000000007</v>
      </c>
      <c r="J57" s="17"/>
      <c r="K57" s="18"/>
      <c r="L57" s="18"/>
      <c r="M57" s="19"/>
      <c r="N57" s="98"/>
      <c r="O57" s="88"/>
      <c r="P57" s="101"/>
      <c r="Q57" s="88"/>
      <c r="R57" s="88"/>
      <c r="S57" s="20"/>
      <c r="T57" s="24"/>
      <c r="U57" s="21"/>
      <c r="V57" s="25"/>
      <c r="W57" s="22"/>
    </row>
    <row r="58" spans="1:23" ht="30" customHeight="1">
      <c r="A58" s="103"/>
      <c r="B58" s="106"/>
      <c r="C58" s="15" t="s">
        <v>20</v>
      </c>
      <c r="D58" s="88"/>
      <c r="E58" s="88"/>
      <c r="F58" s="88"/>
      <c r="G58" s="88"/>
      <c r="H58" s="96"/>
      <c r="I58" s="16">
        <v>5.8</v>
      </c>
      <c r="J58" s="17"/>
      <c r="K58" s="18"/>
      <c r="L58" s="18"/>
      <c r="M58" s="19"/>
      <c r="N58" s="98"/>
      <c r="O58" s="88"/>
      <c r="P58" s="101"/>
      <c r="Q58" s="88"/>
      <c r="R58" s="88"/>
      <c r="S58" s="20"/>
      <c r="T58" s="21"/>
      <c r="U58" s="26"/>
      <c r="V58" s="21"/>
      <c r="W58" s="22"/>
    </row>
    <row r="59" spans="1:23" ht="30" customHeight="1">
      <c r="A59" s="103"/>
      <c r="B59" s="106"/>
      <c r="C59" s="15" t="s">
        <v>21</v>
      </c>
      <c r="D59" s="88"/>
      <c r="E59" s="88"/>
      <c r="F59" s="88"/>
      <c r="G59" s="88"/>
      <c r="H59" s="96"/>
      <c r="I59" s="16">
        <v>6.1</v>
      </c>
      <c r="J59" s="17"/>
      <c r="K59" s="18"/>
      <c r="L59" s="18"/>
      <c r="M59" s="19"/>
      <c r="N59" s="98"/>
      <c r="O59" s="88"/>
      <c r="P59" s="101"/>
      <c r="Q59" s="88"/>
      <c r="R59" s="88"/>
      <c r="S59" s="20"/>
      <c r="T59" s="21"/>
      <c r="U59" s="21"/>
      <c r="V59" s="21"/>
      <c r="W59" s="22"/>
    </row>
    <row r="60" spans="1:23" ht="30" customHeight="1">
      <c r="A60" s="103"/>
      <c r="B60" s="106"/>
      <c r="C60" s="15" t="s">
        <v>22</v>
      </c>
      <c r="D60" s="88"/>
      <c r="E60" s="88"/>
      <c r="F60" s="88"/>
      <c r="G60" s="88"/>
      <c r="H60" s="96"/>
      <c r="I60" s="16">
        <v>6.7</v>
      </c>
      <c r="J60" s="17"/>
      <c r="K60" s="18"/>
      <c r="L60" s="18"/>
      <c r="M60" s="19"/>
      <c r="N60" s="98"/>
      <c r="O60" s="88"/>
      <c r="P60" s="101"/>
      <c r="Q60" s="88"/>
      <c r="R60" s="88"/>
      <c r="S60" s="20"/>
      <c r="T60" s="21"/>
      <c r="U60" s="21"/>
      <c r="V60" s="21"/>
      <c r="W60" s="22"/>
    </row>
    <row r="61" spans="1:23" ht="30" customHeight="1" thickBot="1">
      <c r="A61" s="103"/>
      <c r="B61" s="107"/>
      <c r="C61" s="27" t="s">
        <v>23</v>
      </c>
      <c r="D61" s="88"/>
      <c r="E61" s="88"/>
      <c r="F61" s="88"/>
      <c r="G61" s="88"/>
      <c r="H61" s="96"/>
      <c r="I61" s="28">
        <v>10.7</v>
      </c>
      <c r="J61" s="29"/>
      <c r="K61" s="30"/>
      <c r="L61" s="30"/>
      <c r="M61" s="31"/>
      <c r="N61" s="99"/>
      <c r="O61" s="89"/>
      <c r="P61" s="102"/>
      <c r="Q61" s="89"/>
      <c r="R61" s="89"/>
      <c r="S61" s="32"/>
      <c r="T61" s="23"/>
      <c r="U61" s="23"/>
      <c r="V61" s="23"/>
      <c r="W61" s="33"/>
    </row>
    <row r="62" spans="1:23" ht="30" customHeight="1" thickBot="1">
      <c r="A62" s="104"/>
      <c r="B62" s="142" t="s">
        <v>24</v>
      </c>
      <c r="C62" s="143"/>
      <c r="D62" s="62">
        <f>D54+E54</f>
        <v>107.12</v>
      </c>
      <c r="E62" s="46"/>
      <c r="F62" s="46"/>
      <c r="G62" s="46"/>
      <c r="H62" s="46"/>
      <c r="I62" s="48">
        <f t="shared" ref="I62:M62" si="10">I54+I55+I56+I57+I58+I59+I60+I61</f>
        <v>61.7</v>
      </c>
      <c r="J62" s="48">
        <f t="shared" si="10"/>
        <v>0</v>
      </c>
      <c r="K62" s="48">
        <f t="shared" si="10"/>
        <v>0</v>
      </c>
      <c r="L62" s="48">
        <f t="shared" si="10"/>
        <v>0</v>
      </c>
      <c r="M62" s="49">
        <f t="shared" si="10"/>
        <v>0</v>
      </c>
      <c r="N62" s="52">
        <f>N54+O54+P54+Q54+R54</f>
        <v>38.700000000000003</v>
      </c>
      <c r="O62" s="46"/>
      <c r="P62" s="34"/>
      <c r="Q62" s="46"/>
      <c r="R62" s="46"/>
      <c r="S62" s="48">
        <f t="shared" ref="S62:W62" si="11">S54+S55+S56+S57+S58+S59+S60+S61</f>
        <v>0</v>
      </c>
      <c r="T62" s="48">
        <f t="shared" si="11"/>
        <v>0</v>
      </c>
      <c r="U62" s="48">
        <f t="shared" si="11"/>
        <v>0</v>
      </c>
      <c r="V62" s="48">
        <f t="shared" si="11"/>
        <v>0</v>
      </c>
      <c r="W62" s="49">
        <f t="shared" si="11"/>
        <v>0</v>
      </c>
    </row>
    <row r="63" spans="1:23" ht="30" customHeight="1">
      <c r="A63" s="103">
        <v>7</v>
      </c>
      <c r="B63" s="105" t="s">
        <v>93</v>
      </c>
      <c r="C63" s="7" t="s">
        <v>16</v>
      </c>
      <c r="D63" s="87">
        <v>155.21</v>
      </c>
      <c r="E63" s="87">
        <v>143.65</v>
      </c>
      <c r="F63" s="87"/>
      <c r="G63" s="87">
        <v>5.82</v>
      </c>
      <c r="H63" s="95">
        <v>9.6</v>
      </c>
      <c r="I63" s="8"/>
      <c r="J63" s="9"/>
      <c r="K63" s="10"/>
      <c r="L63" s="10"/>
      <c r="M63" s="11"/>
      <c r="N63" s="97"/>
      <c r="O63" s="87"/>
      <c r="P63" s="100"/>
      <c r="Q63" s="87">
        <v>4.8</v>
      </c>
      <c r="R63" s="87"/>
      <c r="S63" s="12"/>
      <c r="T63" s="13"/>
      <c r="U63" s="13"/>
      <c r="V63" s="13"/>
      <c r="W63" s="14"/>
    </row>
    <row r="64" spans="1:23" ht="30" customHeight="1">
      <c r="A64" s="103"/>
      <c r="B64" s="106"/>
      <c r="C64" s="15" t="s">
        <v>17</v>
      </c>
      <c r="D64" s="88"/>
      <c r="E64" s="88"/>
      <c r="F64" s="88"/>
      <c r="G64" s="88"/>
      <c r="H64" s="96"/>
      <c r="I64" s="16"/>
      <c r="J64" s="17"/>
      <c r="K64" s="18"/>
      <c r="L64" s="18"/>
      <c r="M64" s="19"/>
      <c r="N64" s="98"/>
      <c r="O64" s="88"/>
      <c r="P64" s="101"/>
      <c r="Q64" s="88"/>
      <c r="R64" s="88"/>
      <c r="S64" s="20"/>
      <c r="T64" s="21"/>
      <c r="U64" s="21"/>
      <c r="V64" s="21"/>
      <c r="W64" s="22"/>
    </row>
    <row r="65" spans="1:26" ht="30" customHeight="1">
      <c r="A65" s="103"/>
      <c r="B65" s="106"/>
      <c r="C65" s="15" t="s">
        <v>18</v>
      </c>
      <c r="D65" s="88"/>
      <c r="E65" s="88"/>
      <c r="F65" s="88"/>
      <c r="G65" s="88"/>
      <c r="H65" s="96"/>
      <c r="I65" s="16"/>
      <c r="J65" s="17"/>
      <c r="K65" s="18"/>
      <c r="L65" s="18"/>
      <c r="M65" s="19"/>
      <c r="N65" s="98"/>
      <c r="O65" s="88"/>
      <c r="P65" s="101"/>
      <c r="Q65" s="88"/>
      <c r="R65" s="88"/>
      <c r="S65" s="20"/>
      <c r="T65" s="21"/>
      <c r="U65" s="23"/>
      <c r="V65" s="21"/>
      <c r="W65" s="22"/>
    </row>
    <row r="66" spans="1:26" ht="30" customHeight="1">
      <c r="A66" s="103"/>
      <c r="B66" s="106"/>
      <c r="C66" s="15" t="s">
        <v>19</v>
      </c>
      <c r="D66" s="88"/>
      <c r="E66" s="88"/>
      <c r="F66" s="88"/>
      <c r="G66" s="88"/>
      <c r="H66" s="96"/>
      <c r="I66" s="16">
        <v>64.510000000000005</v>
      </c>
      <c r="J66" s="17"/>
      <c r="K66" s="18"/>
      <c r="L66" s="18"/>
      <c r="M66" s="19"/>
      <c r="N66" s="98"/>
      <c r="O66" s="88"/>
      <c r="P66" s="101"/>
      <c r="Q66" s="88"/>
      <c r="R66" s="88"/>
      <c r="S66" s="20"/>
      <c r="T66" s="24"/>
      <c r="U66" s="21"/>
      <c r="V66" s="25"/>
      <c r="W66" s="22"/>
    </row>
    <row r="67" spans="1:26" ht="30" customHeight="1">
      <c r="A67" s="103"/>
      <c r="B67" s="106"/>
      <c r="C67" s="15" t="s">
        <v>20</v>
      </c>
      <c r="D67" s="88"/>
      <c r="E67" s="88"/>
      <c r="F67" s="88"/>
      <c r="G67" s="88"/>
      <c r="H67" s="96"/>
      <c r="I67" s="16"/>
      <c r="J67" s="17"/>
      <c r="K67" s="18"/>
      <c r="L67" s="18"/>
      <c r="M67" s="19"/>
      <c r="N67" s="98"/>
      <c r="O67" s="88"/>
      <c r="P67" s="101"/>
      <c r="Q67" s="88"/>
      <c r="R67" s="88"/>
      <c r="S67" s="20"/>
      <c r="T67" s="21"/>
      <c r="U67" s="26"/>
      <c r="V67" s="21"/>
      <c r="W67" s="22"/>
    </row>
    <row r="68" spans="1:26" ht="30" customHeight="1">
      <c r="A68" s="103"/>
      <c r="B68" s="106"/>
      <c r="C68" s="15" t="s">
        <v>21</v>
      </c>
      <c r="D68" s="88"/>
      <c r="E68" s="88"/>
      <c r="F68" s="88"/>
      <c r="G68" s="88"/>
      <c r="H68" s="96"/>
      <c r="I68" s="16"/>
      <c r="J68" s="17"/>
      <c r="K68" s="18"/>
      <c r="L68" s="18"/>
      <c r="M68" s="19"/>
      <c r="N68" s="98"/>
      <c r="O68" s="88"/>
      <c r="P68" s="101"/>
      <c r="Q68" s="88"/>
      <c r="R68" s="88"/>
      <c r="S68" s="20"/>
      <c r="T68" s="21"/>
      <c r="U68" s="21"/>
      <c r="V68" s="21"/>
      <c r="W68" s="22"/>
    </row>
    <row r="69" spans="1:26" ht="30" customHeight="1">
      <c r="A69" s="103"/>
      <c r="B69" s="106"/>
      <c r="C69" s="15" t="s">
        <v>22</v>
      </c>
      <c r="D69" s="88"/>
      <c r="E69" s="88"/>
      <c r="F69" s="88"/>
      <c r="G69" s="88"/>
      <c r="H69" s="96"/>
      <c r="I69" s="16"/>
      <c r="J69" s="17"/>
      <c r="K69" s="18"/>
      <c r="L69" s="18"/>
      <c r="M69" s="19"/>
      <c r="N69" s="98"/>
      <c r="O69" s="88"/>
      <c r="P69" s="101"/>
      <c r="Q69" s="88"/>
      <c r="R69" s="88"/>
      <c r="S69" s="20"/>
      <c r="T69" s="21"/>
      <c r="U69" s="21"/>
      <c r="V69" s="21"/>
      <c r="W69" s="22"/>
    </row>
    <row r="70" spans="1:26" ht="30" customHeight="1" thickBot="1">
      <c r="A70" s="103"/>
      <c r="B70" s="107"/>
      <c r="C70" s="27" t="s">
        <v>23</v>
      </c>
      <c r="D70" s="88"/>
      <c r="E70" s="88"/>
      <c r="F70" s="88"/>
      <c r="G70" s="88"/>
      <c r="H70" s="96"/>
      <c r="I70" s="28"/>
      <c r="J70" s="29">
        <v>60.5</v>
      </c>
      <c r="K70" s="30"/>
      <c r="L70" s="30"/>
      <c r="M70" s="31"/>
      <c r="N70" s="99"/>
      <c r="O70" s="89"/>
      <c r="P70" s="102"/>
      <c r="Q70" s="89"/>
      <c r="R70" s="89"/>
      <c r="S70" s="32"/>
      <c r="T70" s="23"/>
      <c r="U70" s="23"/>
      <c r="V70" s="23"/>
      <c r="W70" s="33"/>
    </row>
    <row r="71" spans="1:26" ht="30" customHeight="1" thickBot="1">
      <c r="A71" s="104"/>
      <c r="B71" s="142" t="s">
        <v>24</v>
      </c>
      <c r="C71" s="143"/>
      <c r="D71" s="62">
        <f>D63+E63+G63+H63</f>
        <v>314.28000000000003</v>
      </c>
      <c r="E71" s="46"/>
      <c r="F71" s="46"/>
      <c r="G71" s="46"/>
      <c r="H71" s="46"/>
      <c r="I71" s="48">
        <f t="shared" ref="I71:M71" si="12">I63+I64+I65+I66+I67+I68+I69+I70</f>
        <v>64.510000000000005</v>
      </c>
      <c r="J71" s="48">
        <f t="shared" si="12"/>
        <v>60.5</v>
      </c>
      <c r="K71" s="48">
        <f t="shared" si="12"/>
        <v>0</v>
      </c>
      <c r="L71" s="48">
        <f t="shared" si="12"/>
        <v>0</v>
      </c>
      <c r="M71" s="49">
        <f t="shared" si="12"/>
        <v>0</v>
      </c>
      <c r="N71" s="52">
        <f>N63+O63+P63+Q63+R63</f>
        <v>4.8</v>
      </c>
      <c r="O71" s="46"/>
      <c r="P71" s="34"/>
      <c r="Q71" s="46"/>
      <c r="R71" s="46"/>
      <c r="S71" s="48">
        <f t="shared" ref="S71:W71" si="13">S63+S64+S65+S66+S67+S68+S69+S70</f>
        <v>0</v>
      </c>
      <c r="T71" s="48">
        <f t="shared" si="13"/>
        <v>0</v>
      </c>
      <c r="U71" s="48">
        <f t="shared" si="13"/>
        <v>0</v>
      </c>
      <c r="V71" s="48">
        <f t="shared" si="13"/>
        <v>0</v>
      </c>
      <c r="W71" s="49">
        <f t="shared" si="13"/>
        <v>0</v>
      </c>
    </row>
    <row r="72" spans="1:26" ht="30" customHeight="1">
      <c r="A72" s="103">
        <v>8</v>
      </c>
      <c r="B72" s="105" t="s">
        <v>91</v>
      </c>
      <c r="C72" s="7" t="s">
        <v>16</v>
      </c>
      <c r="D72" s="87">
        <v>118.43</v>
      </c>
      <c r="E72" s="87">
        <v>21.68</v>
      </c>
      <c r="F72" s="87"/>
      <c r="G72" s="87"/>
      <c r="H72" s="95">
        <v>133.07</v>
      </c>
      <c r="I72" s="8">
        <v>15.6</v>
      </c>
      <c r="J72" s="9"/>
      <c r="K72" s="10"/>
      <c r="L72" s="10"/>
      <c r="M72" s="11"/>
      <c r="N72" s="97">
        <v>41.74</v>
      </c>
      <c r="O72" s="87">
        <v>14</v>
      </c>
      <c r="P72" s="100"/>
      <c r="Q72" s="87"/>
      <c r="R72" s="87">
        <v>28.91</v>
      </c>
      <c r="S72" s="12"/>
      <c r="T72" s="13"/>
      <c r="U72" s="13"/>
      <c r="V72" s="13"/>
      <c r="W72" s="14"/>
    </row>
    <row r="73" spans="1:26" ht="30" customHeight="1">
      <c r="A73" s="103"/>
      <c r="B73" s="106"/>
      <c r="C73" s="15" t="s">
        <v>17</v>
      </c>
      <c r="D73" s="88"/>
      <c r="E73" s="88"/>
      <c r="F73" s="88"/>
      <c r="G73" s="88"/>
      <c r="H73" s="96"/>
      <c r="I73" s="16"/>
      <c r="J73" s="17"/>
      <c r="K73" s="18"/>
      <c r="L73" s="18"/>
      <c r="M73" s="19"/>
      <c r="N73" s="98"/>
      <c r="O73" s="88"/>
      <c r="P73" s="101"/>
      <c r="Q73" s="88"/>
      <c r="R73" s="88"/>
      <c r="S73" s="20"/>
      <c r="T73" s="21"/>
      <c r="U73" s="21"/>
      <c r="V73" s="21"/>
      <c r="W73" s="22"/>
    </row>
    <row r="74" spans="1:26" ht="30" customHeight="1">
      <c r="A74" s="103"/>
      <c r="B74" s="106"/>
      <c r="C74" s="15" t="s">
        <v>18</v>
      </c>
      <c r="D74" s="88"/>
      <c r="E74" s="88"/>
      <c r="F74" s="88"/>
      <c r="G74" s="88"/>
      <c r="H74" s="96"/>
      <c r="I74" s="16"/>
      <c r="J74" s="17"/>
      <c r="K74" s="18"/>
      <c r="L74" s="18"/>
      <c r="M74" s="19"/>
      <c r="N74" s="98"/>
      <c r="O74" s="88"/>
      <c r="P74" s="101"/>
      <c r="Q74" s="88"/>
      <c r="R74" s="88"/>
      <c r="S74" s="20"/>
      <c r="T74" s="21"/>
      <c r="U74" s="23"/>
      <c r="V74" s="21"/>
      <c r="W74" s="22"/>
    </row>
    <row r="75" spans="1:26" ht="30" customHeight="1">
      <c r="A75" s="103"/>
      <c r="B75" s="106"/>
      <c r="C75" s="15" t="s">
        <v>19</v>
      </c>
      <c r="D75" s="88"/>
      <c r="E75" s="88"/>
      <c r="F75" s="88"/>
      <c r="G75" s="88"/>
      <c r="H75" s="96"/>
      <c r="I75" s="16">
        <v>55.3</v>
      </c>
      <c r="J75" s="17"/>
      <c r="K75" s="18"/>
      <c r="L75" s="18"/>
      <c r="M75" s="19"/>
      <c r="N75" s="98"/>
      <c r="O75" s="88"/>
      <c r="P75" s="101"/>
      <c r="Q75" s="88"/>
      <c r="R75" s="88"/>
      <c r="S75" s="20">
        <v>1.1200000000000001</v>
      </c>
      <c r="T75" s="24"/>
      <c r="U75" s="21"/>
      <c r="V75" s="25"/>
      <c r="W75" s="22"/>
    </row>
    <row r="76" spans="1:26" ht="30" customHeight="1">
      <c r="A76" s="103"/>
      <c r="B76" s="106"/>
      <c r="C76" s="15" t="s">
        <v>20</v>
      </c>
      <c r="D76" s="88"/>
      <c r="E76" s="88"/>
      <c r="F76" s="88"/>
      <c r="G76" s="88"/>
      <c r="H76" s="96"/>
      <c r="I76" s="16"/>
      <c r="J76" s="17"/>
      <c r="K76" s="18"/>
      <c r="L76" s="18"/>
      <c r="M76" s="19"/>
      <c r="N76" s="98"/>
      <c r="O76" s="88"/>
      <c r="P76" s="101"/>
      <c r="Q76" s="88"/>
      <c r="R76" s="88"/>
      <c r="S76" s="20"/>
      <c r="T76" s="21"/>
      <c r="U76" s="26"/>
      <c r="V76" s="21"/>
      <c r="W76" s="22"/>
    </row>
    <row r="77" spans="1:26" ht="30" customHeight="1">
      <c r="A77" s="103"/>
      <c r="B77" s="106"/>
      <c r="C77" s="15" t="s">
        <v>21</v>
      </c>
      <c r="D77" s="88"/>
      <c r="E77" s="88"/>
      <c r="F77" s="88"/>
      <c r="G77" s="88"/>
      <c r="H77" s="96"/>
      <c r="I77" s="16"/>
      <c r="J77" s="17"/>
      <c r="K77" s="18"/>
      <c r="L77" s="18"/>
      <c r="M77" s="19"/>
      <c r="N77" s="98"/>
      <c r="O77" s="88"/>
      <c r="P77" s="101"/>
      <c r="Q77" s="88"/>
      <c r="R77" s="88"/>
      <c r="S77" s="20"/>
      <c r="T77" s="21"/>
      <c r="U77" s="21"/>
      <c r="V77" s="21"/>
      <c r="W77" s="22"/>
    </row>
    <row r="78" spans="1:26" ht="30" customHeight="1">
      <c r="A78" s="103"/>
      <c r="B78" s="106"/>
      <c r="C78" s="15" t="s">
        <v>22</v>
      </c>
      <c r="D78" s="88"/>
      <c r="E78" s="88"/>
      <c r="F78" s="88"/>
      <c r="G78" s="88"/>
      <c r="H78" s="96"/>
      <c r="I78" s="16"/>
      <c r="J78" s="17"/>
      <c r="K78" s="18"/>
      <c r="L78" s="18"/>
      <c r="M78" s="19"/>
      <c r="N78" s="98"/>
      <c r="O78" s="88"/>
      <c r="P78" s="101"/>
      <c r="Q78" s="88"/>
      <c r="R78" s="88"/>
      <c r="S78" s="20"/>
      <c r="T78" s="21"/>
      <c r="U78" s="21"/>
      <c r="V78" s="21"/>
      <c r="W78" s="22"/>
    </row>
    <row r="79" spans="1:26" ht="30" customHeight="1" thickBot="1">
      <c r="A79" s="103"/>
      <c r="B79" s="107"/>
      <c r="C79" s="27" t="s">
        <v>23</v>
      </c>
      <c r="D79" s="88"/>
      <c r="E79" s="88"/>
      <c r="F79" s="88"/>
      <c r="G79" s="88"/>
      <c r="H79" s="96"/>
      <c r="I79" s="28">
        <v>4.4000000000000004</v>
      </c>
      <c r="J79" s="29"/>
      <c r="K79" s="30"/>
      <c r="L79" s="30"/>
      <c r="M79" s="31"/>
      <c r="N79" s="99"/>
      <c r="O79" s="89"/>
      <c r="P79" s="102"/>
      <c r="Q79" s="89"/>
      <c r="R79" s="89"/>
      <c r="S79" s="32"/>
      <c r="T79" s="23"/>
      <c r="U79" s="23"/>
      <c r="V79" s="23"/>
      <c r="W79" s="33"/>
    </row>
    <row r="80" spans="1:26" ht="30" customHeight="1" thickBot="1">
      <c r="A80" s="104"/>
      <c r="B80" s="142" t="s">
        <v>24</v>
      </c>
      <c r="C80" s="143"/>
      <c r="D80" s="62">
        <f>D72+E72+H72</f>
        <v>273.18</v>
      </c>
      <c r="E80" s="46"/>
      <c r="F80" s="46"/>
      <c r="G80" s="46"/>
      <c r="H80" s="46"/>
      <c r="I80" s="48">
        <f t="shared" ref="I80:M80" si="14">I72+I73+I74+I75+I76+I77+I78+I79</f>
        <v>75.3</v>
      </c>
      <c r="J80" s="48">
        <f t="shared" si="14"/>
        <v>0</v>
      </c>
      <c r="K80" s="48">
        <f t="shared" si="14"/>
        <v>0</v>
      </c>
      <c r="L80" s="48">
        <f t="shared" si="14"/>
        <v>0</v>
      </c>
      <c r="M80" s="49">
        <f t="shared" si="14"/>
        <v>0</v>
      </c>
      <c r="N80" s="52">
        <f>N72+O72+P72+Q72+R72</f>
        <v>84.65</v>
      </c>
      <c r="O80" s="46"/>
      <c r="P80" s="34"/>
      <c r="Q80" s="46"/>
      <c r="R80" s="46"/>
      <c r="S80" s="48">
        <f t="shared" ref="S80:W80" si="15">S72+S73+S74+S75+S76+S77+S78+S79</f>
        <v>1.1200000000000001</v>
      </c>
      <c r="T80" s="48">
        <f t="shared" si="15"/>
        <v>0</v>
      </c>
      <c r="U80" s="48">
        <f t="shared" si="15"/>
        <v>0</v>
      </c>
      <c r="V80" s="48">
        <f t="shared" si="15"/>
        <v>0</v>
      </c>
      <c r="W80" s="49">
        <f t="shared" si="15"/>
        <v>0</v>
      </c>
      <c r="Z80" s="2">
        <v>1.1200000000000001</v>
      </c>
    </row>
    <row r="81" spans="1:25" ht="18" customHeight="1" thickBot="1">
      <c r="A81" s="63"/>
      <c r="B81" s="92" t="s">
        <v>125</v>
      </c>
      <c r="C81" s="35" t="s">
        <v>16</v>
      </c>
      <c r="D81" s="82">
        <f>D9+D18+D27+D36+D45+D54+D63+D72</f>
        <v>1855.3500000000001</v>
      </c>
      <c r="E81" s="82">
        <f t="shared" ref="E81:H81" si="16">E9+E18+E27+E36+E45+E54+E63+E72</f>
        <v>428.89000000000004</v>
      </c>
      <c r="F81" s="82">
        <f t="shared" si="16"/>
        <v>0</v>
      </c>
      <c r="G81" s="82">
        <f t="shared" si="16"/>
        <v>101.41999999999999</v>
      </c>
      <c r="H81" s="82">
        <f t="shared" si="16"/>
        <v>401.40000000000003</v>
      </c>
      <c r="I81" s="36">
        <f>I9+I18+I27+I36+I45+I54+I63+I72</f>
        <v>241.17</v>
      </c>
      <c r="J81" s="36">
        <f t="shared" ref="J81:R81" si="17">J9+J18+J27+J36+J45+J54+J63+J72</f>
        <v>16</v>
      </c>
      <c r="K81" s="36">
        <f t="shared" si="17"/>
        <v>0</v>
      </c>
      <c r="L81" s="36">
        <f t="shared" si="17"/>
        <v>0</v>
      </c>
      <c r="M81" s="36">
        <f t="shared" si="17"/>
        <v>0</v>
      </c>
      <c r="N81" s="82">
        <f t="shared" si="17"/>
        <v>57.120000000000005</v>
      </c>
      <c r="O81" s="82">
        <f t="shared" si="17"/>
        <v>18.52</v>
      </c>
      <c r="P81" s="82">
        <f t="shared" si="17"/>
        <v>0</v>
      </c>
      <c r="Q81" s="82">
        <f t="shared" si="17"/>
        <v>4.8</v>
      </c>
      <c r="R81" s="82">
        <f t="shared" si="17"/>
        <v>104.24000000000001</v>
      </c>
      <c r="S81" s="36">
        <f>S9+S18+S27+S36+S45+S54+S63+S72</f>
        <v>0</v>
      </c>
      <c r="T81" s="36">
        <f t="shared" ref="T81:W81" si="18">T9+T18+T27+T36+T45+T54+T63+T72</f>
        <v>0</v>
      </c>
      <c r="U81" s="36">
        <f t="shared" si="18"/>
        <v>0</v>
      </c>
      <c r="V81" s="36">
        <f t="shared" si="18"/>
        <v>0</v>
      </c>
      <c r="W81" s="36">
        <f t="shared" si="18"/>
        <v>0</v>
      </c>
    </row>
    <row r="82" spans="1:25" ht="27.75" thickBot="1">
      <c r="A82" s="63"/>
      <c r="B82" s="93"/>
      <c r="C82" s="37" t="s">
        <v>17</v>
      </c>
      <c r="D82" s="83"/>
      <c r="E82" s="83"/>
      <c r="F82" s="83"/>
      <c r="G82" s="83"/>
      <c r="H82" s="83"/>
      <c r="I82" s="36">
        <f t="shared" ref="I82:M82" si="19">I10+I19+I28+I37+I46+I55+I64+I73</f>
        <v>30.41</v>
      </c>
      <c r="J82" s="36">
        <f t="shared" si="19"/>
        <v>7.95</v>
      </c>
      <c r="K82" s="36">
        <f t="shared" si="19"/>
        <v>0</v>
      </c>
      <c r="L82" s="36">
        <f t="shared" si="19"/>
        <v>0</v>
      </c>
      <c r="M82" s="36">
        <f t="shared" si="19"/>
        <v>0</v>
      </c>
      <c r="N82" s="83"/>
      <c r="O82" s="83"/>
      <c r="P82" s="83"/>
      <c r="Q82" s="83"/>
      <c r="R82" s="83"/>
      <c r="S82" s="36">
        <f t="shared" ref="S82:W82" si="20">S10+S19+S28+S37+S46+S55+S64+S73</f>
        <v>0</v>
      </c>
      <c r="T82" s="36">
        <f t="shared" si="20"/>
        <v>0</v>
      </c>
      <c r="U82" s="36">
        <f t="shared" si="20"/>
        <v>0</v>
      </c>
      <c r="V82" s="36">
        <f t="shared" si="20"/>
        <v>0</v>
      </c>
      <c r="W82" s="36">
        <f t="shared" si="20"/>
        <v>0</v>
      </c>
    </row>
    <row r="83" spans="1:25" ht="41.25" thickBot="1">
      <c r="A83" s="63"/>
      <c r="B83" s="93"/>
      <c r="C83" s="37" t="s">
        <v>18</v>
      </c>
      <c r="D83" s="83"/>
      <c r="E83" s="83"/>
      <c r="F83" s="83"/>
      <c r="G83" s="83"/>
      <c r="H83" s="83"/>
      <c r="I83" s="36">
        <f t="shared" ref="I83:M83" si="21">I11+I20+I29+I38+I47+I56+I65+I74</f>
        <v>123.39999999999999</v>
      </c>
      <c r="J83" s="36">
        <f t="shared" si="21"/>
        <v>10</v>
      </c>
      <c r="K83" s="36">
        <f t="shared" si="21"/>
        <v>0</v>
      </c>
      <c r="L83" s="36">
        <f t="shared" si="21"/>
        <v>0</v>
      </c>
      <c r="M83" s="36">
        <f t="shared" si="21"/>
        <v>0</v>
      </c>
      <c r="N83" s="83"/>
      <c r="O83" s="83"/>
      <c r="P83" s="83"/>
      <c r="Q83" s="83"/>
      <c r="R83" s="83"/>
      <c r="S83" s="36">
        <f t="shared" ref="S83:W83" si="22">S11+S20+S29+S38+S47+S56+S65+S74</f>
        <v>0</v>
      </c>
      <c r="T83" s="36">
        <f t="shared" si="22"/>
        <v>0</v>
      </c>
      <c r="U83" s="36">
        <f t="shared" si="22"/>
        <v>0</v>
      </c>
      <c r="V83" s="36">
        <f t="shared" si="22"/>
        <v>0</v>
      </c>
      <c r="W83" s="36">
        <f t="shared" si="22"/>
        <v>0</v>
      </c>
    </row>
    <row r="84" spans="1:25" ht="54.75" thickBot="1">
      <c r="A84" s="63"/>
      <c r="B84" s="93"/>
      <c r="C84" s="37" t="s">
        <v>19</v>
      </c>
      <c r="D84" s="83"/>
      <c r="E84" s="83"/>
      <c r="F84" s="83"/>
      <c r="G84" s="83"/>
      <c r="H84" s="83"/>
      <c r="I84" s="36">
        <f t="shared" ref="I84:M84" si="23">I12+I21+I30+I39+I48+I57+I66+I75</f>
        <v>601.61</v>
      </c>
      <c r="J84" s="36">
        <f t="shared" si="23"/>
        <v>25</v>
      </c>
      <c r="K84" s="36">
        <f t="shared" si="23"/>
        <v>0</v>
      </c>
      <c r="L84" s="36">
        <f t="shared" si="23"/>
        <v>0</v>
      </c>
      <c r="M84" s="36">
        <f t="shared" si="23"/>
        <v>0</v>
      </c>
      <c r="N84" s="83"/>
      <c r="O84" s="83"/>
      <c r="P84" s="83"/>
      <c r="Q84" s="83"/>
      <c r="R84" s="83"/>
      <c r="S84" s="36">
        <f t="shared" ref="S84:W84" si="24">S12+S21+S30+S39+S48+S57+S66+S75</f>
        <v>1.1200000000000001</v>
      </c>
      <c r="T84" s="36">
        <f t="shared" si="24"/>
        <v>0</v>
      </c>
      <c r="U84" s="36">
        <f t="shared" si="24"/>
        <v>0</v>
      </c>
      <c r="V84" s="36">
        <f t="shared" si="24"/>
        <v>0</v>
      </c>
      <c r="W84" s="36">
        <f t="shared" si="24"/>
        <v>0</v>
      </c>
    </row>
    <row r="85" spans="1:25" ht="27.75" thickBot="1">
      <c r="A85" s="63"/>
      <c r="B85" s="93"/>
      <c r="C85" s="37" t="s">
        <v>20</v>
      </c>
      <c r="D85" s="83"/>
      <c r="E85" s="83"/>
      <c r="F85" s="83"/>
      <c r="G85" s="83"/>
      <c r="H85" s="83"/>
      <c r="I85" s="36">
        <f t="shared" ref="I85:M85" si="25">I13+I22+I31+I40+I49+I58+I67+I76</f>
        <v>78.69</v>
      </c>
      <c r="J85" s="36">
        <f t="shared" si="25"/>
        <v>0</v>
      </c>
      <c r="K85" s="36">
        <f t="shared" si="25"/>
        <v>0</v>
      </c>
      <c r="L85" s="36">
        <f t="shared" si="25"/>
        <v>0</v>
      </c>
      <c r="M85" s="36">
        <f t="shared" si="25"/>
        <v>0</v>
      </c>
      <c r="N85" s="83"/>
      <c r="O85" s="83"/>
      <c r="P85" s="83"/>
      <c r="Q85" s="83"/>
      <c r="R85" s="83"/>
      <c r="S85" s="36">
        <f t="shared" ref="S85:W85" si="26">S13+S22+S31+S40+S49+S58+S67+S76</f>
        <v>0</v>
      </c>
      <c r="T85" s="36">
        <f t="shared" si="26"/>
        <v>0</v>
      </c>
      <c r="U85" s="36">
        <f t="shared" si="26"/>
        <v>0</v>
      </c>
      <c r="V85" s="36">
        <f t="shared" si="26"/>
        <v>0</v>
      </c>
      <c r="W85" s="36">
        <f t="shared" si="26"/>
        <v>0</v>
      </c>
    </row>
    <row r="86" spans="1:25" ht="54.75" thickBot="1">
      <c r="A86" s="63"/>
      <c r="B86" s="93"/>
      <c r="C86" s="37" t="s">
        <v>21</v>
      </c>
      <c r="D86" s="83"/>
      <c r="E86" s="83"/>
      <c r="F86" s="83"/>
      <c r="G86" s="83"/>
      <c r="H86" s="83"/>
      <c r="I86" s="36">
        <f t="shared" ref="I86:M86" si="27">I14+I23+I32+I41+I50+I59+I68+I77</f>
        <v>6.1</v>
      </c>
      <c r="J86" s="36">
        <f t="shared" si="27"/>
        <v>0</v>
      </c>
      <c r="K86" s="36">
        <f t="shared" si="27"/>
        <v>0</v>
      </c>
      <c r="L86" s="36">
        <f t="shared" si="27"/>
        <v>0</v>
      </c>
      <c r="M86" s="36">
        <f t="shared" si="27"/>
        <v>0</v>
      </c>
      <c r="N86" s="83"/>
      <c r="O86" s="83"/>
      <c r="P86" s="83"/>
      <c r="Q86" s="83"/>
      <c r="R86" s="83"/>
      <c r="S86" s="36">
        <f t="shared" ref="S86:W86" si="28">S14+S23+S32+S41+S50+S59+S68+S77</f>
        <v>0</v>
      </c>
      <c r="T86" s="36">
        <f t="shared" si="28"/>
        <v>0</v>
      </c>
      <c r="U86" s="36">
        <f t="shared" si="28"/>
        <v>0</v>
      </c>
      <c r="V86" s="36">
        <f t="shared" si="28"/>
        <v>0</v>
      </c>
      <c r="W86" s="36">
        <f t="shared" si="28"/>
        <v>0</v>
      </c>
    </row>
    <row r="87" spans="1:25" ht="27.75" thickBot="1">
      <c r="A87" s="63"/>
      <c r="B87" s="93"/>
      <c r="C87" s="37" t="s">
        <v>22</v>
      </c>
      <c r="D87" s="83"/>
      <c r="E87" s="83"/>
      <c r="F87" s="83"/>
      <c r="G87" s="83"/>
      <c r="H87" s="83"/>
      <c r="I87" s="36">
        <f t="shared" ref="I87:M87" si="29">I15+I24+I33+I42+I51+I60+I69+I78</f>
        <v>6.7</v>
      </c>
      <c r="J87" s="36">
        <f t="shared" si="29"/>
        <v>0</v>
      </c>
      <c r="K87" s="36">
        <f t="shared" si="29"/>
        <v>0</v>
      </c>
      <c r="L87" s="36">
        <f t="shared" si="29"/>
        <v>0</v>
      </c>
      <c r="M87" s="36">
        <f t="shared" si="29"/>
        <v>0</v>
      </c>
      <c r="N87" s="83"/>
      <c r="O87" s="83"/>
      <c r="P87" s="83"/>
      <c r="Q87" s="83"/>
      <c r="R87" s="83"/>
      <c r="S87" s="36">
        <f t="shared" ref="S87:W87" si="30">S15+S24+S33+S42+S51+S60+S69+S78</f>
        <v>0</v>
      </c>
      <c r="T87" s="36">
        <f t="shared" si="30"/>
        <v>0</v>
      </c>
      <c r="U87" s="36">
        <f t="shared" si="30"/>
        <v>0</v>
      </c>
      <c r="V87" s="36">
        <f t="shared" si="30"/>
        <v>0</v>
      </c>
      <c r="W87" s="36">
        <f t="shared" si="30"/>
        <v>0</v>
      </c>
    </row>
    <row r="88" spans="1:25" ht="27.75" thickBot="1">
      <c r="A88" s="63"/>
      <c r="B88" s="94"/>
      <c r="C88" s="38" t="s">
        <v>23</v>
      </c>
      <c r="D88" s="84"/>
      <c r="E88" s="84"/>
      <c r="F88" s="84"/>
      <c r="G88" s="84"/>
      <c r="H88" s="84"/>
      <c r="I88" s="36">
        <f t="shared" ref="I88:M88" si="31">I16+I25+I34+I43+I52+I61+I70+I79</f>
        <v>256.34999999999997</v>
      </c>
      <c r="J88" s="36">
        <f t="shared" si="31"/>
        <v>78.89</v>
      </c>
      <c r="K88" s="36">
        <f t="shared" si="31"/>
        <v>0</v>
      </c>
      <c r="L88" s="36">
        <f t="shared" si="31"/>
        <v>0</v>
      </c>
      <c r="M88" s="36">
        <f t="shared" si="31"/>
        <v>0</v>
      </c>
      <c r="N88" s="84"/>
      <c r="O88" s="84"/>
      <c r="P88" s="84"/>
      <c r="Q88" s="84"/>
      <c r="R88" s="84"/>
      <c r="S88" s="36">
        <f t="shared" ref="S88:W88" si="32">S16+S25+S34+S43+S52+S61+S70+S79</f>
        <v>3.76</v>
      </c>
      <c r="T88" s="36">
        <f t="shared" si="32"/>
        <v>0</v>
      </c>
      <c r="U88" s="36">
        <f t="shared" si="32"/>
        <v>0</v>
      </c>
      <c r="V88" s="36">
        <f t="shared" si="32"/>
        <v>0</v>
      </c>
      <c r="W88" s="36">
        <f t="shared" si="32"/>
        <v>0</v>
      </c>
    </row>
    <row r="89" spans="1:25" s="60" customFormat="1" ht="56.25" customHeight="1" thickBot="1">
      <c r="A89" s="57"/>
      <c r="B89" s="85" t="s">
        <v>24</v>
      </c>
      <c r="C89" s="86"/>
      <c r="D89" s="42">
        <f>D80+D71+D62+D53+D44+D35+D26+D17</f>
        <v>2787.06</v>
      </c>
      <c r="E89" s="54"/>
      <c r="F89" s="54"/>
      <c r="G89" s="54"/>
      <c r="H89" s="54"/>
      <c r="I89" s="58">
        <f>SUM(I81:I88)</f>
        <v>1344.4299999999998</v>
      </c>
      <c r="J89" s="58">
        <f t="shared" ref="J89:M89" si="33">SUM(J81:J88)</f>
        <v>137.84</v>
      </c>
      <c r="K89" s="58">
        <f t="shared" si="33"/>
        <v>0</v>
      </c>
      <c r="L89" s="58">
        <f t="shared" si="33"/>
        <v>0</v>
      </c>
      <c r="M89" s="58">
        <f t="shared" si="33"/>
        <v>0</v>
      </c>
      <c r="N89" s="42">
        <f>N80+N71+N62+N53+N44+N35+N26+N17</f>
        <v>184.68000000000004</v>
      </c>
      <c r="O89" s="54"/>
      <c r="P89" s="54"/>
      <c r="Q89" s="54"/>
      <c r="R89" s="54"/>
      <c r="S89" s="58">
        <f>SUM(S81:S88)</f>
        <v>4.88</v>
      </c>
      <c r="T89" s="58">
        <f t="shared" ref="T89:W89" si="34">SUM(T81:T88)</f>
        <v>0</v>
      </c>
      <c r="U89" s="58">
        <f t="shared" si="34"/>
        <v>0</v>
      </c>
      <c r="V89" s="58">
        <f t="shared" si="34"/>
        <v>0</v>
      </c>
      <c r="W89" s="58">
        <f t="shared" si="34"/>
        <v>0</v>
      </c>
      <c r="Y89" s="61"/>
    </row>
  </sheetData>
  <mergeCells count="136">
    <mergeCell ref="R18:R25"/>
    <mergeCell ref="B26:C26"/>
    <mergeCell ref="D18:D25"/>
    <mergeCell ref="E18:E25"/>
    <mergeCell ref="F18:F25"/>
    <mergeCell ref="G18:G25"/>
    <mergeCell ref="H18:H25"/>
    <mergeCell ref="O81:O88"/>
    <mergeCell ref="P81:P88"/>
    <mergeCell ref="Q81:Q88"/>
    <mergeCell ref="R81:R88"/>
    <mergeCell ref="B89:C89"/>
    <mergeCell ref="R72:R79"/>
    <mergeCell ref="B80:C80"/>
    <mergeCell ref="B81:B88"/>
    <mergeCell ref="D81:D88"/>
    <mergeCell ref="E81:E88"/>
    <mergeCell ref="F81:F88"/>
    <mergeCell ref="G81:G88"/>
    <mergeCell ref="H81:H88"/>
    <mergeCell ref="N81:N88"/>
    <mergeCell ref="G72:G79"/>
    <mergeCell ref="H72:H79"/>
    <mergeCell ref="N72:N79"/>
    <mergeCell ref="O72:O79"/>
    <mergeCell ref="P72:P79"/>
    <mergeCell ref="Q72:Q79"/>
    <mergeCell ref="O63:O70"/>
    <mergeCell ref="P63:P70"/>
    <mergeCell ref="Q63:Q70"/>
    <mergeCell ref="R63:R70"/>
    <mergeCell ref="B71:C71"/>
    <mergeCell ref="A72:A80"/>
    <mergeCell ref="B72:B79"/>
    <mergeCell ref="D72:D79"/>
    <mergeCell ref="E72:E79"/>
    <mergeCell ref="F72:F79"/>
    <mergeCell ref="A63:A71"/>
    <mergeCell ref="B63:B70"/>
    <mergeCell ref="D63:D70"/>
    <mergeCell ref="E63:E70"/>
    <mergeCell ref="F63:F70"/>
    <mergeCell ref="G63:G70"/>
    <mergeCell ref="H63:H70"/>
    <mergeCell ref="N63:N70"/>
    <mergeCell ref="G54:G61"/>
    <mergeCell ref="H54:H61"/>
    <mergeCell ref="N54:N61"/>
    <mergeCell ref="O45:O52"/>
    <mergeCell ref="P45:P52"/>
    <mergeCell ref="Q45:Q52"/>
    <mergeCell ref="R45:R52"/>
    <mergeCell ref="B53:C53"/>
    <mergeCell ref="A54:A62"/>
    <mergeCell ref="B54:B61"/>
    <mergeCell ref="D54:D61"/>
    <mergeCell ref="E54:E61"/>
    <mergeCell ref="F54:F61"/>
    <mergeCell ref="R54:R61"/>
    <mergeCell ref="B62:C62"/>
    <mergeCell ref="O54:O61"/>
    <mergeCell ref="P54:P61"/>
    <mergeCell ref="Q54:Q61"/>
    <mergeCell ref="A45:A53"/>
    <mergeCell ref="B45:B52"/>
    <mergeCell ref="D45:D52"/>
    <mergeCell ref="E45:E52"/>
    <mergeCell ref="F45:F52"/>
    <mergeCell ref="G45:G52"/>
    <mergeCell ref="H45:H52"/>
    <mergeCell ref="N45:N52"/>
    <mergeCell ref="G36:G43"/>
    <mergeCell ref="H36:H43"/>
    <mergeCell ref="N36:N43"/>
    <mergeCell ref="N9:N16"/>
    <mergeCell ref="O27:O34"/>
    <mergeCell ref="P27:P34"/>
    <mergeCell ref="Q27:Q34"/>
    <mergeCell ref="N18:N25"/>
    <mergeCell ref="O18:O25"/>
    <mergeCell ref="P18:P25"/>
    <mergeCell ref="Q18:Q25"/>
    <mergeCell ref="R27:R34"/>
    <mergeCell ref="B35:C35"/>
    <mergeCell ref="A36:A44"/>
    <mergeCell ref="B36:B43"/>
    <mergeCell ref="D36:D43"/>
    <mergeCell ref="E36:E43"/>
    <mergeCell ref="F36:F43"/>
    <mergeCell ref="A27:A35"/>
    <mergeCell ref="B27:B34"/>
    <mergeCell ref="D27:D34"/>
    <mergeCell ref="E27:E34"/>
    <mergeCell ref="F27:F34"/>
    <mergeCell ref="G27:G34"/>
    <mergeCell ref="H27:H34"/>
    <mergeCell ref="N27:N34"/>
    <mergeCell ref="R36:R43"/>
    <mergeCell ref="B44:C44"/>
    <mergeCell ref="O36:O43"/>
    <mergeCell ref="P36:P43"/>
    <mergeCell ref="Q36:Q43"/>
    <mergeCell ref="A18:A26"/>
    <mergeCell ref="B18:B2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O9:O16"/>
    <mergeCell ref="P9:P16"/>
    <mergeCell ref="Q9:Q16"/>
    <mergeCell ref="R9:R16"/>
    <mergeCell ref="B17:C17"/>
    <mergeCell ref="A9:A17"/>
    <mergeCell ref="B9:B16"/>
    <mergeCell ref="D9:D16"/>
    <mergeCell ref="E9:E16"/>
    <mergeCell ref="F9:F16"/>
    <mergeCell ref="G9:G16"/>
    <mergeCell ref="H9:H16"/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Մարզ (2)</vt:lpstr>
      <vt:lpstr>Մարզ</vt:lpstr>
      <vt:lpstr>Արմավիր</vt:lpstr>
      <vt:lpstr>մեծամոր</vt:lpstr>
      <vt:lpstr>Էջմիածին</vt:lpstr>
      <vt:lpstr>բաղրամյան</vt:lpstr>
      <vt:lpstr>խոյ</vt:lpstr>
      <vt:lpstr>Արաքս</vt:lpstr>
      <vt:lpstr>Փարաքար</vt:lpstr>
      <vt:lpstr>Ֆերիկ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https://mul-mta.gov.am/tasks/docs/attachment.php?id=185250&amp;fn=havelvac3.xlsx&amp;out=0&amp;token=72abd5ed0b35a38189f7</cp:keywords>
  <cp:lastModifiedBy/>
  <dcterms:created xsi:type="dcterms:W3CDTF">2006-09-16T00:00:00Z</dcterms:created>
  <dcterms:modified xsi:type="dcterms:W3CDTF">2023-12-11T11:13:59Z</dcterms:modified>
</cp:coreProperties>
</file>