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W18" s="1"/>
  <c r="AT18"/>
  <c r="AS18"/>
  <c r="AQ18"/>
  <c r="AP18"/>
  <c r="AR18" s="1"/>
  <c r="AO18"/>
  <c r="AN18"/>
  <c r="AK18"/>
  <c r="AL18" s="1"/>
  <c r="AJ18"/>
  <c r="AI18"/>
  <c r="AM18" s="1"/>
  <c r="AF18"/>
  <c r="AH18" s="1"/>
  <c r="AE18"/>
  <c r="AG18" s="1"/>
  <c r="AD18"/>
  <c r="AA18"/>
  <c r="AC18" s="1"/>
  <c r="Z18"/>
  <c r="Y18"/>
  <c r="W18"/>
  <c r="V18"/>
  <c r="X18" s="1"/>
  <c r="U18"/>
  <c r="T18"/>
  <c r="D18"/>
  <c r="C18"/>
  <c r="EJ17"/>
  <c r="EI17"/>
  <c r="EH17"/>
  <c r="DN17"/>
  <c r="G17" s="1"/>
  <c r="DM17"/>
  <c r="DL17"/>
  <c r="E17" s="1"/>
  <c r="BU17"/>
  <c r="BW17" s="1"/>
  <c r="BT17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L17"/>
  <c r="N17" s="1"/>
  <c r="K17"/>
  <c r="J17"/>
  <c r="EJ16"/>
  <c r="EI16"/>
  <c r="EH16"/>
  <c r="DN16"/>
  <c r="DM16"/>
  <c r="DL16"/>
  <c r="BU16"/>
  <c r="BW16" s="1"/>
  <c r="BT16"/>
  <c r="BS16"/>
  <c r="AW16"/>
  <c r="AV16"/>
  <c r="AR16"/>
  <c r="AQ16"/>
  <c r="AM16"/>
  <c r="AL16"/>
  <c r="AH16"/>
  <c r="AG16"/>
  <c r="AC16"/>
  <c r="AB16"/>
  <c r="X16"/>
  <c r="W16"/>
  <c r="Q16"/>
  <c r="S16" s="1"/>
  <c r="P16"/>
  <c r="O16"/>
  <c r="L16"/>
  <c r="K16"/>
  <c r="J16"/>
  <c r="EJ15"/>
  <c r="EI15"/>
  <c r="EH15"/>
  <c r="DN15"/>
  <c r="G15" s="1"/>
  <c r="DM15"/>
  <c r="DL15"/>
  <c r="BU15"/>
  <c r="BT15"/>
  <c r="BV15" s="1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L15"/>
  <c r="K15"/>
  <c r="J15"/>
  <c r="E15"/>
  <c r="EJ14"/>
  <c r="EI14"/>
  <c r="EH14"/>
  <c r="DN14"/>
  <c r="G14" s="1"/>
  <c r="DM14"/>
  <c r="DL14"/>
  <c r="BU14"/>
  <c r="BW14" s="1"/>
  <c r="BT14"/>
  <c r="BV14" s="1"/>
  <c r="BS14"/>
  <c r="AW14"/>
  <c r="AV14"/>
  <c r="AR14"/>
  <c r="AQ14"/>
  <c r="AM14"/>
  <c r="AL14"/>
  <c r="AH14"/>
  <c r="AG14"/>
  <c r="AC14"/>
  <c r="AB14"/>
  <c r="X14"/>
  <c r="W14"/>
  <c r="Q14"/>
  <c r="S14" s="1"/>
  <c r="P14"/>
  <c r="O14"/>
  <c r="L14"/>
  <c r="K14"/>
  <c r="J14"/>
  <c r="E14"/>
  <c r="EJ13"/>
  <c r="EI13"/>
  <c r="EH13"/>
  <c r="DN13"/>
  <c r="G13" s="1"/>
  <c r="DM13"/>
  <c r="DL13"/>
  <c r="E13" s="1"/>
  <c r="BU13"/>
  <c r="BT13"/>
  <c r="BV13" s="1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L13"/>
  <c r="K13"/>
  <c r="J13"/>
  <c r="EJ12"/>
  <c r="EI12"/>
  <c r="EH12"/>
  <c r="DN12"/>
  <c r="DM12"/>
  <c r="DL12"/>
  <c r="BU12"/>
  <c r="BW12" s="1"/>
  <c r="BT12"/>
  <c r="BS12"/>
  <c r="AW12"/>
  <c r="AV12"/>
  <c r="AR12"/>
  <c r="AQ12"/>
  <c r="AM12"/>
  <c r="AL12"/>
  <c r="AH12"/>
  <c r="AG12"/>
  <c r="AC12"/>
  <c r="AB12"/>
  <c r="X12"/>
  <c r="W12"/>
  <c r="Q12"/>
  <c r="R12" s="1"/>
  <c r="P12"/>
  <c r="O12"/>
  <c r="L12"/>
  <c r="K12"/>
  <c r="J12"/>
  <c r="EJ11"/>
  <c r="EI11"/>
  <c r="EH11"/>
  <c r="DN11"/>
  <c r="G11" s="1"/>
  <c r="DM11"/>
  <c r="DL11"/>
  <c r="E11" s="1"/>
  <c r="BU11"/>
  <c r="BT11"/>
  <c r="BV11" s="1"/>
  <c r="BS11"/>
  <c r="AW11"/>
  <c r="AV11"/>
  <c r="AR11"/>
  <c r="AQ11"/>
  <c r="AM11"/>
  <c r="AL11"/>
  <c r="AH11"/>
  <c r="AG11"/>
  <c r="AC11"/>
  <c r="AB11"/>
  <c r="X11"/>
  <c r="W11"/>
  <c r="Q11"/>
  <c r="R11" s="1"/>
  <c r="P11"/>
  <c r="O11"/>
  <c r="L11"/>
  <c r="K11"/>
  <c r="J11"/>
  <c r="EJ10"/>
  <c r="EJ18" s="1"/>
  <c r="EI10"/>
  <c r="EH10"/>
  <c r="EH18" s="1"/>
  <c r="DN10"/>
  <c r="G10" s="1"/>
  <c r="DM10"/>
  <c r="DL10"/>
  <c r="BU10"/>
  <c r="BU18" s="1"/>
  <c r="BT10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O18" s="1"/>
  <c r="L10"/>
  <c r="K10"/>
  <c r="J10"/>
  <c r="E12" l="1"/>
  <c r="G16"/>
  <c r="I16" s="1"/>
  <c r="EI18"/>
  <c r="G12"/>
  <c r="I12" s="1"/>
  <c r="E16"/>
  <c r="E10"/>
  <c r="E18" s="1"/>
  <c r="BW11"/>
  <c r="BV12"/>
  <c r="BV17"/>
  <c r="BV16"/>
  <c r="BV10"/>
  <c r="F17"/>
  <c r="N13"/>
  <c r="M14"/>
  <c r="M16"/>
  <c r="F16"/>
  <c r="H16" s="1"/>
  <c r="M17"/>
  <c r="M13"/>
  <c r="N14"/>
  <c r="N16"/>
  <c r="I17"/>
  <c r="F14"/>
  <c r="H14" s="1"/>
  <c r="M15"/>
  <c r="F15"/>
  <c r="H15" s="1"/>
  <c r="I15"/>
  <c r="N15"/>
  <c r="M11"/>
  <c r="DL18"/>
  <c r="I13"/>
  <c r="J18"/>
  <c r="N11"/>
  <c r="I11"/>
  <c r="F13"/>
  <c r="H13" s="1"/>
  <c r="L18"/>
  <c r="M12"/>
  <c r="N12"/>
  <c r="F12"/>
  <c r="H12" s="1"/>
  <c r="DM18"/>
  <c r="K18"/>
  <c r="DN18"/>
  <c r="F11"/>
  <c r="H11" s="1"/>
  <c r="R18"/>
  <c r="S18"/>
  <c r="BW18"/>
  <c r="S12"/>
  <c r="F10"/>
  <c r="N10"/>
  <c r="R10"/>
  <c r="R14"/>
  <c r="R16"/>
  <c r="H17"/>
  <c r="AB18"/>
  <c r="AV18"/>
  <c r="BT18"/>
  <c r="BV18" s="1"/>
  <c r="M10"/>
  <c r="I14"/>
  <c r="S15"/>
  <c r="S17"/>
  <c r="S11"/>
  <c r="S13"/>
  <c r="BW10"/>
  <c r="S10"/>
  <c r="G18" l="1"/>
  <c r="I18" s="1"/>
  <c r="I10"/>
  <c r="N18"/>
  <c r="M18"/>
  <c r="F18"/>
  <c r="H10"/>
  <c r="H18" l="1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<sst xmlns="http://schemas.openxmlformats.org/spreadsheetml/2006/main" count="236" uniqueCount="69">
  <si>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</si>
  <si>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</si>
  <si>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</si>
  <si>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</si>
  <si>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</si>
  <si>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</si>
  <si>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</si>
  <si>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</si>
  <si>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</si>
  <si>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</si>
  <si>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</si>
  <si>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</si>
  <si>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</si>
  <si>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</si>
  <si>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</si>
  <si>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</si>
  <si>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</si>
  <si>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</si>
  <si>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</si>
  <si>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</si>
  <si>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</si>
  <si>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</si>
  <si>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</si>
  <si>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</si>
  <si>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</si>
  <si>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</si>
  <si>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</si>
  <si>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</si>
  <si>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</si>
  <si>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</si>
  <si>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</si>
  <si>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</si>
  <si>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</si>
  <si>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</si>
  <si>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</si>
  <si>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</si>
  <si>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</si>
  <si>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</si>
  <si>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</si>
  <si>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</si>
  <si>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</si>
  <si>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</si>
  <si>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</si>
  <si>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</si>
  <si>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</si>
  <si>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</si>
  <si>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</si>
  <si>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</si>
  <si>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</si>
  <si>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</si>
  <si>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</si>
  <si>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</si>
  <si>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</si>
  <si>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</si>
  <si>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</si>
  <si>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</si>
  <si>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</si>
  <si>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</si>
  <si>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</si>
  <si>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</si>
  <si>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</si>
  <si>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</si>
  <si>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</si>
  <si>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</si>
  <si>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</si>
  <si>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</si>
  <si>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</si>
  <si>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r>
      <t xml:space="preserve"> ՀՀ ԱՐՄԱՎԻՐԻ  ՄԱՐԶԻ  ՀԱՄԱՅՆՔՆԵՐԻ   ԲՅՈՒՋԵՏԱՅԻՆ   ԵԿԱՄՈՒՏՆԵՐԻ   ՎԵՐԱԲԵՐՅԱԼ  (աճողական)  2024թ. հունվարի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</si>
  <si>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 փաստ,               1 ամիս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</si>
</sst>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1" fillId="7" borderId="0" xfId="0" applyNumberFormat="1" applyFont="1" applyFill="1" applyProtection="1">
      <protection locked="0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G13" sqref="EG13"/>
    </sheetView>
  </sheetViews>
  <sheetFormatPr defaultColWidth="17.33203125" defaultRowHeight="17.399999999999999"/>
  <cols>
    <col min="1" max="1" width="5.33203125" style="1" customWidth="1"/>
    <col min="2" max="2" width="19.88671875" style="43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  <c r="P1" s="2"/>
      <c r="Q1" s="2"/>
      <c r="R1" s="2"/>
      <c r="S1" s="2"/>
      <c r="T1" s="2"/>
      <c r="U1" s="2"/>
      <c r="V1" s="2"/>
      <c r="W1" s="2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0" customHeight="1">
      <c r="C2" s="85" t="s">
        <v>67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Q2" s="5"/>
      <c r="R2" s="5"/>
      <c r="T2" s="86"/>
      <c r="U2" s="86"/>
      <c r="V2" s="86"/>
      <c r="W2" s="6"/>
      <c r="X2" s="6"/>
      <c r="AA2" s="68"/>
      <c r="AB2" s="6"/>
      <c r="AC2" s="6"/>
      <c r="AD2" s="6"/>
      <c r="AE2" s="6"/>
      <c r="AF2" s="6"/>
      <c r="AG2" s="6"/>
      <c r="AH2" s="6"/>
      <c r="AI2" s="6"/>
      <c r="AJ2" s="6"/>
      <c r="AK2" s="68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6"/>
      <c r="G3" s="7"/>
      <c r="H3" s="7"/>
      <c r="I3" s="7"/>
      <c r="J3" s="7"/>
      <c r="K3" s="7"/>
      <c r="L3" s="85" t="s">
        <v>1</v>
      </c>
      <c r="M3" s="85"/>
      <c r="N3" s="85"/>
      <c r="O3" s="85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69" t="s">
        <v>2</v>
      </c>
      <c r="B4" s="72" t="s">
        <v>3</v>
      </c>
      <c r="C4" s="75" t="s">
        <v>4</v>
      </c>
      <c r="D4" s="75" t="s">
        <v>5</v>
      </c>
      <c r="E4" s="87" t="s">
        <v>6</v>
      </c>
      <c r="F4" s="88"/>
      <c r="G4" s="88"/>
      <c r="H4" s="88"/>
      <c r="I4" s="89"/>
      <c r="J4" s="96" t="s">
        <v>7</v>
      </c>
      <c r="K4" s="97"/>
      <c r="L4" s="97"/>
      <c r="M4" s="97"/>
      <c r="N4" s="98"/>
      <c r="O4" s="105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7"/>
      <c r="DK4" s="109" t="s">
        <v>8</v>
      </c>
      <c r="DL4" s="110" t="s">
        <v>9</v>
      </c>
      <c r="DM4" s="111"/>
      <c r="DN4" s="112"/>
      <c r="DO4" s="135" t="s">
        <v>10</v>
      </c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09" t="s">
        <v>63</v>
      </c>
      <c r="EH4" s="136" t="s">
        <v>11</v>
      </c>
      <c r="EI4" s="137"/>
      <c r="EJ4" s="13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70"/>
      <c r="B5" s="73"/>
      <c r="C5" s="76"/>
      <c r="D5" s="78"/>
      <c r="E5" s="90"/>
      <c r="F5" s="91"/>
      <c r="G5" s="91"/>
      <c r="H5" s="91"/>
      <c r="I5" s="92"/>
      <c r="J5" s="99"/>
      <c r="K5" s="100"/>
      <c r="L5" s="100"/>
      <c r="M5" s="100"/>
      <c r="N5" s="101"/>
      <c r="O5" s="145" t="s">
        <v>12</v>
      </c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7"/>
      <c r="BA5" s="148" t="s">
        <v>13</v>
      </c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9" t="s">
        <v>14</v>
      </c>
      <c r="BQ5" s="150"/>
      <c r="BR5" s="150"/>
      <c r="BS5" s="153" t="s">
        <v>15</v>
      </c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5"/>
      <c r="CJ5" s="131" t="s">
        <v>16</v>
      </c>
      <c r="CK5" s="132"/>
      <c r="CL5" s="132"/>
      <c r="CM5" s="132"/>
      <c r="CN5" s="132"/>
      <c r="CO5" s="132"/>
      <c r="CP5" s="132"/>
      <c r="CQ5" s="132"/>
      <c r="CR5" s="156"/>
      <c r="CS5" s="153" t="s">
        <v>17</v>
      </c>
      <c r="CT5" s="154"/>
      <c r="CU5" s="154"/>
      <c r="CV5" s="154"/>
      <c r="CW5" s="154"/>
      <c r="CX5" s="154"/>
      <c r="CY5" s="154"/>
      <c r="CZ5" s="154"/>
      <c r="DA5" s="154"/>
      <c r="DB5" s="148" t="s">
        <v>18</v>
      </c>
      <c r="DC5" s="148"/>
      <c r="DD5" s="148"/>
      <c r="DE5" s="149" t="s">
        <v>19</v>
      </c>
      <c r="DF5" s="150"/>
      <c r="DG5" s="157"/>
      <c r="DH5" s="149" t="s">
        <v>20</v>
      </c>
      <c r="DI5" s="150"/>
      <c r="DJ5" s="157"/>
      <c r="DK5" s="109"/>
      <c r="DL5" s="113"/>
      <c r="DM5" s="114"/>
      <c r="DN5" s="115"/>
      <c r="DO5" s="159"/>
      <c r="DP5" s="159"/>
      <c r="DQ5" s="160"/>
      <c r="DR5" s="160"/>
      <c r="DS5" s="160"/>
      <c r="DT5" s="160"/>
      <c r="DU5" s="149" t="s">
        <v>21</v>
      </c>
      <c r="DV5" s="150"/>
      <c r="DW5" s="157"/>
      <c r="DX5" s="161"/>
      <c r="DY5" s="162"/>
      <c r="DZ5" s="162"/>
      <c r="EA5" s="162"/>
      <c r="EB5" s="162"/>
      <c r="EC5" s="162"/>
      <c r="ED5" s="162"/>
      <c r="EE5" s="162"/>
      <c r="EF5" s="162"/>
      <c r="EG5" s="109"/>
      <c r="EH5" s="139"/>
      <c r="EI5" s="140"/>
      <c r="EJ5" s="141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8.8" customHeight="1">
      <c r="A6" s="70"/>
      <c r="B6" s="73"/>
      <c r="C6" s="76"/>
      <c r="D6" s="78"/>
      <c r="E6" s="93"/>
      <c r="F6" s="94"/>
      <c r="G6" s="94"/>
      <c r="H6" s="94"/>
      <c r="I6" s="95"/>
      <c r="J6" s="102"/>
      <c r="K6" s="103"/>
      <c r="L6" s="103"/>
      <c r="M6" s="103"/>
      <c r="N6" s="104"/>
      <c r="O6" s="163" t="s">
        <v>62</v>
      </c>
      <c r="P6" s="164"/>
      <c r="Q6" s="164"/>
      <c r="R6" s="164"/>
      <c r="S6" s="165"/>
      <c r="T6" s="166" t="s">
        <v>22</v>
      </c>
      <c r="U6" s="167"/>
      <c r="V6" s="167"/>
      <c r="W6" s="167"/>
      <c r="X6" s="168"/>
      <c r="Y6" s="166" t="s">
        <v>23</v>
      </c>
      <c r="Z6" s="167"/>
      <c r="AA6" s="167"/>
      <c r="AB6" s="167"/>
      <c r="AC6" s="168"/>
      <c r="AD6" s="166" t="s">
        <v>55</v>
      </c>
      <c r="AE6" s="167"/>
      <c r="AF6" s="167"/>
      <c r="AG6" s="167"/>
      <c r="AH6" s="168"/>
      <c r="AI6" s="166" t="s">
        <v>56</v>
      </c>
      <c r="AJ6" s="167"/>
      <c r="AK6" s="167"/>
      <c r="AL6" s="167"/>
      <c r="AM6" s="168"/>
      <c r="AN6" s="166" t="s">
        <v>24</v>
      </c>
      <c r="AO6" s="167"/>
      <c r="AP6" s="167"/>
      <c r="AQ6" s="167"/>
      <c r="AR6" s="168"/>
      <c r="AS6" s="166" t="s">
        <v>25</v>
      </c>
      <c r="AT6" s="167"/>
      <c r="AU6" s="167"/>
      <c r="AV6" s="167"/>
      <c r="AW6" s="168"/>
      <c r="AX6" s="169" t="s">
        <v>26</v>
      </c>
      <c r="AY6" s="169"/>
      <c r="AZ6" s="169"/>
      <c r="BA6" s="119" t="s">
        <v>27</v>
      </c>
      <c r="BB6" s="120"/>
      <c r="BC6" s="120"/>
      <c r="BD6" s="119" t="s">
        <v>28</v>
      </c>
      <c r="BE6" s="120"/>
      <c r="BF6" s="121"/>
      <c r="BG6" s="122" t="s">
        <v>29</v>
      </c>
      <c r="BH6" s="123"/>
      <c r="BI6" s="124"/>
      <c r="BJ6" s="122" t="s">
        <v>30</v>
      </c>
      <c r="BK6" s="123"/>
      <c r="BL6" s="123"/>
      <c r="BM6" s="125" t="s">
        <v>31</v>
      </c>
      <c r="BN6" s="126"/>
      <c r="BO6" s="126"/>
      <c r="BP6" s="151"/>
      <c r="BQ6" s="152"/>
      <c r="BR6" s="152"/>
      <c r="BS6" s="127" t="s">
        <v>32</v>
      </c>
      <c r="BT6" s="128"/>
      <c r="BU6" s="128"/>
      <c r="BV6" s="128"/>
      <c r="BW6" s="129"/>
      <c r="BX6" s="130" t="s">
        <v>33</v>
      </c>
      <c r="BY6" s="130"/>
      <c r="BZ6" s="130"/>
      <c r="CA6" s="130" t="s">
        <v>34</v>
      </c>
      <c r="CB6" s="130"/>
      <c r="CC6" s="130"/>
      <c r="CD6" s="130" t="s">
        <v>35</v>
      </c>
      <c r="CE6" s="130"/>
      <c r="CF6" s="130"/>
      <c r="CG6" s="130" t="s">
        <v>36</v>
      </c>
      <c r="CH6" s="130"/>
      <c r="CI6" s="130"/>
      <c r="CJ6" s="130" t="s">
        <v>37</v>
      </c>
      <c r="CK6" s="130"/>
      <c r="CL6" s="130"/>
      <c r="CM6" s="131" t="s">
        <v>38</v>
      </c>
      <c r="CN6" s="132"/>
      <c r="CO6" s="132"/>
      <c r="CP6" s="130" t="s">
        <v>39</v>
      </c>
      <c r="CQ6" s="130"/>
      <c r="CR6" s="130"/>
      <c r="CS6" s="133" t="s">
        <v>40</v>
      </c>
      <c r="CT6" s="134"/>
      <c r="CU6" s="132"/>
      <c r="CV6" s="130" t="s">
        <v>41</v>
      </c>
      <c r="CW6" s="130"/>
      <c r="CX6" s="130"/>
      <c r="CY6" s="131" t="s">
        <v>42</v>
      </c>
      <c r="CZ6" s="132"/>
      <c r="DA6" s="132"/>
      <c r="DB6" s="148"/>
      <c r="DC6" s="148"/>
      <c r="DD6" s="148"/>
      <c r="DE6" s="151"/>
      <c r="DF6" s="152"/>
      <c r="DG6" s="158"/>
      <c r="DH6" s="151"/>
      <c r="DI6" s="152"/>
      <c r="DJ6" s="158"/>
      <c r="DK6" s="109"/>
      <c r="DL6" s="116"/>
      <c r="DM6" s="117"/>
      <c r="DN6" s="118"/>
      <c r="DO6" s="149" t="s">
        <v>43</v>
      </c>
      <c r="DP6" s="150"/>
      <c r="DQ6" s="157"/>
      <c r="DR6" s="149" t="s">
        <v>44</v>
      </c>
      <c r="DS6" s="150"/>
      <c r="DT6" s="157"/>
      <c r="DU6" s="151"/>
      <c r="DV6" s="152"/>
      <c r="DW6" s="158"/>
      <c r="DX6" s="149" t="s">
        <v>45</v>
      </c>
      <c r="DY6" s="150"/>
      <c r="DZ6" s="157"/>
      <c r="EA6" s="149" t="s">
        <v>46</v>
      </c>
      <c r="EB6" s="150"/>
      <c r="EC6" s="157"/>
      <c r="ED6" s="170" t="s">
        <v>47</v>
      </c>
      <c r="EE6" s="171"/>
      <c r="EF6" s="171"/>
      <c r="EG6" s="109"/>
      <c r="EH6" s="142"/>
      <c r="EI6" s="143"/>
      <c r="EJ6" s="144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70"/>
      <c r="B7" s="73"/>
      <c r="C7" s="76"/>
      <c r="D7" s="78"/>
      <c r="E7" s="80" t="s">
        <v>48</v>
      </c>
      <c r="F7" s="172" t="s">
        <v>64</v>
      </c>
      <c r="G7" s="173"/>
      <c r="H7" s="173"/>
      <c r="I7" s="174"/>
      <c r="J7" s="80" t="s">
        <v>48</v>
      </c>
      <c r="K7" s="172" t="s">
        <v>64</v>
      </c>
      <c r="L7" s="173"/>
      <c r="M7" s="173"/>
      <c r="N7" s="174"/>
      <c r="O7" s="80" t="s">
        <v>48</v>
      </c>
      <c r="P7" s="172" t="s">
        <v>64</v>
      </c>
      <c r="Q7" s="173"/>
      <c r="R7" s="173"/>
      <c r="S7" s="174"/>
      <c r="T7" s="80" t="s">
        <v>48</v>
      </c>
      <c r="U7" s="172" t="s">
        <v>64</v>
      </c>
      <c r="V7" s="173"/>
      <c r="W7" s="173"/>
      <c r="X7" s="174"/>
      <c r="Y7" s="80" t="s">
        <v>48</v>
      </c>
      <c r="Z7" s="172" t="s">
        <v>64</v>
      </c>
      <c r="AA7" s="173"/>
      <c r="AB7" s="173"/>
      <c r="AC7" s="174"/>
      <c r="AD7" s="80" t="s">
        <v>48</v>
      </c>
      <c r="AE7" s="175" t="s">
        <v>64</v>
      </c>
      <c r="AF7" s="175"/>
      <c r="AG7" s="175"/>
      <c r="AH7" s="175"/>
      <c r="AI7" s="80" t="s">
        <v>48</v>
      </c>
      <c r="AJ7" s="172" t="s">
        <v>64</v>
      </c>
      <c r="AK7" s="173"/>
      <c r="AL7" s="173"/>
      <c r="AM7" s="174"/>
      <c r="AN7" s="80" t="s">
        <v>48</v>
      </c>
      <c r="AO7" s="172" t="s">
        <v>64</v>
      </c>
      <c r="AP7" s="173"/>
      <c r="AQ7" s="173"/>
      <c r="AR7" s="174"/>
      <c r="AS7" s="80" t="s">
        <v>48</v>
      </c>
      <c r="AT7" s="172" t="s">
        <v>64</v>
      </c>
      <c r="AU7" s="173"/>
      <c r="AV7" s="173"/>
      <c r="AW7" s="174"/>
      <c r="AX7" s="80" t="s">
        <v>48</v>
      </c>
      <c r="AY7" s="82" t="s">
        <v>64</v>
      </c>
      <c r="AZ7" s="83"/>
      <c r="BA7" s="80" t="s">
        <v>48</v>
      </c>
      <c r="BB7" s="82" t="s">
        <v>64</v>
      </c>
      <c r="BC7" s="83"/>
      <c r="BD7" s="80" t="s">
        <v>48</v>
      </c>
      <c r="BE7" s="82" t="s">
        <v>64</v>
      </c>
      <c r="BF7" s="83"/>
      <c r="BG7" s="80" t="s">
        <v>48</v>
      </c>
      <c r="BH7" s="82" t="s">
        <v>64</v>
      </c>
      <c r="BI7" s="83"/>
      <c r="BJ7" s="80" t="s">
        <v>48</v>
      </c>
      <c r="BK7" s="82" t="s">
        <v>64</v>
      </c>
      <c r="BL7" s="83"/>
      <c r="BM7" s="80" t="s">
        <v>48</v>
      </c>
      <c r="BN7" s="82" t="s">
        <v>64</v>
      </c>
      <c r="BO7" s="83"/>
      <c r="BP7" s="80" t="s">
        <v>48</v>
      </c>
      <c r="BQ7" s="82" t="s">
        <v>64</v>
      </c>
      <c r="BR7" s="83"/>
      <c r="BS7" s="80" t="s">
        <v>48</v>
      </c>
      <c r="BT7" s="82" t="s">
        <v>64</v>
      </c>
      <c r="BU7" s="108"/>
      <c r="BV7" s="108"/>
      <c r="BW7" s="83"/>
      <c r="BX7" s="80" t="s">
        <v>48</v>
      </c>
      <c r="BY7" s="82" t="s">
        <v>64</v>
      </c>
      <c r="BZ7" s="83"/>
      <c r="CA7" s="80" t="s">
        <v>48</v>
      </c>
      <c r="CB7" s="82" t="s">
        <v>64</v>
      </c>
      <c r="CC7" s="83"/>
      <c r="CD7" s="80" t="s">
        <v>48</v>
      </c>
      <c r="CE7" s="82" t="s">
        <v>64</v>
      </c>
      <c r="CF7" s="83"/>
      <c r="CG7" s="80" t="s">
        <v>48</v>
      </c>
      <c r="CH7" s="82" t="s">
        <v>64</v>
      </c>
      <c r="CI7" s="83"/>
      <c r="CJ7" s="80" t="s">
        <v>48</v>
      </c>
      <c r="CK7" s="82" t="s">
        <v>64</v>
      </c>
      <c r="CL7" s="83"/>
      <c r="CM7" s="80" t="s">
        <v>48</v>
      </c>
      <c r="CN7" s="82" t="s">
        <v>64</v>
      </c>
      <c r="CO7" s="83"/>
      <c r="CP7" s="80" t="s">
        <v>48</v>
      </c>
      <c r="CQ7" s="82" t="s">
        <v>64</v>
      </c>
      <c r="CR7" s="83"/>
      <c r="CS7" s="80" t="s">
        <v>48</v>
      </c>
      <c r="CT7" s="82" t="s">
        <v>64</v>
      </c>
      <c r="CU7" s="83"/>
      <c r="CV7" s="80" t="s">
        <v>48</v>
      </c>
      <c r="CW7" s="82" t="s">
        <v>64</v>
      </c>
      <c r="CX7" s="83"/>
      <c r="CY7" s="80" t="s">
        <v>48</v>
      </c>
      <c r="CZ7" s="82" t="s">
        <v>64</v>
      </c>
      <c r="DA7" s="83"/>
      <c r="DB7" s="80" t="s">
        <v>48</v>
      </c>
      <c r="DC7" s="82" t="s">
        <v>64</v>
      </c>
      <c r="DD7" s="83"/>
      <c r="DE7" s="80" t="s">
        <v>48</v>
      </c>
      <c r="DF7" s="82" t="s">
        <v>64</v>
      </c>
      <c r="DG7" s="83"/>
      <c r="DH7" s="80" t="s">
        <v>48</v>
      </c>
      <c r="DI7" s="82" t="s">
        <v>64</v>
      </c>
      <c r="DJ7" s="83"/>
      <c r="DK7" s="177" t="s">
        <v>49</v>
      </c>
      <c r="DL7" s="80" t="s">
        <v>48</v>
      </c>
      <c r="DM7" s="82" t="s">
        <v>64</v>
      </c>
      <c r="DN7" s="83"/>
      <c r="DO7" s="80" t="s">
        <v>48</v>
      </c>
      <c r="DP7" s="82" t="s">
        <v>64</v>
      </c>
      <c r="DQ7" s="83"/>
      <c r="DR7" s="80" t="s">
        <v>48</v>
      </c>
      <c r="DS7" s="82" t="s">
        <v>64</v>
      </c>
      <c r="DT7" s="83"/>
      <c r="DU7" s="80" t="s">
        <v>48</v>
      </c>
      <c r="DV7" s="82" t="s">
        <v>64</v>
      </c>
      <c r="DW7" s="83"/>
      <c r="DX7" s="80" t="s">
        <v>48</v>
      </c>
      <c r="DY7" s="82" t="s">
        <v>64</v>
      </c>
      <c r="DZ7" s="83"/>
      <c r="EA7" s="80" t="s">
        <v>48</v>
      </c>
      <c r="EB7" s="82" t="s">
        <v>64</v>
      </c>
      <c r="EC7" s="83"/>
      <c r="ED7" s="80" t="s">
        <v>48</v>
      </c>
      <c r="EE7" s="82" t="s">
        <v>64</v>
      </c>
      <c r="EF7" s="83"/>
      <c r="EG7" s="109" t="s">
        <v>49</v>
      </c>
      <c r="EH7" s="80" t="s">
        <v>48</v>
      </c>
      <c r="EI7" s="82" t="s">
        <v>64</v>
      </c>
      <c r="EJ7" s="83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71"/>
      <c r="B8" s="74"/>
      <c r="C8" s="77"/>
      <c r="D8" s="79"/>
      <c r="E8" s="81"/>
      <c r="F8" s="47" t="s">
        <v>65</v>
      </c>
      <c r="G8" s="12" t="s">
        <v>68</v>
      </c>
      <c r="H8" s="48" t="s">
        <v>66</v>
      </c>
      <c r="I8" s="12" t="s">
        <v>50</v>
      </c>
      <c r="J8" s="81"/>
      <c r="K8" s="47" t="s">
        <v>65</v>
      </c>
      <c r="L8" s="12" t="s">
        <v>68</v>
      </c>
      <c r="M8" s="48" t="s">
        <v>66</v>
      </c>
      <c r="N8" s="12" t="s">
        <v>50</v>
      </c>
      <c r="O8" s="81"/>
      <c r="P8" s="47" t="s">
        <v>65</v>
      </c>
      <c r="Q8" s="12" t="s">
        <v>68</v>
      </c>
      <c r="R8" s="48" t="s">
        <v>66</v>
      </c>
      <c r="S8" s="12" t="s">
        <v>50</v>
      </c>
      <c r="T8" s="81"/>
      <c r="U8" s="47" t="s">
        <v>65</v>
      </c>
      <c r="V8" s="12" t="s">
        <v>68</v>
      </c>
      <c r="W8" s="48" t="s">
        <v>66</v>
      </c>
      <c r="X8" s="12" t="s">
        <v>50</v>
      </c>
      <c r="Y8" s="81"/>
      <c r="Z8" s="47" t="s">
        <v>65</v>
      </c>
      <c r="AA8" s="12" t="s">
        <v>68</v>
      </c>
      <c r="AB8" s="48" t="s">
        <v>66</v>
      </c>
      <c r="AC8" s="12" t="s">
        <v>50</v>
      </c>
      <c r="AD8" s="81"/>
      <c r="AE8" s="47" t="s">
        <v>65</v>
      </c>
      <c r="AF8" s="12" t="s">
        <v>68</v>
      </c>
      <c r="AG8" s="48" t="s">
        <v>66</v>
      </c>
      <c r="AH8" s="12" t="s">
        <v>50</v>
      </c>
      <c r="AI8" s="81"/>
      <c r="AJ8" s="47" t="s">
        <v>65</v>
      </c>
      <c r="AK8" s="12" t="s">
        <v>68</v>
      </c>
      <c r="AL8" s="48" t="s">
        <v>66</v>
      </c>
      <c r="AM8" s="12" t="s">
        <v>50</v>
      </c>
      <c r="AN8" s="81"/>
      <c r="AO8" s="47" t="s">
        <v>65</v>
      </c>
      <c r="AP8" s="12" t="s">
        <v>68</v>
      </c>
      <c r="AQ8" s="12" t="s">
        <v>66</v>
      </c>
      <c r="AR8" s="12" t="s">
        <v>50</v>
      </c>
      <c r="AS8" s="81"/>
      <c r="AT8" s="47" t="s">
        <v>65</v>
      </c>
      <c r="AU8" s="12" t="s">
        <v>68</v>
      </c>
      <c r="AV8" s="48" t="s">
        <v>66</v>
      </c>
      <c r="AW8" s="12" t="s">
        <v>50</v>
      </c>
      <c r="AX8" s="81"/>
      <c r="AY8" s="47" t="s">
        <v>65</v>
      </c>
      <c r="AZ8" s="12" t="s">
        <v>68</v>
      </c>
      <c r="BA8" s="81"/>
      <c r="BB8" s="47" t="s">
        <v>65</v>
      </c>
      <c r="BC8" s="12" t="s">
        <v>68</v>
      </c>
      <c r="BD8" s="81"/>
      <c r="BE8" s="47" t="s">
        <v>65</v>
      </c>
      <c r="BF8" s="12" t="s">
        <v>68</v>
      </c>
      <c r="BG8" s="81"/>
      <c r="BH8" s="47" t="s">
        <v>65</v>
      </c>
      <c r="BI8" s="12" t="s">
        <v>68</v>
      </c>
      <c r="BJ8" s="81"/>
      <c r="BK8" s="47" t="s">
        <v>65</v>
      </c>
      <c r="BL8" s="12" t="s">
        <v>68</v>
      </c>
      <c r="BM8" s="81"/>
      <c r="BN8" s="47" t="s">
        <v>65</v>
      </c>
      <c r="BO8" s="12" t="s">
        <v>68</v>
      </c>
      <c r="BP8" s="81"/>
      <c r="BQ8" s="47" t="s">
        <v>65</v>
      </c>
      <c r="BR8" s="12" t="s">
        <v>68</v>
      </c>
      <c r="BS8" s="81"/>
      <c r="BT8" s="47" t="s">
        <v>65</v>
      </c>
      <c r="BU8" s="12" t="s">
        <v>68</v>
      </c>
      <c r="BV8" s="48" t="s">
        <v>66</v>
      </c>
      <c r="BW8" s="12" t="s">
        <v>50</v>
      </c>
      <c r="BX8" s="81"/>
      <c r="BY8" s="47" t="s">
        <v>65</v>
      </c>
      <c r="BZ8" s="12" t="s">
        <v>68</v>
      </c>
      <c r="CA8" s="81"/>
      <c r="CB8" s="47" t="s">
        <v>65</v>
      </c>
      <c r="CC8" s="12" t="s">
        <v>68</v>
      </c>
      <c r="CD8" s="81"/>
      <c r="CE8" s="47" t="s">
        <v>65</v>
      </c>
      <c r="CF8" s="12" t="s">
        <v>68</v>
      </c>
      <c r="CG8" s="81"/>
      <c r="CH8" s="47" t="s">
        <v>65</v>
      </c>
      <c r="CI8" s="12" t="s">
        <v>68</v>
      </c>
      <c r="CJ8" s="81"/>
      <c r="CK8" s="47" t="s">
        <v>65</v>
      </c>
      <c r="CL8" s="12" t="s">
        <v>68</v>
      </c>
      <c r="CM8" s="81"/>
      <c r="CN8" s="47" t="s">
        <v>65</v>
      </c>
      <c r="CO8" s="12" t="s">
        <v>68</v>
      </c>
      <c r="CP8" s="81"/>
      <c r="CQ8" s="47" t="s">
        <v>65</v>
      </c>
      <c r="CR8" s="12" t="s">
        <v>68</v>
      </c>
      <c r="CS8" s="81"/>
      <c r="CT8" s="47" t="s">
        <v>65</v>
      </c>
      <c r="CU8" s="12" t="s">
        <v>68</v>
      </c>
      <c r="CV8" s="81"/>
      <c r="CW8" s="47" t="s">
        <v>65</v>
      </c>
      <c r="CX8" s="12" t="s">
        <v>68</v>
      </c>
      <c r="CY8" s="81"/>
      <c r="CZ8" s="47" t="s">
        <v>65</v>
      </c>
      <c r="DA8" s="12" t="s">
        <v>68</v>
      </c>
      <c r="DB8" s="81"/>
      <c r="DC8" s="47" t="s">
        <v>65</v>
      </c>
      <c r="DD8" s="12" t="s">
        <v>68</v>
      </c>
      <c r="DE8" s="81"/>
      <c r="DF8" s="47" t="s">
        <v>65</v>
      </c>
      <c r="DG8" s="12" t="s">
        <v>68</v>
      </c>
      <c r="DH8" s="81"/>
      <c r="DI8" s="47" t="s">
        <v>65</v>
      </c>
      <c r="DJ8" s="12" t="s">
        <v>68</v>
      </c>
      <c r="DK8" s="177"/>
      <c r="DL8" s="81"/>
      <c r="DM8" s="47" t="s">
        <v>65</v>
      </c>
      <c r="DN8" s="12" t="s">
        <v>68</v>
      </c>
      <c r="DO8" s="81"/>
      <c r="DP8" s="47" t="s">
        <v>65</v>
      </c>
      <c r="DQ8" s="12" t="s">
        <v>68</v>
      </c>
      <c r="DR8" s="81"/>
      <c r="DS8" s="47" t="s">
        <v>65</v>
      </c>
      <c r="DT8" s="12" t="s">
        <v>68</v>
      </c>
      <c r="DU8" s="81"/>
      <c r="DV8" s="47" t="s">
        <v>65</v>
      </c>
      <c r="DW8" s="12" t="s">
        <v>68</v>
      </c>
      <c r="DX8" s="81"/>
      <c r="DY8" s="47" t="s">
        <v>65</v>
      </c>
      <c r="DZ8" s="12" t="s">
        <v>68</v>
      </c>
      <c r="EA8" s="81"/>
      <c r="EB8" s="47" t="s">
        <v>65</v>
      </c>
      <c r="EC8" s="12" t="s">
        <v>68</v>
      </c>
      <c r="ED8" s="81"/>
      <c r="EE8" s="47" t="s">
        <v>65</v>
      </c>
      <c r="EF8" s="12" t="s">
        <v>68</v>
      </c>
      <c r="EG8" s="109"/>
      <c r="EH8" s="81"/>
      <c r="EI8" s="47" t="s">
        <v>65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4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65" t="s">
        <v>57</v>
      </c>
      <c r="C10" s="23"/>
      <c r="D10" s="24"/>
      <c r="E10" s="25">
        <f>DL10+EH10-ED10</f>
        <v>2332767</v>
      </c>
      <c r="F10" s="25">
        <f>DM10+EI10-EE10</f>
        <v>549403.69999999995</v>
      </c>
      <c r="G10" s="26">
        <f t="shared" ref="G10:G17" si="0">DN10+EJ10-EF10</f>
        <v>232726.29999999996</v>
      </c>
      <c r="H10" s="26">
        <f t="shared" ref="H10:H17" si="1">G10/F10*100</f>
        <v>42.359798450574679</v>
      </c>
      <c r="I10" s="26">
        <f t="shared" ref="I10:I17" si="2">G10/E10*100</f>
        <v>9.9764057018982157</v>
      </c>
      <c r="J10" s="26">
        <f>T10+Y10+AI10+AN10+AS10+AX10+BP10+BX10+CA10+CD10+CG10+CJ10+CP10+CS10+CY10+DB10+DH10+AD10</f>
        <v>1117215.3999999999</v>
      </c>
      <c r="K10" s="26">
        <f>U10+Z10+AJ10+AO10+AT10+AY10+BQ10+BY10+CB10+CE10+CH10+CK10+CQ10+CT10+CZ10+DC10+DI10+AE10</f>
        <v>247269.40000000002</v>
      </c>
      <c r="L10" s="26">
        <f>V10+AA10+AK10+AP10+AU10+AZ10+BR10+BZ10+CC10+CF10+CI10+CL10+CR10+CU10+DA10+DD10+DJ10+AF10</f>
        <v>132184.29999999999</v>
      </c>
      <c r="M10" s="26">
        <f>L10/K10*100</f>
        <v>53.457605348660195</v>
      </c>
      <c r="N10" s="26">
        <f>L10/J10*100</f>
        <v>11.831585923359095</v>
      </c>
      <c r="O10" s="26">
        <f>T10+Y10+AD10</f>
        <v>120000</v>
      </c>
      <c r="P10" s="26">
        <f>U10+Z10+AE10</f>
        <v>35623.199999999997</v>
      </c>
      <c r="Q10" s="26">
        <f>V10+AA10+AF10</f>
        <v>24487.7</v>
      </c>
      <c r="R10" s="26">
        <f>Q10/P10*100</f>
        <v>68.740876732017341</v>
      </c>
      <c r="S10" s="23">
        <f>Q10/O10*100</f>
        <v>20.406416666666669</v>
      </c>
      <c r="T10" s="27">
        <v>15000</v>
      </c>
      <c r="U10" s="27">
        <v>1750</v>
      </c>
      <c r="V10" s="26">
        <v>1633.2</v>
      </c>
      <c r="W10" s="26">
        <f>V10/U10*100</f>
        <v>93.325714285714284</v>
      </c>
      <c r="X10" s="23">
        <f>V10/T10*100</f>
        <v>10.888</v>
      </c>
      <c r="Y10" s="28">
        <v>15000</v>
      </c>
      <c r="Z10" s="28">
        <v>11750</v>
      </c>
      <c r="AA10" s="26">
        <v>12306.1</v>
      </c>
      <c r="AB10" s="26">
        <f>AA10/Z10*100</f>
        <v>104.7327659574468</v>
      </c>
      <c r="AC10" s="23">
        <f>AA10/Y10*100</f>
        <v>82.040666666666667</v>
      </c>
      <c r="AD10" s="23">
        <v>90000</v>
      </c>
      <c r="AE10" s="23">
        <v>22123.200000000001</v>
      </c>
      <c r="AF10" s="26">
        <v>10548.4</v>
      </c>
      <c r="AG10" s="26">
        <f>AF10/AE10*100</f>
        <v>47.680263253055614</v>
      </c>
      <c r="AH10" s="23">
        <f>AF10/AD10*100</f>
        <v>11.720444444444444</v>
      </c>
      <c r="AI10" s="27">
        <v>410000</v>
      </c>
      <c r="AJ10" s="27">
        <v>82500</v>
      </c>
      <c r="AK10" s="26">
        <v>50653.1</v>
      </c>
      <c r="AL10" s="26">
        <f>AK10/AJ10*100</f>
        <v>61.397696969696966</v>
      </c>
      <c r="AM10" s="23">
        <f>AK10/AI10*100</f>
        <v>12.354414634146341</v>
      </c>
      <c r="AN10" s="27">
        <v>99805.4</v>
      </c>
      <c r="AO10" s="27">
        <v>26301</v>
      </c>
      <c r="AP10" s="26">
        <v>17819</v>
      </c>
      <c r="AQ10" s="26">
        <f>AP10/AO10*100</f>
        <v>67.75027565491807</v>
      </c>
      <c r="AR10" s="23">
        <f>AP10/AN10*100</f>
        <v>17.853743384626483</v>
      </c>
      <c r="AS10" s="29">
        <v>34000</v>
      </c>
      <c r="AT10" s="29">
        <v>8500</v>
      </c>
      <c r="AU10" s="26">
        <v>3789.5</v>
      </c>
      <c r="AV10" s="26">
        <f>AU10/AT10*100</f>
        <v>44.582352941176474</v>
      </c>
      <c r="AW10" s="23">
        <f>AU10/AS10*100</f>
        <v>11.145588235294118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1206504.2</v>
      </c>
      <c r="BE10" s="23">
        <v>301626</v>
      </c>
      <c r="BF10" s="23">
        <v>100542</v>
      </c>
      <c r="BG10" s="30">
        <v>0</v>
      </c>
      <c r="BH10" s="30">
        <v>0</v>
      </c>
      <c r="BI10" s="30">
        <v>0</v>
      </c>
      <c r="BJ10" s="58">
        <v>3050.4</v>
      </c>
      <c r="BK10" s="31">
        <v>508.3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6">
        <f t="shared" ref="BS10:BU17" si="3">BX10+CA10+CD10+CG10</f>
        <v>35993</v>
      </c>
      <c r="BT10" s="26">
        <f t="shared" si="3"/>
        <v>9000</v>
      </c>
      <c r="BU10" s="26">
        <f t="shared" si="3"/>
        <v>3418.9</v>
      </c>
      <c r="BV10" s="26">
        <f>BU10/BT10*100</f>
        <v>37.987777777777779</v>
      </c>
      <c r="BW10" s="23">
        <f>BU10/BS10*100</f>
        <v>9.4987914316672697</v>
      </c>
      <c r="BX10" s="27">
        <v>25993</v>
      </c>
      <c r="BY10" s="27">
        <v>6500</v>
      </c>
      <c r="BZ10" s="26">
        <v>2382.5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10000</v>
      </c>
      <c r="CH10" s="27">
        <v>2500</v>
      </c>
      <c r="CI10" s="23">
        <v>1036.4000000000001</v>
      </c>
      <c r="CJ10" s="23">
        <v>0</v>
      </c>
      <c r="CK10" s="23">
        <v>0</v>
      </c>
      <c r="CL10" s="23">
        <v>0</v>
      </c>
      <c r="CM10" s="23">
        <v>5997</v>
      </c>
      <c r="CN10" s="23">
        <v>0</v>
      </c>
      <c r="CO10" s="23">
        <v>0</v>
      </c>
      <c r="CP10" s="27">
        <v>0</v>
      </c>
      <c r="CQ10" s="27">
        <v>0</v>
      </c>
      <c r="CR10" s="23">
        <v>0</v>
      </c>
      <c r="CS10" s="27">
        <v>400817</v>
      </c>
      <c r="CT10" s="27">
        <v>81841.7</v>
      </c>
      <c r="CU10" s="23">
        <v>27037.9</v>
      </c>
      <c r="CV10" s="23">
        <v>203200</v>
      </c>
      <c r="CW10" s="23">
        <v>42450</v>
      </c>
      <c r="CX10" s="23">
        <v>11811.8</v>
      </c>
      <c r="CY10" s="27">
        <v>13600</v>
      </c>
      <c r="CZ10" s="27">
        <v>2128.5</v>
      </c>
      <c r="DA10" s="23">
        <v>4499.3999999999996</v>
      </c>
      <c r="DB10" s="23">
        <v>1500</v>
      </c>
      <c r="DC10" s="23">
        <v>375</v>
      </c>
      <c r="DD10" s="23">
        <v>260</v>
      </c>
      <c r="DE10" s="23">
        <v>0</v>
      </c>
      <c r="DF10" s="23">
        <v>0</v>
      </c>
      <c r="DG10" s="23">
        <v>0</v>
      </c>
      <c r="DH10" s="23">
        <v>1500</v>
      </c>
      <c r="DI10" s="23">
        <v>1000</v>
      </c>
      <c r="DJ10" s="26">
        <v>218.8</v>
      </c>
      <c r="DK10" s="26"/>
      <c r="DL10" s="26">
        <f>T10+Y10+AI10+AN10+AS10+AX10+BA10+BD10+BG10+BJ10+BM10+BP10+BX10+CA10+CD10+CG10+CJ10+CM10+CP10+CS10+CY10+DB10+DE10+DH10+AD10</f>
        <v>2332767</v>
      </c>
      <c r="DM10" s="26">
        <f>U10+Z10+AJ10+AO10+AT10+AY10+BB10+BE10+BH10+BK10+BN10+BQ10+BY10+CB10+CE10+CH10+CK10+CN10+CQ10+CT10+CZ10+DC10+DF10+DI10+AE10</f>
        <v>549403.69999999995</v>
      </c>
      <c r="DN10" s="26">
        <f>V10+AA10+AK10+AP10+AU10+AZ10+BC10+BF10+BI10+BL10+BO10+BR10+BZ10+CC10+CF10+CI10+CL10+CO10+CR10+CU10+DA10+DD10+DG10+DJ10+DK10+AF10</f>
        <v>232726.29999999996</v>
      </c>
      <c r="DO10" s="23">
        <v>0</v>
      </c>
      <c r="DP10" s="23">
        <v>0</v>
      </c>
      <c r="DQ10" s="23">
        <v>0</v>
      </c>
      <c r="DR10" s="23">
        <v>0</v>
      </c>
      <c r="DS10" s="23">
        <v>0</v>
      </c>
      <c r="DT10" s="23">
        <v>0</v>
      </c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0</v>
      </c>
      <c r="EC10" s="23">
        <v>0</v>
      </c>
      <c r="ED10" s="23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0</v>
      </c>
      <c r="EI10" s="26">
        <f t="shared" si="4"/>
        <v>0</v>
      </c>
      <c r="EJ10" s="26">
        <f t="shared" ref="EJ10:EJ17" si="5">DQ10+DT10+DW10+DZ10+EC10+EF10+EG10</f>
        <v>0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65" t="s">
        <v>58</v>
      </c>
      <c r="C11" s="23"/>
      <c r="D11" s="34"/>
      <c r="E11" s="25">
        <f t="shared" ref="E11:F17" si="6">DL11+EH11-ED11</f>
        <v>1250288</v>
      </c>
      <c r="F11" s="25">
        <f t="shared" si="6"/>
        <v>273755.3</v>
      </c>
      <c r="G11" s="26">
        <f t="shared" si="0"/>
        <v>99771.7</v>
      </c>
      <c r="H11" s="26">
        <f t="shared" si="1"/>
        <v>36.44557749201568</v>
      </c>
      <c r="I11" s="26">
        <f t="shared" si="2"/>
        <v>7.9798974316317519</v>
      </c>
      <c r="J11" s="26">
        <f t="shared" ref="J11:L17" si="7">T11+Y11+AI11+AN11+AS11+AX11+BP11+BX11+CA11+CD11+CG11+CJ11+CP11+CS11+CY11+DB11+DH11+AD11</f>
        <v>388166.40000000002</v>
      </c>
      <c r="K11" s="26">
        <f t="shared" si="7"/>
        <v>58224.900000000009</v>
      </c>
      <c r="L11" s="26">
        <f t="shared" si="7"/>
        <v>27928.199999999997</v>
      </c>
      <c r="M11" s="26">
        <f t="shared" ref="M11:M17" si="8">L11/K11*100</f>
        <v>47.966076369388347</v>
      </c>
      <c r="N11" s="26">
        <f t="shared" ref="N11:N17" si="9">L11/J11*100</f>
        <v>7.1949040411534844</v>
      </c>
      <c r="O11" s="26">
        <f t="shared" ref="O11:Q17" si="10">T11+Y11+AD11</f>
        <v>122798.9</v>
      </c>
      <c r="P11" s="26">
        <f t="shared" si="10"/>
        <v>18419.8</v>
      </c>
      <c r="Q11" s="26">
        <f t="shared" si="10"/>
        <v>4576.1000000000004</v>
      </c>
      <c r="R11" s="26">
        <f t="shared" ref="R11:R17" si="11">Q11/P11*100</f>
        <v>24.843375063790056</v>
      </c>
      <c r="S11" s="23">
        <f t="shared" ref="S11:S17" si="12">Q11/O11*100</f>
        <v>3.7264991787385724</v>
      </c>
      <c r="T11" s="27">
        <v>2138.3000000000002</v>
      </c>
      <c r="U11" s="27">
        <v>320.7</v>
      </c>
      <c r="V11" s="26">
        <v>48.4</v>
      </c>
      <c r="W11" s="26">
        <f t="shared" ref="W11:W17" si="13">V11/U11*100</f>
        <v>15.091986280012474</v>
      </c>
      <c r="X11" s="23">
        <f t="shared" ref="X11:X18" si="14">V11/T11*100</f>
        <v>2.263480334845438</v>
      </c>
      <c r="Y11" s="28">
        <v>14428.7</v>
      </c>
      <c r="Z11" s="28">
        <v>2164.3000000000002</v>
      </c>
      <c r="AA11" s="26">
        <v>1483.4</v>
      </c>
      <c r="AB11" s="26">
        <f t="shared" ref="AB11:AB17" si="15">AA11/Z11*100</f>
        <v>68.539481587580269</v>
      </c>
      <c r="AC11" s="23">
        <f t="shared" ref="AC11:AC17" si="16">AA11/Y11*100</f>
        <v>10.280898487043185</v>
      </c>
      <c r="AD11" s="23">
        <v>106231.9</v>
      </c>
      <c r="AE11" s="23">
        <v>15934.8</v>
      </c>
      <c r="AF11" s="23">
        <v>3044.3</v>
      </c>
      <c r="AG11" s="26">
        <f t="shared" ref="AG11:AG18" si="17">AF11/AE11*100</f>
        <v>19.10472676155333</v>
      </c>
      <c r="AH11" s="23">
        <f t="shared" ref="AH11:AH18" si="18">AF11/AD11*100</f>
        <v>2.8657117118304392</v>
      </c>
      <c r="AI11" s="27">
        <v>172032.5</v>
      </c>
      <c r="AJ11" s="27">
        <v>25804.9</v>
      </c>
      <c r="AK11" s="26">
        <v>16600.8</v>
      </c>
      <c r="AL11" s="26">
        <f t="shared" ref="AL11:AL17" si="19">AK11/AJ11*100</f>
        <v>64.331967959573561</v>
      </c>
      <c r="AM11" s="23">
        <f t="shared" ref="AM11:AM17" si="20">AK11/AI11*100</f>
        <v>9.6498045427462831</v>
      </c>
      <c r="AN11" s="27">
        <v>9363.6</v>
      </c>
      <c r="AO11" s="27">
        <v>1404.5</v>
      </c>
      <c r="AP11" s="26">
        <v>1835.6</v>
      </c>
      <c r="AQ11" s="26">
        <f t="shared" ref="AQ11:AQ17" si="21">AP11/AO11*100</f>
        <v>130.69419722321109</v>
      </c>
      <c r="AR11" s="23">
        <f t="shared" ref="AR11:AR17" si="22">AP11/AN11*100</f>
        <v>19.603571276004953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862121.6</v>
      </c>
      <c r="BE11" s="23">
        <v>215530.4</v>
      </c>
      <c r="BF11" s="23">
        <v>71843.5</v>
      </c>
      <c r="BG11" s="30">
        <v>0</v>
      </c>
      <c r="BH11" s="30">
        <v>0</v>
      </c>
      <c r="BI11" s="30">
        <v>0</v>
      </c>
      <c r="BJ11" s="59">
        <v>0</v>
      </c>
      <c r="BK11" s="31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6">
        <f t="shared" si="3"/>
        <v>14607.8</v>
      </c>
      <c r="BT11" s="26">
        <f t="shared" si="3"/>
        <v>2191.1999999999998</v>
      </c>
      <c r="BU11" s="26">
        <f t="shared" si="3"/>
        <v>969.69999999999993</v>
      </c>
      <c r="BV11" s="26">
        <f t="shared" ref="BV11:BV17" si="25">BU11/BT11*100</f>
        <v>44.254289886820011</v>
      </c>
      <c r="BW11" s="23">
        <f t="shared" ref="BW11:BW17" si="26">BU11/BS11*100</f>
        <v>6.6382343679404157</v>
      </c>
      <c r="BX11" s="27">
        <v>11067.8</v>
      </c>
      <c r="BY11" s="27">
        <v>1660.2</v>
      </c>
      <c r="BZ11" s="26">
        <v>689.3</v>
      </c>
      <c r="CA11" s="23">
        <v>0</v>
      </c>
      <c r="CB11" s="23">
        <v>0</v>
      </c>
      <c r="CC11" s="26">
        <v>0.4</v>
      </c>
      <c r="CD11" s="23">
        <v>0</v>
      </c>
      <c r="CE11" s="23">
        <v>0</v>
      </c>
      <c r="CF11" s="23">
        <v>0</v>
      </c>
      <c r="CG11" s="27">
        <v>3540</v>
      </c>
      <c r="CH11" s="27">
        <v>531</v>
      </c>
      <c r="CI11" s="23">
        <v>280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7">
        <v>0</v>
      </c>
      <c r="CQ11" s="27">
        <v>0</v>
      </c>
      <c r="CR11" s="23">
        <v>0</v>
      </c>
      <c r="CS11" s="27">
        <v>68863.600000000006</v>
      </c>
      <c r="CT11" s="27">
        <v>10329.5</v>
      </c>
      <c r="CU11" s="23">
        <v>3052.7</v>
      </c>
      <c r="CV11" s="23">
        <v>24163.599999999999</v>
      </c>
      <c r="CW11" s="23">
        <v>3624.5</v>
      </c>
      <c r="CX11" s="23">
        <v>1266</v>
      </c>
      <c r="CY11" s="27">
        <v>0</v>
      </c>
      <c r="CZ11" s="27">
        <v>0</v>
      </c>
      <c r="DA11" s="23">
        <v>0</v>
      </c>
      <c r="DB11" s="23">
        <v>0</v>
      </c>
      <c r="DC11" s="23">
        <v>0</v>
      </c>
      <c r="DD11" s="23">
        <v>340</v>
      </c>
      <c r="DE11" s="23">
        <v>0</v>
      </c>
      <c r="DF11" s="23">
        <v>0</v>
      </c>
      <c r="DG11" s="23">
        <v>0</v>
      </c>
      <c r="DH11" s="23">
        <v>500</v>
      </c>
      <c r="DI11" s="23">
        <v>75</v>
      </c>
      <c r="DJ11" s="26">
        <v>553.29999999999995</v>
      </c>
      <c r="DK11" s="26"/>
      <c r="DL11" s="26">
        <f t="shared" ref="DL11:DM17" si="27">T11+Y11+AI11+AN11+AS11+AX11+BA11+BD11+BG11+BJ11+BM11+BP11+BX11+CA11+CD11+CG11+CJ11+CM11+CP11+CS11+CY11+DB11+DE11+DH11+AD11</f>
        <v>1250288</v>
      </c>
      <c r="DM11" s="26">
        <f t="shared" si="27"/>
        <v>273755.3</v>
      </c>
      <c r="DN11" s="26">
        <f t="shared" ref="DN11:DN16" si="28">V11+AA11+AK11+AP11+AU11+AZ11+BC11+BF11+BI11+BL11+BO11+BR11+BZ11+CC11+CF11+CI11+CL11+CO11+CR11+CU11+DA11+DD11+DG11+DJ11+DK11+AF11</f>
        <v>99771.7</v>
      </c>
      <c r="DO11" s="23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0</v>
      </c>
      <c r="DW11" s="23">
        <v>0</v>
      </c>
      <c r="DX11" s="23">
        <v>0</v>
      </c>
      <c r="DY11" s="23">
        <v>0</v>
      </c>
      <c r="DZ11" s="23">
        <v>0</v>
      </c>
      <c r="EA11" s="23">
        <v>0</v>
      </c>
      <c r="EB11" s="23">
        <v>0</v>
      </c>
      <c r="EC11" s="23">
        <v>0</v>
      </c>
      <c r="ED11" s="23">
        <v>0</v>
      </c>
      <c r="EE11" s="23">
        <v>0</v>
      </c>
      <c r="EF11" s="26">
        <v>0</v>
      </c>
      <c r="EG11" s="26"/>
      <c r="EH11" s="26">
        <f t="shared" si="4"/>
        <v>0</v>
      </c>
      <c r="EI11" s="26">
        <f t="shared" si="4"/>
        <v>0</v>
      </c>
      <c r="EJ11" s="26">
        <f t="shared" si="5"/>
        <v>0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65" t="s">
        <v>59</v>
      </c>
      <c r="C12" s="23"/>
      <c r="D12" s="34"/>
      <c r="E12" s="25">
        <f t="shared" si="6"/>
        <v>1348618.7</v>
      </c>
      <c r="F12" s="25">
        <f t="shared" si="6"/>
        <v>321669.7</v>
      </c>
      <c r="G12" s="26">
        <f t="shared" si="0"/>
        <v>105993.62400000001</v>
      </c>
      <c r="H12" s="26">
        <f t="shared" si="1"/>
        <v>32.951074969137601</v>
      </c>
      <c r="I12" s="26">
        <f t="shared" si="2"/>
        <v>7.8594211988903915</v>
      </c>
      <c r="J12" s="26">
        <f t="shared" si="7"/>
        <v>396430</v>
      </c>
      <c r="K12" s="26">
        <f t="shared" si="7"/>
        <v>83622.5</v>
      </c>
      <c r="L12" s="26">
        <f t="shared" si="7"/>
        <v>26644.558000000001</v>
      </c>
      <c r="M12" s="26">
        <f t="shared" si="8"/>
        <v>31.862905318544648</v>
      </c>
      <c r="N12" s="26">
        <f t="shared" si="9"/>
        <v>6.7211255454935293</v>
      </c>
      <c r="O12" s="26">
        <f t="shared" si="10"/>
        <v>145000</v>
      </c>
      <c r="P12" s="26">
        <f t="shared" si="10"/>
        <v>29540</v>
      </c>
      <c r="Q12" s="26">
        <f t="shared" si="10"/>
        <v>6338.79</v>
      </c>
      <c r="R12" s="26">
        <f t="shared" si="11"/>
        <v>21.458327691266081</v>
      </c>
      <c r="S12" s="23">
        <f t="shared" si="12"/>
        <v>4.3715793103448277</v>
      </c>
      <c r="T12" s="27">
        <v>2000</v>
      </c>
      <c r="U12" s="27">
        <v>140</v>
      </c>
      <c r="V12" s="26">
        <v>162.95500000000001</v>
      </c>
      <c r="W12" s="26">
        <f t="shared" si="13"/>
        <v>116.39642857142857</v>
      </c>
      <c r="X12" s="23">
        <f t="shared" si="14"/>
        <v>8.1477500000000003</v>
      </c>
      <c r="Y12" s="35">
        <v>20000</v>
      </c>
      <c r="Z12" s="35">
        <v>4400</v>
      </c>
      <c r="AA12" s="26">
        <v>1929.3230000000001</v>
      </c>
      <c r="AB12" s="26">
        <f t="shared" si="15"/>
        <v>43.84825</v>
      </c>
      <c r="AC12" s="23">
        <f t="shared" si="16"/>
        <v>9.6466150000000006</v>
      </c>
      <c r="AD12" s="23">
        <v>123000</v>
      </c>
      <c r="AE12" s="23">
        <v>25000</v>
      </c>
      <c r="AF12" s="23">
        <v>4246.5119999999997</v>
      </c>
      <c r="AG12" s="26">
        <f t="shared" si="17"/>
        <v>16.986047999999997</v>
      </c>
      <c r="AH12" s="23">
        <f t="shared" si="18"/>
        <v>3.4524487804878046</v>
      </c>
      <c r="AI12" s="27">
        <v>160000</v>
      </c>
      <c r="AJ12" s="27">
        <v>40000</v>
      </c>
      <c r="AK12" s="26">
        <v>13949.45</v>
      </c>
      <c r="AL12" s="26">
        <f t="shared" si="19"/>
        <v>34.873625000000004</v>
      </c>
      <c r="AM12" s="23">
        <f t="shared" si="20"/>
        <v>8.718406250000001</v>
      </c>
      <c r="AN12" s="27">
        <v>8630</v>
      </c>
      <c r="AO12" s="27">
        <v>2157.5</v>
      </c>
      <c r="AP12" s="26">
        <v>2247.19</v>
      </c>
      <c r="AQ12" s="26">
        <f t="shared" si="21"/>
        <v>104.15712630359212</v>
      </c>
      <c r="AR12" s="23">
        <f t="shared" si="22"/>
        <v>26.03928157589803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952188.7</v>
      </c>
      <c r="BE12" s="23">
        <v>238047.2</v>
      </c>
      <c r="BF12" s="23">
        <v>79349.066000000006</v>
      </c>
      <c r="BG12" s="30">
        <v>0</v>
      </c>
      <c r="BH12" s="30">
        <v>0</v>
      </c>
      <c r="BI12" s="30">
        <v>0</v>
      </c>
      <c r="BJ12" s="59">
        <v>0</v>
      </c>
      <c r="BK12" s="31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8000</v>
      </c>
      <c r="BT12" s="26">
        <f t="shared" si="3"/>
        <v>2000</v>
      </c>
      <c r="BU12" s="26">
        <f t="shared" si="3"/>
        <v>497.55200000000002</v>
      </c>
      <c r="BV12" s="26">
        <f t="shared" si="25"/>
        <v>24.877600000000001</v>
      </c>
      <c r="BW12" s="23">
        <f t="shared" si="26"/>
        <v>6.2194000000000003</v>
      </c>
      <c r="BX12" s="27">
        <v>5000</v>
      </c>
      <c r="BY12" s="27">
        <v>1250</v>
      </c>
      <c r="BZ12" s="26">
        <v>201.886</v>
      </c>
      <c r="CA12" s="23">
        <v>0</v>
      </c>
      <c r="CB12" s="23">
        <v>0</v>
      </c>
      <c r="CC12" s="26">
        <v>12.866</v>
      </c>
      <c r="CD12" s="23">
        <v>0</v>
      </c>
      <c r="CE12" s="23">
        <v>0</v>
      </c>
      <c r="CF12" s="23">
        <v>0</v>
      </c>
      <c r="CG12" s="27">
        <v>3000</v>
      </c>
      <c r="CH12" s="27">
        <v>750</v>
      </c>
      <c r="CI12" s="23">
        <v>282.8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7">
        <v>0</v>
      </c>
      <c r="CQ12" s="27">
        <v>0</v>
      </c>
      <c r="CR12" s="23">
        <v>0</v>
      </c>
      <c r="CS12" s="27">
        <v>68300</v>
      </c>
      <c r="CT12" s="27">
        <v>8300</v>
      </c>
      <c r="CU12" s="23">
        <v>1593.0630000000001</v>
      </c>
      <c r="CV12" s="23">
        <v>28000</v>
      </c>
      <c r="CW12" s="23">
        <v>5000</v>
      </c>
      <c r="CX12" s="23">
        <v>917.16300000000001</v>
      </c>
      <c r="CY12" s="27">
        <v>5000</v>
      </c>
      <c r="CZ12" s="27">
        <v>1250</v>
      </c>
      <c r="DA12" s="23">
        <v>1773.5129999999999</v>
      </c>
      <c r="DB12" s="23">
        <v>0</v>
      </c>
      <c r="DC12" s="23">
        <v>0</v>
      </c>
      <c r="DD12" s="23">
        <v>100</v>
      </c>
      <c r="DE12" s="23">
        <v>0</v>
      </c>
      <c r="DF12" s="23">
        <v>0</v>
      </c>
      <c r="DG12" s="23">
        <v>0</v>
      </c>
      <c r="DH12" s="23">
        <v>1500</v>
      </c>
      <c r="DI12" s="23">
        <v>375</v>
      </c>
      <c r="DJ12" s="26">
        <v>145</v>
      </c>
      <c r="DK12" s="26"/>
      <c r="DL12" s="26">
        <f t="shared" si="27"/>
        <v>1348618.7</v>
      </c>
      <c r="DM12" s="26">
        <f t="shared" si="27"/>
        <v>321669.7</v>
      </c>
      <c r="DN12" s="26">
        <f t="shared" si="28"/>
        <v>105993.62400000001</v>
      </c>
      <c r="DO12" s="23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3">
        <v>92153.7</v>
      </c>
      <c r="EE12" s="23">
        <v>92153.7</v>
      </c>
      <c r="EF12" s="23">
        <v>0</v>
      </c>
      <c r="EG12" s="26"/>
      <c r="EH12" s="26">
        <f t="shared" si="4"/>
        <v>92153.7</v>
      </c>
      <c r="EI12" s="26">
        <f t="shared" si="4"/>
        <v>92153.7</v>
      </c>
      <c r="EJ12" s="26">
        <f t="shared" si="5"/>
        <v>0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65" t="s">
        <v>60</v>
      </c>
      <c r="C13" s="23"/>
      <c r="D13" s="34"/>
      <c r="E13" s="25">
        <f t="shared" si="6"/>
        <v>1469999.9779999999</v>
      </c>
      <c r="F13" s="25">
        <f t="shared" si="6"/>
        <v>367299.66900000005</v>
      </c>
      <c r="G13" s="26">
        <f t="shared" si="0"/>
        <v>118176.20000000001</v>
      </c>
      <c r="H13" s="26">
        <f t="shared" si="1"/>
        <v>32.174327932759454</v>
      </c>
      <c r="I13" s="26">
        <f t="shared" si="2"/>
        <v>8.0391973992260848</v>
      </c>
      <c r="J13" s="26">
        <f t="shared" si="7"/>
        <v>703564.4</v>
      </c>
      <c r="K13" s="26">
        <f t="shared" si="7"/>
        <v>175891.20000000001</v>
      </c>
      <c r="L13" s="26">
        <f t="shared" si="7"/>
        <v>54724.2</v>
      </c>
      <c r="M13" s="26">
        <f t="shared" si="8"/>
        <v>31.11252865407706</v>
      </c>
      <c r="N13" s="26">
        <f t="shared" si="9"/>
        <v>7.778136585648733</v>
      </c>
      <c r="O13" s="26">
        <f t="shared" si="10"/>
        <v>175300</v>
      </c>
      <c r="P13" s="26">
        <f t="shared" si="10"/>
        <v>43825</v>
      </c>
      <c r="Q13" s="26">
        <f t="shared" si="10"/>
        <v>10099.5</v>
      </c>
      <c r="R13" s="26">
        <f t="shared" si="11"/>
        <v>23.045065601825442</v>
      </c>
      <c r="S13" s="23">
        <f t="shared" si="12"/>
        <v>5.7612664004563605</v>
      </c>
      <c r="T13" s="27">
        <v>17300</v>
      </c>
      <c r="U13" s="27">
        <v>4325</v>
      </c>
      <c r="V13" s="26">
        <v>636.70000000000005</v>
      </c>
      <c r="W13" s="26">
        <f t="shared" si="13"/>
        <v>14.721387283236995</v>
      </c>
      <c r="X13" s="23">
        <f t="shared" si="14"/>
        <v>3.6803468208092487</v>
      </c>
      <c r="Y13" s="35">
        <v>20000</v>
      </c>
      <c r="Z13" s="35">
        <v>5000</v>
      </c>
      <c r="AA13" s="26">
        <v>1356.8</v>
      </c>
      <c r="AB13" s="26">
        <f t="shared" si="15"/>
        <v>27.135999999999999</v>
      </c>
      <c r="AC13" s="23">
        <f t="shared" si="16"/>
        <v>6.7839999999999998</v>
      </c>
      <c r="AD13" s="23">
        <v>138000</v>
      </c>
      <c r="AE13" s="23">
        <v>34500</v>
      </c>
      <c r="AF13" s="23">
        <v>8106</v>
      </c>
      <c r="AG13" s="26">
        <f t="shared" si="17"/>
        <v>23.495652173913044</v>
      </c>
      <c r="AH13" s="23">
        <f t="shared" si="18"/>
        <v>5.8739130434782609</v>
      </c>
      <c r="AI13" s="27">
        <v>246000</v>
      </c>
      <c r="AJ13" s="27">
        <v>61500</v>
      </c>
      <c r="AK13" s="26">
        <v>20931.3</v>
      </c>
      <c r="AL13" s="26">
        <f t="shared" si="19"/>
        <v>34.03463414634146</v>
      </c>
      <c r="AM13" s="23">
        <f t="shared" si="20"/>
        <v>8.5086585365853651</v>
      </c>
      <c r="AN13" s="27">
        <v>33800</v>
      </c>
      <c r="AO13" s="27">
        <v>8450</v>
      </c>
      <c r="AP13" s="26">
        <v>5186.5</v>
      </c>
      <c r="AQ13" s="26">
        <f t="shared" si="21"/>
        <v>61.378698224852066</v>
      </c>
      <c r="AR13" s="23">
        <f t="shared" si="22"/>
        <v>15.344674556213016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761424.27800000005</v>
      </c>
      <c r="BE13" s="23">
        <v>190356.06899999999</v>
      </c>
      <c r="BF13" s="23">
        <v>63452</v>
      </c>
      <c r="BG13" s="30">
        <v>0</v>
      </c>
      <c r="BH13" s="30">
        <v>0</v>
      </c>
      <c r="BI13" s="30">
        <v>0</v>
      </c>
      <c r="BJ13" s="59">
        <v>5011.3</v>
      </c>
      <c r="BK13" s="31">
        <v>1052.4000000000001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6">
        <f t="shared" si="3"/>
        <v>16000</v>
      </c>
      <c r="BT13" s="26">
        <f t="shared" si="3"/>
        <v>4000</v>
      </c>
      <c r="BU13" s="26">
        <f t="shared" si="3"/>
        <v>2018.8</v>
      </c>
      <c r="BV13" s="26">
        <f t="shared" si="25"/>
        <v>50.470000000000006</v>
      </c>
      <c r="BW13" s="23">
        <f t="shared" si="26"/>
        <v>12.617500000000001</v>
      </c>
      <c r="BX13" s="27">
        <v>16000</v>
      </c>
      <c r="BY13" s="27">
        <v>4000</v>
      </c>
      <c r="BZ13" s="26">
        <v>1966.3</v>
      </c>
      <c r="CA13" s="23">
        <v>0</v>
      </c>
      <c r="CB13" s="23">
        <v>0</v>
      </c>
      <c r="CC13" s="26">
        <v>0.1</v>
      </c>
      <c r="CD13" s="23">
        <v>0</v>
      </c>
      <c r="CE13" s="23">
        <v>0</v>
      </c>
      <c r="CF13" s="23">
        <v>0</v>
      </c>
      <c r="CG13" s="27">
        <v>0</v>
      </c>
      <c r="CH13" s="27">
        <v>0</v>
      </c>
      <c r="CI13" s="23">
        <v>52.4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7">
        <v>0</v>
      </c>
      <c r="CQ13" s="27">
        <v>0</v>
      </c>
      <c r="CR13" s="23">
        <v>12</v>
      </c>
      <c r="CS13" s="27">
        <v>132027</v>
      </c>
      <c r="CT13" s="60">
        <v>33006.699999999997</v>
      </c>
      <c r="CU13" s="61">
        <v>7977.2</v>
      </c>
      <c r="CV13" s="23">
        <v>54200</v>
      </c>
      <c r="CW13" s="23">
        <v>13550</v>
      </c>
      <c r="CX13" s="23">
        <v>2745.2</v>
      </c>
      <c r="CY13" s="27">
        <v>82700</v>
      </c>
      <c r="CZ13" s="27">
        <v>20675</v>
      </c>
      <c r="DA13" s="23">
        <v>7666.6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17737.400000000001</v>
      </c>
      <c r="DI13" s="62">
        <v>4434.5</v>
      </c>
      <c r="DJ13" s="63">
        <v>832.3</v>
      </c>
      <c r="DK13" s="26"/>
      <c r="DL13" s="26">
        <f t="shared" si="27"/>
        <v>1469999.9779999999</v>
      </c>
      <c r="DM13" s="26">
        <f t="shared" si="27"/>
        <v>367299.66900000005</v>
      </c>
      <c r="DN13" s="26">
        <f t="shared" si="28"/>
        <v>118176.20000000001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6">
        <v>0</v>
      </c>
      <c r="EG13" s="26"/>
      <c r="EH13" s="26">
        <f t="shared" si="4"/>
        <v>0</v>
      </c>
      <c r="EI13" s="26">
        <f t="shared" si="4"/>
        <v>0</v>
      </c>
      <c r="EJ13" s="26">
        <f t="shared" si="5"/>
        <v>0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65" t="s">
        <v>52</v>
      </c>
      <c r="C14" s="23"/>
      <c r="D14" s="34"/>
      <c r="E14" s="25">
        <f t="shared" si="6"/>
        <v>52702.5</v>
      </c>
      <c r="F14" s="25">
        <f t="shared" si="6"/>
        <v>13177.399999999998</v>
      </c>
      <c r="G14" s="26">
        <f t="shared" si="0"/>
        <v>4220.7</v>
      </c>
      <c r="H14" s="26">
        <f t="shared" si="1"/>
        <v>32.029838966715744</v>
      </c>
      <c r="I14" s="26">
        <f t="shared" si="2"/>
        <v>8.0085384943788238</v>
      </c>
      <c r="J14" s="26">
        <f t="shared" si="7"/>
        <v>2791.3</v>
      </c>
      <c r="K14" s="26">
        <f t="shared" si="7"/>
        <v>699.6</v>
      </c>
      <c r="L14" s="26">
        <f t="shared" si="7"/>
        <v>61.4</v>
      </c>
      <c r="M14" s="26">
        <f t="shared" si="8"/>
        <v>8.776443682104059</v>
      </c>
      <c r="N14" s="26">
        <f t="shared" si="9"/>
        <v>2.1996918998316195</v>
      </c>
      <c r="O14" s="26">
        <f t="shared" si="10"/>
        <v>1925.3</v>
      </c>
      <c r="P14" s="26">
        <f t="shared" si="10"/>
        <v>483.29999999999995</v>
      </c>
      <c r="Q14" s="26">
        <f t="shared" si="10"/>
        <v>61.4</v>
      </c>
      <c r="R14" s="26">
        <f t="shared" si="11"/>
        <v>12.704324436168013</v>
      </c>
      <c r="S14" s="23">
        <f t="shared" si="12"/>
        <v>3.1891133849270248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100</v>
      </c>
      <c r="Z14" s="35">
        <v>24.9</v>
      </c>
      <c r="AA14" s="26">
        <v>0</v>
      </c>
      <c r="AB14" s="26">
        <f t="shared" si="15"/>
        <v>0</v>
      </c>
      <c r="AC14" s="23">
        <f t="shared" si="16"/>
        <v>0</v>
      </c>
      <c r="AD14" s="23">
        <v>1825.3</v>
      </c>
      <c r="AE14" s="23">
        <v>458.4</v>
      </c>
      <c r="AF14" s="23">
        <v>61.4</v>
      </c>
      <c r="AG14" s="26">
        <f t="shared" si="17"/>
        <v>13.394415357766142</v>
      </c>
      <c r="AH14" s="23">
        <f t="shared" si="18"/>
        <v>3.363830603188517</v>
      </c>
      <c r="AI14" s="27">
        <v>166</v>
      </c>
      <c r="AJ14" s="27">
        <v>41.4</v>
      </c>
      <c r="AK14" s="26">
        <v>0</v>
      </c>
      <c r="AL14" s="26">
        <f t="shared" si="19"/>
        <v>0</v>
      </c>
      <c r="AM14" s="23">
        <f t="shared" si="20"/>
        <v>0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49911.199999999997</v>
      </c>
      <c r="BE14" s="23">
        <v>12477.8</v>
      </c>
      <c r="BF14" s="23">
        <v>4159.3</v>
      </c>
      <c r="BG14" s="30">
        <v>0</v>
      </c>
      <c r="BH14" s="30">
        <v>0</v>
      </c>
      <c r="BI14" s="30">
        <v>0</v>
      </c>
      <c r="BJ14" s="59">
        <v>0</v>
      </c>
      <c r="BK14" s="31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6">
        <f>BX14+CA14+CD14+CG14</f>
        <v>600</v>
      </c>
      <c r="BT14" s="26">
        <f t="shared" si="3"/>
        <v>150</v>
      </c>
      <c r="BU14" s="26">
        <f t="shared" si="3"/>
        <v>0</v>
      </c>
      <c r="BV14" s="26">
        <f t="shared" si="25"/>
        <v>0</v>
      </c>
      <c r="BW14" s="23">
        <f t="shared" si="26"/>
        <v>0</v>
      </c>
      <c r="BX14" s="27">
        <v>600</v>
      </c>
      <c r="BY14" s="27">
        <v>150</v>
      </c>
      <c r="BZ14" s="26">
        <v>0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7">
        <v>0</v>
      </c>
      <c r="CQ14" s="27">
        <v>0</v>
      </c>
      <c r="CR14" s="23">
        <v>0</v>
      </c>
      <c r="CS14" s="27">
        <v>100</v>
      </c>
      <c r="CT14" s="27">
        <v>24.9</v>
      </c>
      <c r="CU14" s="23">
        <v>0</v>
      </c>
      <c r="CV14" s="27">
        <v>100</v>
      </c>
      <c r="CW14" s="27">
        <v>24.9</v>
      </c>
      <c r="CX14" s="23">
        <v>0</v>
      </c>
      <c r="CY14" s="27">
        <v>0</v>
      </c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6">
        <v>0</v>
      </c>
      <c r="DK14" s="26"/>
      <c r="DL14" s="26">
        <f t="shared" si="27"/>
        <v>52702.5</v>
      </c>
      <c r="DM14" s="26">
        <f t="shared" si="27"/>
        <v>13177.399999999998</v>
      </c>
      <c r="DN14" s="26">
        <f t="shared" si="28"/>
        <v>4220.7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3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65" t="s">
        <v>53</v>
      </c>
      <c r="C15" s="23"/>
      <c r="D15" s="34"/>
      <c r="E15" s="25">
        <f t="shared" si="6"/>
        <v>2803347.4999999995</v>
      </c>
      <c r="F15" s="25">
        <f t="shared" si="6"/>
        <v>585727.49999999988</v>
      </c>
      <c r="G15" s="26">
        <f t="shared" si="0"/>
        <v>222107.38000000003</v>
      </c>
      <c r="H15" s="26">
        <f t="shared" si="1"/>
        <v>37.919916684806516</v>
      </c>
      <c r="I15" s="26">
        <f t="shared" si="2"/>
        <v>7.9229342776805254</v>
      </c>
      <c r="J15" s="26">
        <f t="shared" si="7"/>
        <v>1153869.5</v>
      </c>
      <c r="K15" s="26">
        <f t="shared" si="7"/>
        <v>173482.60000000003</v>
      </c>
      <c r="L15" s="26">
        <f t="shared" si="7"/>
        <v>85386.68</v>
      </c>
      <c r="M15" s="26">
        <f t="shared" si="8"/>
        <v>49.219160884146291</v>
      </c>
      <c r="N15" s="26">
        <f t="shared" si="9"/>
        <v>7.4000292060757298</v>
      </c>
      <c r="O15" s="26">
        <f t="shared" si="10"/>
        <v>241948</v>
      </c>
      <c r="P15" s="26">
        <f t="shared" si="10"/>
        <v>36292.199999999997</v>
      </c>
      <c r="Q15" s="26">
        <f t="shared" si="10"/>
        <v>13623.951000000001</v>
      </c>
      <c r="R15" s="26">
        <f t="shared" si="11"/>
        <v>37.53961181741532</v>
      </c>
      <c r="S15" s="23">
        <f t="shared" si="12"/>
        <v>5.6309417726122977</v>
      </c>
      <c r="T15" s="27">
        <v>0</v>
      </c>
      <c r="U15" s="27">
        <v>0</v>
      </c>
      <c r="V15" s="26">
        <v>576.202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2759.9279999999999</v>
      </c>
      <c r="AB15" s="26" t="e">
        <f t="shared" si="15"/>
        <v>#DIV/0!</v>
      </c>
      <c r="AC15" s="23" t="e">
        <f t="shared" si="16"/>
        <v>#DIV/0!</v>
      </c>
      <c r="AD15" s="23">
        <v>241948</v>
      </c>
      <c r="AE15" s="23">
        <v>36292.199999999997</v>
      </c>
      <c r="AF15" s="23">
        <v>10287.821</v>
      </c>
      <c r="AG15" s="26">
        <f t="shared" si="17"/>
        <v>28.347195816180886</v>
      </c>
      <c r="AH15" s="23">
        <f t="shared" si="18"/>
        <v>4.2520793724271329</v>
      </c>
      <c r="AI15" s="27">
        <v>461264</v>
      </c>
      <c r="AJ15" s="27">
        <v>69189.600000000006</v>
      </c>
      <c r="AK15" s="26">
        <v>38963.194000000003</v>
      </c>
      <c r="AL15" s="26">
        <f t="shared" si="19"/>
        <v>56.313656965786762</v>
      </c>
      <c r="AM15" s="23">
        <f t="shared" si="20"/>
        <v>8.4470485448680162</v>
      </c>
      <c r="AN15" s="27">
        <v>73212.5</v>
      </c>
      <c r="AO15" s="27">
        <v>10982</v>
      </c>
      <c r="AP15" s="26">
        <v>11080.73</v>
      </c>
      <c r="AQ15" s="26">
        <f t="shared" si="21"/>
        <v>100.8990165725733</v>
      </c>
      <c r="AR15" s="23">
        <f t="shared" si="22"/>
        <v>15.135024756701382</v>
      </c>
      <c r="AS15" s="29">
        <v>50000</v>
      </c>
      <c r="AT15" s="29">
        <v>7500</v>
      </c>
      <c r="AU15" s="26">
        <v>3008.7</v>
      </c>
      <c r="AV15" s="26">
        <f t="shared" si="23"/>
        <v>40.116</v>
      </c>
      <c r="AW15" s="23">
        <f t="shared" si="24"/>
        <v>6.0173999999999994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1640648.5</v>
      </c>
      <c r="BE15" s="23">
        <v>410162.1</v>
      </c>
      <c r="BF15" s="23">
        <v>136720.70000000001</v>
      </c>
      <c r="BG15" s="30">
        <v>0</v>
      </c>
      <c r="BH15" s="30">
        <v>0</v>
      </c>
      <c r="BI15" s="30">
        <v>0</v>
      </c>
      <c r="BJ15" s="59">
        <v>2832.5</v>
      </c>
      <c r="BK15" s="31">
        <v>583.5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6">
        <f t="shared" si="3"/>
        <v>47119.200000000004</v>
      </c>
      <c r="BT15" s="26">
        <f t="shared" si="3"/>
        <v>7067.9000000000005</v>
      </c>
      <c r="BU15" s="26">
        <f t="shared" si="3"/>
        <v>3162.7020000000002</v>
      </c>
      <c r="BV15" s="26">
        <f t="shared" si="25"/>
        <v>44.74740729212354</v>
      </c>
      <c r="BW15" s="23">
        <f t="shared" si="26"/>
        <v>6.7121300870982532</v>
      </c>
      <c r="BX15" s="27">
        <v>44563.9</v>
      </c>
      <c r="BY15" s="27">
        <v>6684.6</v>
      </c>
      <c r="BZ15" s="26">
        <v>2684.3580000000002</v>
      </c>
      <c r="CA15" s="23">
        <v>0</v>
      </c>
      <c r="CB15" s="23">
        <v>0</v>
      </c>
      <c r="CC15" s="26">
        <v>325.54399999999998</v>
      </c>
      <c r="CD15" s="23">
        <v>0</v>
      </c>
      <c r="CE15" s="23">
        <v>0</v>
      </c>
      <c r="CF15" s="23">
        <v>0</v>
      </c>
      <c r="CG15" s="27">
        <v>2555.3000000000002</v>
      </c>
      <c r="CH15" s="27">
        <v>383.3</v>
      </c>
      <c r="CI15" s="23">
        <v>152.80000000000001</v>
      </c>
      <c r="CJ15" s="23">
        <v>0</v>
      </c>
      <c r="CK15" s="23">
        <v>0</v>
      </c>
      <c r="CL15" s="23">
        <v>0</v>
      </c>
      <c r="CM15" s="23">
        <v>5997</v>
      </c>
      <c r="CN15" s="23">
        <v>1499.3</v>
      </c>
      <c r="CO15" s="23">
        <v>0</v>
      </c>
      <c r="CP15" s="27">
        <v>5521.5</v>
      </c>
      <c r="CQ15" s="27">
        <v>1380.4</v>
      </c>
      <c r="CR15" s="23">
        <v>805.4</v>
      </c>
      <c r="CS15" s="27">
        <v>244854.3</v>
      </c>
      <c r="CT15" s="27">
        <v>36728</v>
      </c>
      <c r="CU15" s="23">
        <v>13865.6</v>
      </c>
      <c r="CV15" s="23">
        <v>85088.8</v>
      </c>
      <c r="CW15" s="23">
        <v>12764</v>
      </c>
      <c r="CX15" s="23">
        <v>5598.2039999999997</v>
      </c>
      <c r="CY15" s="27">
        <v>28000</v>
      </c>
      <c r="CZ15" s="27">
        <v>4200</v>
      </c>
      <c r="DA15" s="26">
        <v>489.45299999999997</v>
      </c>
      <c r="DB15" s="23">
        <v>1500</v>
      </c>
      <c r="DC15" s="23">
        <v>75</v>
      </c>
      <c r="DD15" s="23">
        <v>100</v>
      </c>
      <c r="DE15" s="23">
        <v>0</v>
      </c>
      <c r="DF15" s="23">
        <v>0</v>
      </c>
      <c r="DG15" s="23">
        <v>0</v>
      </c>
      <c r="DH15" s="23">
        <v>450</v>
      </c>
      <c r="DI15" s="23">
        <v>67.5</v>
      </c>
      <c r="DJ15" s="26">
        <v>286.95</v>
      </c>
      <c r="DK15" s="26"/>
      <c r="DL15" s="26">
        <f t="shared" si="27"/>
        <v>2803347.4999999995</v>
      </c>
      <c r="DM15" s="26">
        <f t="shared" si="27"/>
        <v>585727.49999999988</v>
      </c>
      <c r="DN15" s="26">
        <f t="shared" si="28"/>
        <v>222107.38000000003</v>
      </c>
      <c r="DO15" s="23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3">
        <v>0</v>
      </c>
      <c r="EB15" s="23">
        <v>0</v>
      </c>
      <c r="EC15" s="23">
        <v>0</v>
      </c>
      <c r="ED15" s="23">
        <v>153540.6</v>
      </c>
      <c r="EE15" s="23">
        <v>85000</v>
      </c>
      <c r="EF15" s="26">
        <v>0</v>
      </c>
      <c r="EG15" s="26"/>
      <c r="EH15" s="26">
        <f t="shared" si="4"/>
        <v>153540.6</v>
      </c>
      <c r="EI15" s="26">
        <f t="shared" si="4"/>
        <v>85000</v>
      </c>
      <c r="EJ15" s="26">
        <f t="shared" si="5"/>
        <v>0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64">
        <v>7</v>
      </c>
      <c r="B16" s="65" t="s">
        <v>51</v>
      </c>
      <c r="C16" s="23"/>
      <c r="D16" s="34"/>
      <c r="E16" s="25">
        <f t="shared" si="6"/>
        <v>4018346.2</v>
      </c>
      <c r="F16" s="25">
        <f t="shared" si="6"/>
        <v>891809.8</v>
      </c>
      <c r="G16" s="26">
        <f t="shared" si="0"/>
        <v>331373</v>
      </c>
      <c r="H16" s="26">
        <f t="shared" si="1"/>
        <v>37.157362477963346</v>
      </c>
      <c r="I16" s="26">
        <f t="shared" si="2"/>
        <v>8.2465020062233574</v>
      </c>
      <c r="J16" s="26">
        <f t="shared" si="7"/>
        <v>978107</v>
      </c>
      <c r="K16" s="26">
        <f t="shared" si="7"/>
        <v>131750</v>
      </c>
      <c r="L16" s="26">
        <f t="shared" si="7"/>
        <v>78019.700000000012</v>
      </c>
      <c r="M16" s="26">
        <f t="shared" si="8"/>
        <v>59.217988614800767</v>
      </c>
      <c r="N16" s="26">
        <f t="shared" si="9"/>
        <v>7.9766017419362107</v>
      </c>
      <c r="O16" s="26">
        <f t="shared" si="10"/>
        <v>291500</v>
      </c>
      <c r="P16" s="26">
        <f t="shared" si="10"/>
        <v>28900</v>
      </c>
      <c r="Q16" s="26">
        <f t="shared" si="10"/>
        <v>16833.099999999999</v>
      </c>
      <c r="R16" s="26">
        <f t="shared" si="11"/>
        <v>58.246020761245667</v>
      </c>
      <c r="S16" s="23">
        <f t="shared" si="12"/>
        <v>5.7746483704974265</v>
      </c>
      <c r="T16" s="27">
        <v>6000</v>
      </c>
      <c r="U16" s="27">
        <v>1000</v>
      </c>
      <c r="V16" s="26">
        <v>839.2</v>
      </c>
      <c r="W16" s="26">
        <f t="shared" si="13"/>
        <v>83.92</v>
      </c>
      <c r="X16" s="23">
        <f t="shared" si="14"/>
        <v>13.986666666666666</v>
      </c>
      <c r="Y16" s="35">
        <v>25500</v>
      </c>
      <c r="Z16" s="35">
        <v>2900</v>
      </c>
      <c r="AA16" s="26">
        <v>4263.6000000000004</v>
      </c>
      <c r="AB16" s="26">
        <f t="shared" si="15"/>
        <v>147.02068965517242</v>
      </c>
      <c r="AC16" s="23">
        <f t="shared" si="16"/>
        <v>16.720000000000002</v>
      </c>
      <c r="AD16" s="23">
        <v>260000</v>
      </c>
      <c r="AE16" s="23">
        <v>25000</v>
      </c>
      <c r="AF16" s="26">
        <v>11730.3</v>
      </c>
      <c r="AG16" s="26">
        <f t="shared" si="17"/>
        <v>46.921199999999999</v>
      </c>
      <c r="AH16" s="23">
        <f t="shared" si="18"/>
        <v>4.5116538461538456</v>
      </c>
      <c r="AI16" s="27">
        <v>454000</v>
      </c>
      <c r="AJ16" s="27">
        <v>66000</v>
      </c>
      <c r="AK16" s="26">
        <v>43499.7</v>
      </c>
      <c r="AL16" s="26">
        <f t="shared" si="19"/>
        <v>65.908636363636361</v>
      </c>
      <c r="AM16" s="23">
        <f t="shared" si="20"/>
        <v>9.5814317180616744</v>
      </c>
      <c r="AN16" s="27">
        <v>23107</v>
      </c>
      <c r="AO16" s="27">
        <v>3000</v>
      </c>
      <c r="AP16" s="26">
        <v>4925.3999999999996</v>
      </c>
      <c r="AQ16" s="26">
        <f t="shared" si="21"/>
        <v>164.18</v>
      </c>
      <c r="AR16" s="23">
        <f t="shared" si="22"/>
        <v>21.315618643701043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3040239.2</v>
      </c>
      <c r="BE16" s="23">
        <v>760059.8</v>
      </c>
      <c r="BF16" s="23">
        <v>253353.3</v>
      </c>
      <c r="BG16" s="30">
        <v>0</v>
      </c>
      <c r="BH16" s="30">
        <v>0</v>
      </c>
      <c r="BI16" s="30">
        <v>0</v>
      </c>
      <c r="BJ16" s="59">
        <v>0</v>
      </c>
      <c r="BK16" s="31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6">
        <f t="shared" si="3"/>
        <v>52500</v>
      </c>
      <c r="BT16" s="26">
        <f t="shared" si="3"/>
        <v>5800</v>
      </c>
      <c r="BU16" s="26">
        <f t="shared" si="3"/>
        <v>2410.9</v>
      </c>
      <c r="BV16" s="26">
        <f t="shared" si="25"/>
        <v>41.567241379310346</v>
      </c>
      <c r="BW16" s="23">
        <f t="shared" si="26"/>
        <v>4.5921904761904759</v>
      </c>
      <c r="BX16" s="27">
        <v>40000</v>
      </c>
      <c r="BY16" s="27">
        <v>3300</v>
      </c>
      <c r="BZ16" s="26">
        <v>1001.4</v>
      </c>
      <c r="CA16" s="23">
        <v>0</v>
      </c>
      <c r="CB16" s="23">
        <v>0</v>
      </c>
      <c r="CC16" s="26">
        <v>0</v>
      </c>
      <c r="CD16" s="23">
        <v>0</v>
      </c>
      <c r="CE16" s="23">
        <v>0</v>
      </c>
      <c r="CF16" s="23">
        <v>0</v>
      </c>
      <c r="CG16" s="27">
        <v>12500</v>
      </c>
      <c r="CH16" s="27">
        <v>2500</v>
      </c>
      <c r="CI16" s="23">
        <v>1409.5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7">
        <v>27000</v>
      </c>
      <c r="CQ16" s="27">
        <v>6500</v>
      </c>
      <c r="CR16" s="23">
        <v>2266.1</v>
      </c>
      <c r="CS16" s="27">
        <v>109000</v>
      </c>
      <c r="CT16" s="27">
        <v>17300</v>
      </c>
      <c r="CU16" s="23">
        <v>5993.8</v>
      </c>
      <c r="CV16" s="23">
        <v>27000</v>
      </c>
      <c r="CW16" s="23">
        <v>5000</v>
      </c>
      <c r="CX16" s="23">
        <v>3089.6</v>
      </c>
      <c r="CY16" s="27">
        <v>20000</v>
      </c>
      <c r="CZ16" s="27">
        <v>4000</v>
      </c>
      <c r="DA16" s="23">
        <v>1871.7</v>
      </c>
      <c r="DB16" s="23">
        <v>0</v>
      </c>
      <c r="DC16" s="23">
        <v>0</v>
      </c>
      <c r="DD16" s="23">
        <v>100</v>
      </c>
      <c r="DE16" s="23">
        <v>0</v>
      </c>
      <c r="DF16" s="23">
        <v>0</v>
      </c>
      <c r="DG16" s="23">
        <v>0</v>
      </c>
      <c r="DH16" s="23">
        <v>1000</v>
      </c>
      <c r="DI16" s="23">
        <v>250</v>
      </c>
      <c r="DJ16" s="26">
        <v>119</v>
      </c>
      <c r="DK16" s="26"/>
      <c r="DL16" s="26">
        <f t="shared" si="27"/>
        <v>4018346.2</v>
      </c>
      <c r="DM16" s="26">
        <f t="shared" si="27"/>
        <v>891809.8</v>
      </c>
      <c r="DN16" s="26">
        <f t="shared" si="28"/>
        <v>331373</v>
      </c>
      <c r="DO16" s="23">
        <v>0</v>
      </c>
      <c r="DP16" s="23">
        <v>0</v>
      </c>
      <c r="DQ16" s="23">
        <v>0</v>
      </c>
      <c r="DR16" s="23">
        <v>0</v>
      </c>
      <c r="DS16" s="23">
        <v>0</v>
      </c>
      <c r="DT16" s="23">
        <v>0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0</v>
      </c>
      <c r="ED16" s="49">
        <v>0</v>
      </c>
      <c r="EE16" s="49">
        <v>0</v>
      </c>
      <c r="EF16" s="26">
        <v>0</v>
      </c>
      <c r="EG16" s="26"/>
      <c r="EH16" s="26">
        <f t="shared" si="4"/>
        <v>0</v>
      </c>
      <c r="EI16" s="26">
        <f t="shared" si="4"/>
        <v>0</v>
      </c>
      <c r="EJ16" s="26">
        <f t="shared" si="5"/>
        <v>0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65" t="s">
        <v>61</v>
      </c>
      <c r="C17" s="23"/>
      <c r="D17" s="34"/>
      <c r="E17" s="25">
        <f t="shared" si="6"/>
        <v>918675</v>
      </c>
      <c r="F17" s="25">
        <f t="shared" si="6"/>
        <v>202968.8</v>
      </c>
      <c r="G17" s="26">
        <f t="shared" si="0"/>
        <v>69995.5</v>
      </c>
      <c r="H17" s="26">
        <f t="shared" si="1"/>
        <v>34.485842158991922</v>
      </c>
      <c r="I17" s="26">
        <f t="shared" si="2"/>
        <v>7.6191797969902302</v>
      </c>
      <c r="J17" s="26">
        <f t="shared" si="7"/>
        <v>224800</v>
      </c>
      <c r="K17" s="26">
        <f t="shared" si="7"/>
        <v>35750</v>
      </c>
      <c r="L17" s="26">
        <f>V17+AA17+AK17+AP17+AU17+AZ17+BR17+BZ17+CC17+CF17+CI17+CL17+CR17+CU17+DA17+DD17+DJ17+AF17</f>
        <v>16071.3</v>
      </c>
      <c r="M17" s="26">
        <f t="shared" si="8"/>
        <v>44.954685314685314</v>
      </c>
      <c r="N17" s="26">
        <f t="shared" si="9"/>
        <v>7.149154804270462</v>
      </c>
      <c r="O17" s="26">
        <f t="shared" si="10"/>
        <v>103000</v>
      </c>
      <c r="P17" s="26">
        <f t="shared" si="10"/>
        <v>11900</v>
      </c>
      <c r="Q17" s="26">
        <f>V17+AA17+AF17</f>
        <v>6309.5</v>
      </c>
      <c r="R17" s="26">
        <f t="shared" si="11"/>
        <v>53.02100840336135</v>
      </c>
      <c r="S17" s="23">
        <f t="shared" si="12"/>
        <v>6.1257281553398064</v>
      </c>
      <c r="T17" s="27">
        <v>1000</v>
      </c>
      <c r="U17" s="27">
        <v>1000</v>
      </c>
      <c r="V17" s="26">
        <v>2231.9</v>
      </c>
      <c r="W17" s="26">
        <f t="shared" si="13"/>
        <v>223.19</v>
      </c>
      <c r="X17" s="23">
        <f t="shared" si="14"/>
        <v>223.19</v>
      </c>
      <c r="Y17" s="35">
        <v>20000</v>
      </c>
      <c r="Z17" s="35">
        <v>900</v>
      </c>
      <c r="AA17" s="26">
        <v>430.3</v>
      </c>
      <c r="AB17" s="26">
        <f t="shared" si="15"/>
        <v>47.81111111111111</v>
      </c>
      <c r="AC17" s="23">
        <f t="shared" si="16"/>
        <v>2.1515</v>
      </c>
      <c r="AD17" s="23">
        <v>82000</v>
      </c>
      <c r="AE17" s="23">
        <v>10000</v>
      </c>
      <c r="AF17" s="23">
        <v>3647.3</v>
      </c>
      <c r="AG17" s="26">
        <f t="shared" si="17"/>
        <v>36.472999999999999</v>
      </c>
      <c r="AH17" s="23">
        <f t="shared" si="18"/>
        <v>4.447926829268293</v>
      </c>
      <c r="AI17" s="27">
        <v>75000</v>
      </c>
      <c r="AJ17" s="27">
        <v>20000</v>
      </c>
      <c r="AK17" s="26">
        <v>7288.2</v>
      </c>
      <c r="AL17" s="26">
        <f t="shared" si="19"/>
        <v>36.441000000000003</v>
      </c>
      <c r="AM17" s="23">
        <f t="shared" si="20"/>
        <v>9.7175999999999991</v>
      </c>
      <c r="AN17" s="27">
        <v>3800</v>
      </c>
      <c r="AO17" s="27">
        <v>450</v>
      </c>
      <c r="AP17" s="26">
        <v>168.8</v>
      </c>
      <c r="AQ17" s="26">
        <f t="shared" si="21"/>
        <v>37.511111111111113</v>
      </c>
      <c r="AR17" s="23">
        <f t="shared" si="22"/>
        <v>4.4421052631578952</v>
      </c>
      <c r="AS17" s="29">
        <v>2500</v>
      </c>
      <c r="AT17" s="29">
        <v>300</v>
      </c>
      <c r="AU17" s="26">
        <v>117</v>
      </c>
      <c r="AV17" s="26">
        <f t="shared" si="23"/>
        <v>39</v>
      </c>
      <c r="AW17" s="23">
        <f t="shared" si="24"/>
        <v>4.68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647785.5</v>
      </c>
      <c r="BE17" s="23">
        <v>161946.4</v>
      </c>
      <c r="BF17" s="23">
        <v>53924.2</v>
      </c>
      <c r="BG17" s="30">
        <v>0</v>
      </c>
      <c r="BH17" s="30">
        <v>0</v>
      </c>
      <c r="BI17" s="30">
        <v>0</v>
      </c>
      <c r="BJ17" s="59">
        <v>1089.5</v>
      </c>
      <c r="BK17" s="31">
        <v>272.39999999999998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11000</v>
      </c>
      <c r="BT17" s="26">
        <f t="shared" si="3"/>
        <v>900</v>
      </c>
      <c r="BU17" s="26">
        <f t="shared" si="3"/>
        <v>576.20000000000005</v>
      </c>
      <c r="BV17" s="26">
        <f t="shared" si="25"/>
        <v>64.022222222222226</v>
      </c>
      <c r="BW17" s="23">
        <f t="shared" si="26"/>
        <v>5.2381818181818192</v>
      </c>
      <c r="BX17" s="27">
        <v>10000</v>
      </c>
      <c r="BY17" s="27">
        <v>850</v>
      </c>
      <c r="BZ17" s="26">
        <v>576.20000000000005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50</v>
      </c>
      <c r="CI17" s="23"/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7">
        <v>0</v>
      </c>
      <c r="CQ17" s="27">
        <v>0</v>
      </c>
      <c r="CR17" s="23">
        <v>398.1</v>
      </c>
      <c r="CS17" s="27">
        <v>18500</v>
      </c>
      <c r="CT17" s="27">
        <v>400</v>
      </c>
      <c r="CU17" s="23">
        <v>207.5</v>
      </c>
      <c r="CV17" s="23">
        <v>3000</v>
      </c>
      <c r="CW17" s="23">
        <v>350</v>
      </c>
      <c r="CX17" s="23">
        <v>166</v>
      </c>
      <c r="CY17" s="27">
        <v>7000</v>
      </c>
      <c r="CZ17" s="27">
        <v>1000</v>
      </c>
      <c r="DA17" s="23">
        <v>628.20000000000005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4000</v>
      </c>
      <c r="DI17" s="23">
        <v>800</v>
      </c>
      <c r="DJ17" s="50">
        <v>377.8</v>
      </c>
      <c r="DK17" s="26"/>
      <c r="DL17" s="26">
        <f t="shared" si="27"/>
        <v>873675</v>
      </c>
      <c r="DM17" s="26">
        <f t="shared" si="27"/>
        <v>197968.8</v>
      </c>
      <c r="DN17" s="26">
        <f>V17+AA17+AK17+AP17+AU17+AZ17+BC17+BF17+BI17+BL17+BO17+BR17+BZ17+CC17+CF17+CI17+CL17+CO17+CR17+CU17+DA17+DD17+DG17+DJ17+DK17+AF17</f>
        <v>69995.5</v>
      </c>
      <c r="DO17" s="23">
        <v>0</v>
      </c>
      <c r="DP17" s="23">
        <v>0</v>
      </c>
      <c r="DQ17" s="23">
        <v>0</v>
      </c>
      <c r="DR17" s="23">
        <v>45000</v>
      </c>
      <c r="DS17" s="23">
        <v>5000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23">
        <v>152125</v>
      </c>
      <c r="EE17" s="26">
        <v>61000</v>
      </c>
      <c r="EF17" s="26">
        <v>61000</v>
      </c>
      <c r="EG17" s="26"/>
      <c r="EH17" s="26">
        <f t="shared" si="4"/>
        <v>197125</v>
      </c>
      <c r="EI17" s="26">
        <f t="shared" si="4"/>
        <v>66000</v>
      </c>
      <c r="EJ17" s="26">
        <f t="shared" si="5"/>
        <v>61000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5" t="s">
        <v>54</v>
      </c>
      <c r="C18" s="36">
        <f>SUM(C10:C17)</f>
        <v>0</v>
      </c>
      <c r="D18" s="36">
        <f>SUM(D10:D17)</f>
        <v>0</v>
      </c>
      <c r="E18" s="36">
        <f>SUM(E10:E17)</f>
        <v>14194744.877999999</v>
      </c>
      <c r="F18" s="36">
        <f>SUM(F10:F17)</f>
        <v>3205811.8689999999</v>
      </c>
      <c r="G18" s="36">
        <f>SUM(G10:G17)</f>
        <v>1184364.4040000001</v>
      </c>
      <c r="H18" s="26">
        <f>G18/F18*100</f>
        <v>36.944289072379128</v>
      </c>
      <c r="I18" s="26">
        <f>G18/E18*100</f>
        <v>8.3436822160545496</v>
      </c>
      <c r="J18" s="36">
        <f>SUM(J10:J17)</f>
        <v>4964944</v>
      </c>
      <c r="K18" s="36">
        <f>SUM(K10:K17)</f>
        <v>906690.2</v>
      </c>
      <c r="L18" s="36">
        <f>SUM(L10:L17)</f>
        <v>421020.33799999999</v>
      </c>
      <c r="M18" s="26">
        <f>L18/K18*100</f>
        <v>46.434861433376035</v>
      </c>
      <c r="N18" s="26">
        <f>L18/J18*100</f>
        <v>8.4798607597588216</v>
      </c>
      <c r="O18" s="36">
        <f>SUM(O10:O17)</f>
        <v>1201472.2000000002</v>
      </c>
      <c r="P18" s="36">
        <f>SUM(P10:P17)</f>
        <v>204983.5</v>
      </c>
      <c r="Q18" s="36">
        <f>SUM(Q10:Q17)</f>
        <v>82330.040999999997</v>
      </c>
      <c r="R18" s="26">
        <f>Q18/P18*100</f>
        <v>40.164228340329835</v>
      </c>
      <c r="S18" s="23">
        <f>Q18/O18*100</f>
        <v>6.8524299605101131</v>
      </c>
      <c r="T18" s="36">
        <f>SUM(T10:T17)</f>
        <v>43438.3</v>
      </c>
      <c r="U18" s="36">
        <f>SUM(U10:U17)</f>
        <v>8535.7000000000007</v>
      </c>
      <c r="V18" s="36">
        <f>SUM(V10:V17)</f>
        <v>6128.5570000000007</v>
      </c>
      <c r="W18" s="26">
        <f>V18/U18*100</f>
        <v>71.7991143081411</v>
      </c>
      <c r="X18" s="23">
        <f t="shared" si="14"/>
        <v>14.108648358706489</v>
      </c>
      <c r="Y18" s="36">
        <f>SUM(Y10:Y17)</f>
        <v>115028.7</v>
      </c>
      <c r="Z18" s="36">
        <f>SUM(Z10:Z17)</f>
        <v>27139.200000000001</v>
      </c>
      <c r="AA18" s="36">
        <f>SUM(AA10:AA17)</f>
        <v>24529.450999999997</v>
      </c>
      <c r="AB18" s="26">
        <f>AA18/Z18*100</f>
        <v>90.383839612074041</v>
      </c>
      <c r="AC18" s="23">
        <f>AA18/Y18*100</f>
        <v>21.324635504008999</v>
      </c>
      <c r="AD18" s="36">
        <f>SUM(AD10:AD17)</f>
        <v>1043005.2</v>
      </c>
      <c r="AE18" s="36">
        <f>SUM(AE10:AE17)</f>
        <v>169308.59999999998</v>
      </c>
      <c r="AF18" s="36">
        <f>SUM(AF10:AF17)</f>
        <v>51672.03300000001</v>
      </c>
      <c r="AG18" s="26">
        <f t="shared" si="17"/>
        <v>30.519437878524787</v>
      </c>
      <c r="AH18" s="23">
        <f t="shared" si="18"/>
        <v>4.9541491260062767</v>
      </c>
      <c r="AI18" s="36">
        <f>SUM(AI10:AI17)</f>
        <v>1978462.5</v>
      </c>
      <c r="AJ18" s="36">
        <f>SUM(AJ10:AJ17)</f>
        <v>365035.9</v>
      </c>
      <c r="AK18" s="36">
        <f>SUM(AK10:AK17)</f>
        <v>191885.74400000001</v>
      </c>
      <c r="AL18" s="26">
        <f>AK18/AJ18*100</f>
        <v>52.566266495980251</v>
      </c>
      <c r="AM18" s="23">
        <f>AK18/AI18*100</f>
        <v>9.6987304030276036</v>
      </c>
      <c r="AN18" s="36">
        <f>SUM(AN10:AN17)</f>
        <v>251718.5</v>
      </c>
      <c r="AO18" s="36">
        <f>SUM(AO10:AO17)</f>
        <v>52745</v>
      </c>
      <c r="AP18" s="36">
        <f>SUM(AP10:AP17)</f>
        <v>43263.22</v>
      </c>
      <c r="AQ18" s="26">
        <f>AP18/AO18*100</f>
        <v>82.023357664233572</v>
      </c>
      <c r="AR18" s="23">
        <f>AP18/AN18*100</f>
        <v>17.187143575065004</v>
      </c>
      <c r="AS18" s="36">
        <f>SUM(AS10:AS17)</f>
        <v>86500</v>
      </c>
      <c r="AT18" s="36">
        <f>SUM(AT10:AT17)</f>
        <v>16300</v>
      </c>
      <c r="AU18" s="36">
        <f>SUM(AU10:AU17)</f>
        <v>6915.2</v>
      </c>
      <c r="AV18" s="26">
        <f>AU18/AT18*100</f>
        <v>42.42453987730061</v>
      </c>
      <c r="AW18" s="23">
        <f>AU18/AS18*100</f>
        <v>7.9944508670520236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9160823.1779999994</v>
      </c>
      <c r="BE18" s="36">
        <f t="shared" si="29"/>
        <v>2290205.7689999999</v>
      </c>
      <c r="BF18" s="36">
        <f t="shared" si="29"/>
        <v>763344.06599999988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11983.7</v>
      </c>
      <c r="BK18" s="36">
        <f t="shared" si="29"/>
        <v>2416.6</v>
      </c>
      <c r="BL18" s="36">
        <f t="shared" si="29"/>
        <v>0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185820</v>
      </c>
      <c r="BT18" s="36">
        <f t="shared" si="29"/>
        <v>31109.100000000002</v>
      </c>
      <c r="BU18" s="36">
        <f t="shared" si="29"/>
        <v>13054.754000000001</v>
      </c>
      <c r="BV18" s="26">
        <f>BU18/BT18*100</f>
        <v>41.964421985849796</v>
      </c>
      <c r="BW18" s="23">
        <f>BU18/BS18*100</f>
        <v>7.0254838015283605</v>
      </c>
      <c r="BX18" s="36">
        <f t="shared" ref="BX18:DC18" si="30">SUM(BX10:BX17)</f>
        <v>153224.70000000001</v>
      </c>
      <c r="BY18" s="36">
        <f t="shared" si="30"/>
        <v>24394.800000000003</v>
      </c>
      <c r="BZ18" s="36">
        <f t="shared" si="30"/>
        <v>9501.9440000000013</v>
      </c>
      <c r="CA18" s="36">
        <f t="shared" si="30"/>
        <v>0</v>
      </c>
      <c r="CB18" s="36">
        <f t="shared" si="30"/>
        <v>0</v>
      </c>
      <c r="CC18" s="36">
        <f t="shared" si="30"/>
        <v>338.90999999999997</v>
      </c>
      <c r="CD18" s="36">
        <f t="shared" si="30"/>
        <v>0</v>
      </c>
      <c r="CE18" s="36">
        <f t="shared" si="30"/>
        <v>0</v>
      </c>
      <c r="CF18" s="36">
        <f t="shared" si="30"/>
        <v>0</v>
      </c>
      <c r="CG18" s="36">
        <f t="shared" si="30"/>
        <v>32595.3</v>
      </c>
      <c r="CH18" s="36">
        <f t="shared" si="30"/>
        <v>6714.3</v>
      </c>
      <c r="CI18" s="36">
        <f t="shared" si="30"/>
        <v>3213.9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1499.3</v>
      </c>
      <c r="CO18" s="36">
        <f t="shared" si="30"/>
        <v>0</v>
      </c>
      <c r="CP18" s="36">
        <f t="shared" si="30"/>
        <v>32521.5</v>
      </c>
      <c r="CQ18" s="36">
        <f t="shared" si="30"/>
        <v>7880.4</v>
      </c>
      <c r="CR18" s="36">
        <f t="shared" si="30"/>
        <v>3481.6</v>
      </c>
      <c r="CS18" s="36">
        <f t="shared" si="30"/>
        <v>1042461.8999999999</v>
      </c>
      <c r="CT18" s="36">
        <f t="shared" si="30"/>
        <v>187930.8</v>
      </c>
      <c r="CU18" s="36">
        <f t="shared" si="30"/>
        <v>59727.762999999999</v>
      </c>
      <c r="CV18" s="36">
        <f t="shared" si="30"/>
        <v>424752.39999999997</v>
      </c>
      <c r="CW18" s="36">
        <f t="shared" si="30"/>
        <v>82763.399999999994</v>
      </c>
      <c r="CX18" s="36">
        <f t="shared" si="30"/>
        <v>25593.966999999997</v>
      </c>
      <c r="CY18" s="36">
        <f t="shared" si="30"/>
        <v>156300</v>
      </c>
      <c r="CZ18" s="36">
        <f t="shared" si="30"/>
        <v>33253.5</v>
      </c>
      <c r="DA18" s="36">
        <f t="shared" si="30"/>
        <v>16928.865999999998</v>
      </c>
      <c r="DB18" s="36">
        <f t="shared" si="30"/>
        <v>3000</v>
      </c>
      <c r="DC18" s="36">
        <f t="shared" si="30"/>
        <v>450</v>
      </c>
      <c r="DD18" s="36">
        <f t="shared" ref="DD18:EI18" si="31">SUM(DD10:DD17)</f>
        <v>900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26687.4</v>
      </c>
      <c r="DI18" s="36">
        <f t="shared" si="31"/>
        <v>7002</v>
      </c>
      <c r="DJ18" s="36">
        <f t="shared" si="31"/>
        <v>2533.15</v>
      </c>
      <c r="DK18" s="36">
        <f t="shared" si="31"/>
        <v>0</v>
      </c>
      <c r="DL18" s="36">
        <f t="shared" si="31"/>
        <v>14149744.877999999</v>
      </c>
      <c r="DM18" s="36">
        <f t="shared" si="31"/>
        <v>3200811.8689999999</v>
      </c>
      <c r="DN18" s="36">
        <f t="shared" si="31"/>
        <v>1184364.4040000001</v>
      </c>
      <c r="DO18" s="36">
        <f t="shared" si="31"/>
        <v>0</v>
      </c>
      <c r="DP18" s="36">
        <f t="shared" si="31"/>
        <v>0</v>
      </c>
      <c r="DQ18" s="36">
        <f t="shared" si="31"/>
        <v>0</v>
      </c>
      <c r="DR18" s="36">
        <f t="shared" si="31"/>
        <v>45000</v>
      </c>
      <c r="DS18" s="36">
        <f t="shared" si="31"/>
        <v>5000</v>
      </c>
      <c r="DT18" s="36">
        <f t="shared" si="31"/>
        <v>0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0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397819.3</v>
      </c>
      <c r="EE18" s="36">
        <f t="shared" si="31"/>
        <v>238153.7</v>
      </c>
      <c r="EF18" s="36">
        <f t="shared" si="31"/>
        <v>61000</v>
      </c>
      <c r="EG18" s="36">
        <f t="shared" si="31"/>
        <v>0</v>
      </c>
      <c r="EH18" s="36">
        <f t="shared" si="31"/>
        <v>442819.3</v>
      </c>
      <c r="EI18" s="36">
        <f t="shared" si="31"/>
        <v>243153.7</v>
      </c>
      <c r="EJ18" s="36">
        <f>SUM(EJ10:EJ17)</f>
        <v>61000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1"/>
      <c r="F19" s="42"/>
    </row>
    <row r="20" spans="1:256" ht="18">
      <c r="A20" s="52"/>
      <c r="B20" s="53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66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40"/>
      <c r="CT20" s="40"/>
      <c r="CU20" s="40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66"/>
      <c r="BD21" s="55"/>
      <c r="BE21" s="55"/>
      <c r="BF21" s="55"/>
      <c r="CS21" s="55"/>
      <c r="CT21" s="55"/>
      <c r="CU21" s="55"/>
    </row>
    <row r="22" spans="1:256">
      <c r="BD22" s="55"/>
      <c r="BE22" s="55"/>
      <c r="BF22" s="55"/>
    </row>
    <row r="25" spans="1:256">
      <c r="C25" s="41"/>
      <c r="D25" s="56"/>
    </row>
    <row r="26" spans="1:256">
      <c r="C26" s="41"/>
      <c r="D26" s="57"/>
    </row>
  </sheetData>
  <protectedRanges>
    <protectedRange sqref="AA12 AA14:AA15" name="Range4_1_1_1_2_1_1_2_1_1_1_1_1_1_1_1_1_1_1_1_1_1_1_1_1_2_1_1_1_1"/>
    <protectedRange sqref="AK12 AK14:AK16" name="Range4_2_1_1_2_1_1_2_1_1_1_1_1_1_1_1_1_1_1_1_1_1_1_1_1_2_1_1_1_1"/>
    <protectedRange sqref="AP12 AP14:AP16" name="Range4_3_1_1_2_1_1_2_1_1_1_1_1_1_1_1_1_1_1_1_1_1_1_1_1_2_1_1_1_1"/>
    <protectedRange sqref="AU12 AU14:AU16" name="Range4_4_1_1_2_1_1_2_1_1_1_1_1_1_1_1_1_1_1_1_1_1_1_1_1_2_1_1_1_1"/>
    <protectedRange sqref="BZ12 BZ14" name="Range5_1_1_1_2_1_1_2_1_1_1_1_1_1_1_1_1_1_1_1_1_1_1_1_1_2_1_1_1_1"/>
    <protectedRange sqref="BZ15:BZ16 CC12 CC14:CC16" name="Range5_2_1_1_2_1_1_2_1_1_1_1_1_1_1_1_1_1_1_1_1_1_1_1_1_2_1_1_1_1"/>
    <protectedRange sqref="W10:W18" name="Range4_5_1_2_1_1_1_1_1_1_1_1_1_1_2_1_1_1_1_1_1_1_1_1_1_2_1_1_1_1"/>
    <protectedRange sqref="AA10:AB10 AB11:AB18 AG10:AG18" name="Range4_1_1_1_2_1_1_1_1_1_1_1_1_1_1_2_1_1_1_1_1_1_1_1_1_1_2_1_1_1_1"/>
    <protectedRange sqref="AK10:AL10 AL11:AL18" name="Range4_2_1_1_2_1_1_1_1_1_1_1_1_1_1_2_1_1_1_1_1_1_1_1_1_1_2_1_1_1_1"/>
    <protectedRange sqref="AP10:AQ10 AQ11:AQ18" name="Range4_3_1_1_2_1_1_1_1_1_1_1_1_1_1_2_1_1_1_1_1_1_1_1_1_1_2_1_1_1_1"/>
    <protectedRange sqref="AU10:AV10 AV11:AV18" name="Range4_4_1_1_2_1_1_1_1_1_1_1_1_1_1_2_1_1_1_1_1_1_1_1_1_1_2_1_1_1_1"/>
    <protectedRange sqref="BZ10" name="Range5_1_1_1_2_1_1_1_1_1_1_1_1_1_1_1_1_1_1_1_1_1_1_1_1_1_1_1_1_1"/>
    <protectedRange sqref="CC10" name="Range5_2_1_1_2_1_1_1_1_1_1_1_1_1_1_1_1_1_1_1_1_1_1_1_1_1_1_1_1_1"/>
    <protectedRange sqref="DJ10:DK10" name="Range5_3_1_1_1_1_1_1_1_1_1_1_1_1_1"/>
    <protectedRange sqref="DJ11:DK11" name="Range5_7_1_1_1_1_1_1_1_1_1_1_1_1"/>
    <protectedRange sqref="DJ12:DK12" name="Range5_8_1_1_1_1_1_1_1_1_1_1_1_1_1_1"/>
    <protectedRange sqref="DJ14:DK14" name="Range5_11_1_1_1_1_1_1_1_1_1_1_1_1_1"/>
    <protectedRange sqref="DJ15:DK15 DA15" name="Range5_12_1_1_1_1_1_1_1_1_1_1_1_1_1_1"/>
    <protectedRange sqref="DJ16:DK16" name="Range5_14_1_1_1_1_1_1_1_1_1_1_1_1_1"/>
    <protectedRange sqref="V10 V14:V16 V12" name="Range4_1_1_1_1_1_1_1_1_1_1_1_2_1_1_1_1"/>
    <protectedRange sqref="EF10:EG11 EF14:EG17 EG12 EE17" name="Range6_1_1_1_1_1_1_1_1_1_2_1_1_1_1"/>
    <protectedRange sqref="AA13" name="Range4_1_1_1_2_1_1_2_1_1_1_1_1_1_1_1_1_1_1_1_1_1_1_1_1_1_1_1_1_1_1"/>
    <protectedRange sqref="AK13" name="Range4_2_1_1_2_1_1_2_1_1_1_1_1_1_1_1_1_1_1_1_1_1_1_1_1_1_1_1_1_1_1"/>
    <protectedRange sqref="AP13" name="Range4_3_1_1_2_1_1_2_1_1_1_1_1_1_1_1_1_1_1_1_1_1_1_1_1_1_1_1_1_1_1"/>
    <protectedRange sqref="AU13" name="Range4_4_1_1_2_1_1_2_1_1_1_1_1_1_1_1_1_1_1_1_1_1_1_1_1_1_1_1_1_1_1"/>
    <protectedRange sqref="BZ13" name="Range5_1_1_1_2_1_1_2_1_1_1_1_1_1_1_1_1_1_1_1_1_1_1_1_1_1_1_1_1_1_1_1"/>
    <protectedRange sqref="CC13" name="Range5_2_1_1_2_1_1_2_1_1_1_1_1_1_1_1_1_1_1_1_1_1_1_1_1_1_1_1_1_1_1"/>
    <protectedRange sqref="DK13" name="Range5_9_1_1_1_1_1_1_1_1_1_1_1_1_1"/>
    <protectedRange sqref="V13" name="Range4_1_1_1_1_1_1_1_1_1_1_1_1_1_1_1_1_1"/>
    <protectedRange sqref="EF13:EG13" name="Range6_1_1_1_1_1_1_1_1_1_1_1_1_1_1_1"/>
    <protectedRange sqref="AF10" name="Range4_1_1_1_2_1_1_1_1_1_1_1_1_1_1_1_1_1"/>
    <protectedRange sqref="DJ13" name="Range5_9_1_1_1_1_1_1_1_1_1_1_1"/>
  </protectedRanges>
  <mergeCells count="136">
    <mergeCell ref="EB7:EC7"/>
    <mergeCell ref="ED7:ED8"/>
    <mergeCell ref="EE7:EF7"/>
    <mergeCell ref="EG7:EG8"/>
    <mergeCell ref="EH7:EH8"/>
    <mergeCell ref="EI7:EJ7"/>
    <mergeCell ref="C20:AA21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B7:DB8"/>
    <mergeCell ref="DC7:DD7"/>
    <mergeCell ref="DE7:DE8"/>
    <mergeCell ref="DF7:DG7"/>
    <mergeCell ref="DH7:DH8"/>
    <mergeCell ref="DI7:DJ7"/>
    <mergeCell ref="DK7:DK8"/>
    <mergeCell ref="DL7:DL8"/>
    <mergeCell ref="DM7:DN7"/>
    <mergeCell ref="CN7:CO7"/>
    <mergeCell ref="CP7:CP8"/>
    <mergeCell ref="CQ7:CR7"/>
    <mergeCell ref="CS7:CS8"/>
    <mergeCell ref="CT7:CU7"/>
    <mergeCell ref="CV7:CV8"/>
    <mergeCell ref="CW7:CX7"/>
    <mergeCell ref="CY7:CY8"/>
    <mergeCell ref="CZ7:DA7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2024-02-02T12:39:37Z</dcterms:modified>
</cp:coreProperties>
</file>