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BN19" i="1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R18"/>
  <c r="AQ18"/>
  <c r="H18"/>
  <c r="G18"/>
  <c r="F18"/>
  <c r="D18" s="1"/>
  <c r="E18"/>
  <c r="C18" s="1"/>
  <c r="AR17"/>
  <c r="AQ17"/>
  <c r="H17"/>
  <c r="G17"/>
  <c r="F17"/>
  <c r="D17" s="1"/>
  <c r="E17"/>
  <c r="C17" s="1"/>
  <c r="AR16"/>
  <c r="AQ16"/>
  <c r="H16"/>
  <c r="G16"/>
  <c r="F16"/>
  <c r="D16" s="1"/>
  <c r="E16"/>
  <c r="C16" s="1"/>
  <c r="AR15"/>
  <c r="AQ15"/>
  <c r="H15"/>
  <c r="G15"/>
  <c r="F15"/>
  <c r="D15" s="1"/>
  <c r="E15"/>
  <c r="C15" s="1"/>
  <c r="AR14"/>
  <c r="AQ14"/>
  <c r="H14"/>
  <c r="G14"/>
  <c r="F14"/>
  <c r="D14" s="1"/>
  <c r="E14"/>
  <c r="C14" s="1"/>
  <c r="AR13"/>
  <c r="AQ13"/>
  <c r="H13"/>
  <c r="G13"/>
  <c r="F13"/>
  <c r="D13" s="1"/>
  <c r="E13"/>
  <c r="C13" s="1"/>
  <c r="AR12"/>
  <c r="AQ12"/>
  <c r="H12"/>
  <c r="G12"/>
  <c r="F12"/>
  <c r="D12" s="1"/>
  <c r="E12"/>
  <c r="C12" s="1"/>
  <c r="AR11"/>
  <c r="AR19" s="1"/>
  <c r="AQ11"/>
  <c r="AQ19" s="1"/>
  <c r="H11"/>
  <c r="H19" s="1"/>
  <c r="G11"/>
  <c r="G19" s="1"/>
  <c r="F11"/>
  <c r="D11" s="1"/>
  <c r="E11"/>
  <c r="E19" s="1"/>
  <c r="D19" l="1"/>
  <c r="C11"/>
  <c r="C19" s="1"/>
  <c r="F19"/>
</calcChain>
</file>

<file path=xl/sharedStrings.xml><?xml version="1.0" encoding="utf-8"?>
<sst xmlns="http://schemas.openxmlformats.org/spreadsheetml/2006/main" count="124" uniqueCount="59">
  <si>
    <t>հազար դրամ</t>
  </si>
  <si>
    <t>Մեծամոր</t>
  </si>
  <si>
    <t>Ֆերիկ</t>
  </si>
  <si>
    <t>Արմավիր</t>
  </si>
  <si>
    <t>ՀԱՏՎԱԾ 3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</si>
  <si>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</si>
  <si>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</si>
  <si>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</si>
  <si>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</si>
  <si>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</si>
  <si>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</si>
  <si>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</si>
  <si>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</si>
  <si>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</si>
  <si>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</si>
  <si>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</si>
  <si>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</si>
  <si>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</si>
  <si>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</si>
  <si>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</si>
  <si>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</si>
  <si>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</si>
  <si>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</si>
  <si>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</si>
  <si>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</si>
  <si>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</si>
  <si>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</si>
  <si>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</si>
  <si>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</si>
  <si>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</si>
  <si>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</si>
  <si>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</si>
  <si>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</si>
  <si>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</si>
  <si>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</si>
  <si>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</si>
  <si>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</si>
  <si>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</si>
  <si>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</si>
  <si>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</si>
  <si>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</si>
  <si>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</si>
  <si>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</si>
  <si>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</si>
  <si>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</si>
  <si>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</si>
  <si>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</si>
  <si>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</si>
  <si>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</si>
  <si>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</si>
  <si>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</si>
  <si>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                                                ՀԱՄԱՅՆՔԻ  ԲՅՈՒՋԵԻ  ԾԱԽՍԵՐԸ`  ԸՍՏ  ԲՅՈՒՋԵՏԱՅԻՆ ԾԱԽՍԵՐԻ ՏՆՏԵՍԱԳԻՏԱԿԱՆ ԴԱՍԱԿԱՐԳՄԱՆ</t>
  </si>
  <si>
    <t>Վաղարշապատ</t>
  </si>
  <si>
    <t>Արաքս</t>
  </si>
  <si>
    <t>Խոյ</t>
  </si>
  <si>
    <t>Փարաքար</t>
  </si>
  <si>
    <t>Բաղրամյան</t>
  </si>
  <si>
    <t>2024թ. I եռամսյակ</t>
  </si>
  <si>
    <t>330.2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</si>
</sst>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165" fontId="1" fillId="0" borderId="5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/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 applyProtection="1">
      <alignment vertical="center" wrapText="1"/>
    </xf>
    <xf numFmtId="0" fontId="1" fillId="0" borderId="5" xfId="0" applyFont="1" applyBorder="1"/>
    <xf numFmtId="165" fontId="6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4"/>
  <sheetViews>
    <sheetView tabSelected="1" zoomScaleNormal="10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X22" sqref="AX22"/>
    </sheetView>
  </sheetViews>
  <sheetFormatPr defaultColWidth="18.21875" defaultRowHeight="17.399999999999999"/>
  <cols>
    <col min="1" max="1" width="3.5546875" style="5" customWidth="1"/>
    <col min="2" max="2" width="18.21875" style="24"/>
    <col min="3" max="16384" width="18.21875" style="5"/>
  </cols>
  <sheetData>
    <row r="1" spans="1:66" ht="25.2" customHeight="1">
      <c r="A1" s="1"/>
      <c r="B1" s="2"/>
      <c r="C1" s="1"/>
      <c r="D1" s="1"/>
      <c r="E1" s="1"/>
      <c r="F1" s="1"/>
      <c r="G1" s="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28.2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7.399999999999999" customHeight="1">
      <c r="B3" s="8"/>
      <c r="D3" s="51" t="s">
        <v>57</v>
      </c>
      <c r="E3" s="51"/>
      <c r="F3" s="51"/>
      <c r="G3" s="51"/>
      <c r="H3" s="51"/>
      <c r="I3" s="51"/>
      <c r="N3" s="5" t="s">
        <v>0</v>
      </c>
      <c r="W3" s="52"/>
      <c r="X3" s="52"/>
      <c r="AG3" s="51"/>
      <c r="AH3" s="51"/>
      <c r="AI3" s="9"/>
      <c r="AJ3" s="9"/>
    </row>
    <row r="4" spans="1:66" ht="17.399999999999999" customHeight="1">
      <c r="A4" s="73" t="s">
        <v>5</v>
      </c>
      <c r="B4" s="74" t="s">
        <v>6</v>
      </c>
      <c r="C4" s="75" t="s">
        <v>7</v>
      </c>
      <c r="D4" s="76"/>
      <c r="E4" s="76"/>
      <c r="F4" s="76"/>
      <c r="G4" s="76"/>
      <c r="H4" s="77"/>
      <c r="I4" s="81" t="s">
        <v>8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3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spans="1:66" ht="18" customHeight="1">
      <c r="A5" s="73"/>
      <c r="B5" s="74"/>
      <c r="C5" s="78"/>
      <c r="D5" s="79"/>
      <c r="E5" s="79"/>
      <c r="F5" s="79"/>
      <c r="G5" s="79"/>
      <c r="H5" s="80"/>
      <c r="I5" s="48" t="s">
        <v>9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50"/>
      <c r="BC5" s="53" t="s">
        <v>10</v>
      </c>
      <c r="BD5" s="54"/>
      <c r="BE5" s="54"/>
      <c r="BF5" s="54"/>
      <c r="BG5" s="54"/>
      <c r="BH5" s="54"/>
      <c r="BI5" s="33" t="s">
        <v>11</v>
      </c>
      <c r="BJ5" s="33"/>
      <c r="BK5" s="33"/>
      <c r="BL5" s="33"/>
      <c r="BM5" s="33"/>
      <c r="BN5" s="33"/>
    </row>
    <row r="6" spans="1:66" ht="32.4" customHeight="1">
      <c r="A6" s="73"/>
      <c r="B6" s="74"/>
      <c r="C6" s="78"/>
      <c r="D6" s="79"/>
      <c r="E6" s="79"/>
      <c r="F6" s="79"/>
      <c r="G6" s="79"/>
      <c r="H6" s="80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84"/>
      <c r="BC6" s="63"/>
      <c r="BD6" s="64"/>
      <c r="BE6" s="64"/>
      <c r="BF6" s="64"/>
      <c r="BG6" s="33" t="s">
        <v>12</v>
      </c>
      <c r="BH6" s="33"/>
      <c r="BI6" s="39" t="s">
        <v>13</v>
      </c>
      <c r="BJ6" s="40"/>
      <c r="BK6" s="33" t="s">
        <v>14</v>
      </c>
      <c r="BL6" s="33"/>
      <c r="BM6" s="33"/>
      <c r="BN6" s="33"/>
    </row>
    <row r="7" spans="1:66" ht="17.399999999999999" customHeight="1">
      <c r="A7" s="73"/>
      <c r="B7" s="74"/>
      <c r="C7" s="78"/>
      <c r="D7" s="79"/>
      <c r="E7" s="79"/>
      <c r="F7" s="79"/>
      <c r="G7" s="79"/>
      <c r="H7" s="80"/>
      <c r="I7" s="33" t="s">
        <v>15</v>
      </c>
      <c r="J7" s="33"/>
      <c r="K7" s="33"/>
      <c r="L7" s="33"/>
      <c r="M7" s="55" t="s">
        <v>16</v>
      </c>
      <c r="N7" s="56"/>
      <c r="O7" s="59" t="s">
        <v>17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1"/>
      <c r="AE7" s="55" t="s">
        <v>18</v>
      </c>
      <c r="AF7" s="56"/>
      <c r="AG7" s="55" t="s">
        <v>19</v>
      </c>
      <c r="AH7" s="56"/>
      <c r="AI7" s="36" t="s">
        <v>20</v>
      </c>
      <c r="AJ7" s="37"/>
      <c r="AK7" s="69" t="s">
        <v>21</v>
      </c>
      <c r="AL7" s="34"/>
      <c r="AM7" s="36" t="s">
        <v>20</v>
      </c>
      <c r="AN7" s="37"/>
      <c r="AO7" s="34" t="s">
        <v>22</v>
      </c>
      <c r="AP7" s="34"/>
      <c r="AQ7" s="36" t="s">
        <v>23</v>
      </c>
      <c r="AR7" s="38"/>
      <c r="AS7" s="38"/>
      <c r="AT7" s="38"/>
      <c r="AU7" s="38"/>
      <c r="AV7" s="37"/>
      <c r="AW7" s="36" t="s">
        <v>24</v>
      </c>
      <c r="AX7" s="38"/>
      <c r="AY7" s="38"/>
      <c r="AZ7" s="38"/>
      <c r="BA7" s="38"/>
      <c r="BB7" s="37"/>
      <c r="BC7" s="39" t="s">
        <v>25</v>
      </c>
      <c r="BD7" s="40"/>
      <c r="BE7" s="39" t="s">
        <v>26</v>
      </c>
      <c r="BF7" s="40"/>
      <c r="BG7" s="33"/>
      <c r="BH7" s="33"/>
      <c r="BI7" s="67"/>
      <c r="BJ7" s="68"/>
      <c r="BK7" s="33"/>
      <c r="BL7" s="33"/>
      <c r="BM7" s="33"/>
      <c r="BN7" s="33"/>
    </row>
    <row r="8" spans="1:66" ht="82.8" customHeight="1">
      <c r="A8" s="73"/>
      <c r="B8" s="74"/>
      <c r="C8" s="43" t="s">
        <v>27</v>
      </c>
      <c r="D8" s="43"/>
      <c r="E8" s="71" t="s">
        <v>28</v>
      </c>
      <c r="F8" s="71"/>
      <c r="G8" s="72" t="s">
        <v>29</v>
      </c>
      <c r="H8" s="72"/>
      <c r="I8" s="34" t="s">
        <v>30</v>
      </c>
      <c r="J8" s="34"/>
      <c r="K8" s="34" t="s">
        <v>31</v>
      </c>
      <c r="L8" s="34"/>
      <c r="M8" s="57"/>
      <c r="N8" s="58"/>
      <c r="O8" s="62" t="s">
        <v>32</v>
      </c>
      <c r="P8" s="37"/>
      <c r="Q8" s="36" t="s">
        <v>33</v>
      </c>
      <c r="R8" s="37"/>
      <c r="S8" s="62" t="s">
        <v>34</v>
      </c>
      <c r="T8" s="37"/>
      <c r="U8" s="62" t="s">
        <v>35</v>
      </c>
      <c r="V8" s="37"/>
      <c r="W8" s="62" t="s">
        <v>36</v>
      </c>
      <c r="X8" s="37"/>
      <c r="Y8" s="65" t="s">
        <v>37</v>
      </c>
      <c r="Z8" s="66"/>
      <c r="AA8" s="36" t="s">
        <v>38</v>
      </c>
      <c r="AB8" s="37"/>
      <c r="AC8" s="36" t="s">
        <v>39</v>
      </c>
      <c r="AD8" s="37"/>
      <c r="AE8" s="57"/>
      <c r="AF8" s="58"/>
      <c r="AG8" s="57"/>
      <c r="AH8" s="58"/>
      <c r="AI8" s="36" t="s">
        <v>40</v>
      </c>
      <c r="AJ8" s="37"/>
      <c r="AK8" s="34"/>
      <c r="AL8" s="34"/>
      <c r="AM8" s="36" t="s">
        <v>41</v>
      </c>
      <c r="AN8" s="37"/>
      <c r="AO8" s="34"/>
      <c r="AP8" s="34"/>
      <c r="AQ8" s="43" t="s">
        <v>27</v>
      </c>
      <c r="AR8" s="43"/>
      <c r="AS8" s="43" t="s">
        <v>28</v>
      </c>
      <c r="AT8" s="43"/>
      <c r="AU8" s="43" t="s">
        <v>29</v>
      </c>
      <c r="AV8" s="43"/>
      <c r="AW8" s="43" t="s">
        <v>42</v>
      </c>
      <c r="AX8" s="43"/>
      <c r="AY8" s="44" t="s">
        <v>43</v>
      </c>
      <c r="AZ8" s="45"/>
      <c r="BA8" s="46" t="s">
        <v>44</v>
      </c>
      <c r="BB8" s="46"/>
      <c r="BC8" s="41"/>
      <c r="BD8" s="42"/>
      <c r="BE8" s="41"/>
      <c r="BF8" s="42"/>
      <c r="BG8" s="33"/>
      <c r="BH8" s="33"/>
      <c r="BI8" s="41"/>
      <c r="BJ8" s="42"/>
      <c r="BK8" s="33" t="s">
        <v>45</v>
      </c>
      <c r="BL8" s="33"/>
      <c r="BM8" s="33" t="s">
        <v>46</v>
      </c>
      <c r="BN8" s="33"/>
    </row>
    <row r="9" spans="1:66" ht="34.799999999999997">
      <c r="A9" s="73"/>
      <c r="B9" s="74"/>
      <c r="C9" s="10" t="s">
        <v>47</v>
      </c>
      <c r="D9" s="11" t="s">
        <v>48</v>
      </c>
      <c r="E9" s="10" t="s">
        <v>49</v>
      </c>
      <c r="F9" s="11" t="s">
        <v>48</v>
      </c>
      <c r="G9" s="10" t="s">
        <v>49</v>
      </c>
      <c r="H9" s="11" t="s">
        <v>48</v>
      </c>
      <c r="I9" s="10" t="s">
        <v>49</v>
      </c>
      <c r="J9" s="11" t="s">
        <v>48</v>
      </c>
      <c r="K9" s="10" t="s">
        <v>49</v>
      </c>
      <c r="L9" s="11" t="s">
        <v>48</v>
      </c>
      <c r="M9" s="10" t="s">
        <v>49</v>
      </c>
      <c r="N9" s="11" t="s">
        <v>48</v>
      </c>
      <c r="O9" s="10" t="s">
        <v>49</v>
      </c>
      <c r="P9" s="11" t="s">
        <v>48</v>
      </c>
      <c r="Q9" s="10" t="s">
        <v>49</v>
      </c>
      <c r="R9" s="11" t="s">
        <v>48</v>
      </c>
      <c r="S9" s="10" t="s">
        <v>49</v>
      </c>
      <c r="T9" s="11" t="s">
        <v>48</v>
      </c>
      <c r="U9" s="10" t="s">
        <v>49</v>
      </c>
      <c r="V9" s="11" t="s">
        <v>48</v>
      </c>
      <c r="W9" s="10" t="s">
        <v>49</v>
      </c>
      <c r="X9" s="11" t="s">
        <v>48</v>
      </c>
      <c r="Y9" s="10" t="s">
        <v>49</v>
      </c>
      <c r="Z9" s="11" t="s">
        <v>48</v>
      </c>
      <c r="AA9" s="10" t="s">
        <v>49</v>
      </c>
      <c r="AB9" s="11" t="s">
        <v>48</v>
      </c>
      <c r="AC9" s="10" t="s">
        <v>49</v>
      </c>
      <c r="AD9" s="11" t="s">
        <v>48</v>
      </c>
      <c r="AE9" s="10" t="s">
        <v>49</v>
      </c>
      <c r="AF9" s="11" t="s">
        <v>48</v>
      </c>
      <c r="AG9" s="10" t="s">
        <v>49</v>
      </c>
      <c r="AH9" s="11" t="s">
        <v>48</v>
      </c>
      <c r="AI9" s="10" t="s">
        <v>49</v>
      </c>
      <c r="AJ9" s="11" t="s">
        <v>48</v>
      </c>
      <c r="AK9" s="10" t="s">
        <v>49</v>
      </c>
      <c r="AL9" s="11" t="s">
        <v>48</v>
      </c>
      <c r="AM9" s="10" t="s">
        <v>47</v>
      </c>
      <c r="AN9" s="11" t="s">
        <v>48</v>
      </c>
      <c r="AO9" s="10" t="s">
        <v>49</v>
      </c>
      <c r="AP9" s="11" t="s">
        <v>48</v>
      </c>
      <c r="AQ9" s="10" t="s">
        <v>49</v>
      </c>
      <c r="AR9" s="11" t="s">
        <v>48</v>
      </c>
      <c r="AS9" s="10" t="s">
        <v>49</v>
      </c>
      <c r="AT9" s="11" t="s">
        <v>48</v>
      </c>
      <c r="AU9" s="10" t="s">
        <v>49</v>
      </c>
      <c r="AV9" s="11" t="s">
        <v>48</v>
      </c>
      <c r="AW9" s="10" t="s">
        <v>49</v>
      </c>
      <c r="AX9" s="11" t="s">
        <v>48</v>
      </c>
      <c r="AY9" s="10" t="s">
        <v>49</v>
      </c>
      <c r="AZ9" s="11" t="s">
        <v>48</v>
      </c>
      <c r="BA9" s="10" t="s">
        <v>49</v>
      </c>
      <c r="BB9" s="11" t="s">
        <v>48</v>
      </c>
      <c r="BC9" s="10" t="s">
        <v>49</v>
      </c>
      <c r="BD9" s="11" t="s">
        <v>48</v>
      </c>
      <c r="BE9" s="10" t="s">
        <v>49</v>
      </c>
      <c r="BF9" s="11" t="s">
        <v>48</v>
      </c>
      <c r="BG9" s="10" t="s">
        <v>49</v>
      </c>
      <c r="BH9" s="11" t="s">
        <v>48</v>
      </c>
      <c r="BI9" s="10" t="s">
        <v>49</v>
      </c>
      <c r="BJ9" s="11" t="s">
        <v>48</v>
      </c>
      <c r="BK9" s="10" t="s">
        <v>49</v>
      </c>
      <c r="BL9" s="11" t="s">
        <v>48</v>
      </c>
      <c r="BM9" s="10" t="s">
        <v>49</v>
      </c>
      <c r="BN9" s="11" t="s">
        <v>48</v>
      </c>
    </row>
    <row r="10" spans="1:66" ht="21" customHeight="1">
      <c r="A10" s="28"/>
      <c r="B10" s="29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/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  <c r="AJ10" s="28">
        <v>35</v>
      </c>
      <c r="AK10" s="28">
        <v>36</v>
      </c>
      <c r="AL10" s="28">
        <v>37</v>
      </c>
      <c r="AM10" s="28">
        <v>38</v>
      </c>
      <c r="AN10" s="28">
        <v>39</v>
      </c>
      <c r="AO10" s="28">
        <v>40</v>
      </c>
      <c r="AP10" s="28">
        <v>41</v>
      </c>
      <c r="AQ10" s="28"/>
      <c r="AR10" s="28"/>
      <c r="AS10" s="28">
        <v>42</v>
      </c>
      <c r="AT10" s="28">
        <v>43</v>
      </c>
      <c r="AU10" s="28"/>
      <c r="AV10" s="28"/>
      <c r="AW10" s="28">
        <v>46</v>
      </c>
      <c r="AX10" s="28">
        <v>47</v>
      </c>
      <c r="AY10" s="28">
        <v>48</v>
      </c>
      <c r="AZ10" s="28">
        <v>49</v>
      </c>
      <c r="BA10" s="28">
        <v>50</v>
      </c>
      <c r="BB10" s="28">
        <v>51</v>
      </c>
      <c r="BC10" s="28">
        <v>52</v>
      </c>
      <c r="BD10" s="28">
        <v>53</v>
      </c>
      <c r="BE10" s="28">
        <v>54</v>
      </c>
      <c r="BF10" s="28">
        <v>55</v>
      </c>
      <c r="BG10" s="28">
        <v>56</v>
      </c>
      <c r="BH10" s="28">
        <v>57</v>
      </c>
      <c r="BI10" s="28">
        <v>58</v>
      </c>
      <c r="BJ10" s="28">
        <v>59</v>
      </c>
      <c r="BK10" s="28">
        <v>60</v>
      </c>
      <c r="BL10" s="28">
        <v>61</v>
      </c>
      <c r="BM10" s="28">
        <v>62</v>
      </c>
      <c r="BN10" s="28">
        <v>63</v>
      </c>
    </row>
    <row r="11" spans="1:66" s="19" customFormat="1" ht="21" customHeight="1">
      <c r="A11" s="12">
        <v>1</v>
      </c>
      <c r="B11" s="13" t="s">
        <v>52</v>
      </c>
      <c r="C11" s="14">
        <f t="shared" ref="C11:D18" si="0">E11+G11-BA11</f>
        <v>2739939.6</v>
      </c>
      <c r="D11" s="14">
        <f t="shared" si="0"/>
        <v>543707.69999999995</v>
      </c>
      <c r="E11" s="14">
        <f t="shared" ref="E11:F18" si="1">I11+K11+M11+AE11+AG11+AK11+AO11+AS11</f>
        <v>2349345.6</v>
      </c>
      <c r="F11" s="14">
        <f t="shared" si="1"/>
        <v>451249.8</v>
      </c>
      <c r="G11" s="14">
        <f t="shared" ref="G11:G18" si="2">AY11+BC11+BE11+BG11+BI11+BK11+BM11</f>
        <v>390594</v>
      </c>
      <c r="H11" s="14">
        <f t="shared" ref="H11:H18" si="3">AZ11+BD11+BF11+BH11+BJ11+BL11+BN11</f>
        <v>92457.9</v>
      </c>
      <c r="I11" s="14">
        <v>724286.1</v>
      </c>
      <c r="J11" s="30">
        <v>149572.5</v>
      </c>
      <c r="K11" s="14"/>
      <c r="L11" s="14"/>
      <c r="M11" s="14">
        <v>379578.6</v>
      </c>
      <c r="N11" s="15">
        <v>78159</v>
      </c>
      <c r="O11" s="16">
        <v>104706.9</v>
      </c>
      <c r="P11" s="15">
        <v>33885.5</v>
      </c>
      <c r="Q11" s="16">
        <v>1537.9</v>
      </c>
      <c r="R11" s="15">
        <v>103.8</v>
      </c>
      <c r="S11" s="17">
        <v>5892.9</v>
      </c>
      <c r="T11" s="15">
        <v>1027.5999999999999</v>
      </c>
      <c r="U11" s="14">
        <v>3500</v>
      </c>
      <c r="V11" s="15">
        <v>0</v>
      </c>
      <c r="W11" s="14">
        <v>41000</v>
      </c>
      <c r="X11" s="15">
        <v>5567.8</v>
      </c>
      <c r="Y11" s="14">
        <v>38000</v>
      </c>
      <c r="Z11" s="15">
        <v>5381.2</v>
      </c>
      <c r="AA11" s="16">
        <v>61500</v>
      </c>
      <c r="AB11" s="15">
        <v>2307.6999999999998</v>
      </c>
      <c r="AC11" s="14">
        <v>153240.9</v>
      </c>
      <c r="AD11" s="15">
        <v>34765.1</v>
      </c>
      <c r="AE11" s="14">
        <v>0</v>
      </c>
      <c r="AF11" s="14"/>
      <c r="AG11" s="14">
        <v>991968.7</v>
      </c>
      <c r="AH11" s="15">
        <v>211400</v>
      </c>
      <c r="AI11" s="14">
        <v>991968.7</v>
      </c>
      <c r="AJ11" s="15">
        <v>211400</v>
      </c>
      <c r="AK11" s="14">
        <v>2560</v>
      </c>
      <c r="AL11" s="15">
        <v>240</v>
      </c>
      <c r="AM11" s="14">
        <v>960</v>
      </c>
      <c r="AN11" s="15">
        <v>240</v>
      </c>
      <c r="AO11" s="14">
        <v>40000</v>
      </c>
      <c r="AP11" s="15">
        <v>11191.6</v>
      </c>
      <c r="AQ11" s="14">
        <f t="shared" ref="AQ11:AR18" si="4">AS11+AU11-BA11</f>
        <v>210952.2</v>
      </c>
      <c r="AR11" s="14">
        <f t="shared" si="4"/>
        <v>686.7</v>
      </c>
      <c r="AS11" s="14">
        <v>210952.2</v>
      </c>
      <c r="AT11" s="15">
        <v>686.7</v>
      </c>
      <c r="AU11" s="14">
        <v>0</v>
      </c>
      <c r="AV11" s="15"/>
      <c r="AW11" s="14">
        <v>203952.2</v>
      </c>
      <c r="AX11" s="15"/>
      <c r="AY11" s="14">
        <v>0</v>
      </c>
      <c r="AZ11" s="15"/>
      <c r="BA11" s="18">
        <v>0</v>
      </c>
      <c r="BB11" s="15"/>
      <c r="BC11" s="14">
        <v>506379</v>
      </c>
      <c r="BD11" s="15">
        <v>151044.20000000001</v>
      </c>
      <c r="BE11" s="14">
        <v>34215</v>
      </c>
      <c r="BF11" s="15">
        <v>12947.4</v>
      </c>
      <c r="BG11" s="14"/>
      <c r="BH11" s="14"/>
      <c r="BI11" s="14">
        <v>-15000</v>
      </c>
      <c r="BJ11" s="15">
        <v>-6224.6</v>
      </c>
      <c r="BK11" s="17">
        <v>-135000</v>
      </c>
      <c r="BL11" s="15">
        <v>-65309.1</v>
      </c>
      <c r="BM11" s="14">
        <v>0</v>
      </c>
      <c r="BN11" s="14">
        <v>0</v>
      </c>
    </row>
    <row r="12" spans="1:66" s="19" customFormat="1" ht="21" customHeight="1">
      <c r="A12" s="12">
        <v>2</v>
      </c>
      <c r="B12" s="13" t="s">
        <v>53</v>
      </c>
      <c r="C12" s="14">
        <f t="shared" si="0"/>
        <v>2101729.1</v>
      </c>
      <c r="D12" s="14">
        <f t="shared" si="0"/>
        <v>200587.5</v>
      </c>
      <c r="E12" s="14">
        <f t="shared" si="1"/>
        <v>1256014.6000000001</v>
      </c>
      <c r="F12" s="14">
        <f t="shared" si="1"/>
        <v>157856.70000000001</v>
      </c>
      <c r="G12" s="14">
        <f t="shared" si="2"/>
        <v>845714.5</v>
      </c>
      <c r="H12" s="14">
        <f t="shared" si="3"/>
        <v>42730.799999999996</v>
      </c>
      <c r="I12" s="14">
        <v>343600</v>
      </c>
      <c r="J12" s="30">
        <v>60636.3</v>
      </c>
      <c r="K12" s="14"/>
      <c r="L12" s="14"/>
      <c r="M12" s="14">
        <v>342664.6</v>
      </c>
      <c r="N12" s="15">
        <v>37895.4</v>
      </c>
      <c r="O12" s="16">
        <v>44000</v>
      </c>
      <c r="P12" s="15">
        <v>12961</v>
      </c>
      <c r="Q12" s="16">
        <v>60100</v>
      </c>
      <c r="R12" s="15">
        <v>10259.200000000001</v>
      </c>
      <c r="S12" s="17">
        <v>3000</v>
      </c>
      <c r="T12" s="15">
        <v>684.7</v>
      </c>
      <c r="U12" s="14">
        <v>3000</v>
      </c>
      <c r="V12" s="15">
        <v>0</v>
      </c>
      <c r="W12" s="14">
        <v>101730.6</v>
      </c>
      <c r="X12" s="15">
        <v>7925.5</v>
      </c>
      <c r="Y12" s="14">
        <v>72730.600000000006</v>
      </c>
      <c r="Z12" s="15">
        <v>5860.1</v>
      </c>
      <c r="AA12" s="16">
        <v>38388</v>
      </c>
      <c r="AB12" s="15">
        <v>0</v>
      </c>
      <c r="AC12" s="14">
        <v>78136</v>
      </c>
      <c r="AD12" s="15">
        <v>4587.8999999999996</v>
      </c>
      <c r="AE12" s="14">
        <v>0</v>
      </c>
      <c r="AF12" s="14">
        <v>0</v>
      </c>
      <c r="AG12" s="14">
        <v>280700</v>
      </c>
      <c r="AH12" s="15">
        <v>51839</v>
      </c>
      <c r="AI12" s="14">
        <v>280700</v>
      </c>
      <c r="AJ12" s="15">
        <v>51839</v>
      </c>
      <c r="AK12" s="14">
        <v>26050</v>
      </c>
      <c r="AL12" s="15">
        <v>4000</v>
      </c>
      <c r="AM12" s="14">
        <v>9000</v>
      </c>
      <c r="AN12" s="15">
        <v>1000</v>
      </c>
      <c r="AO12" s="14">
        <v>30000</v>
      </c>
      <c r="AP12" s="15">
        <v>2960</v>
      </c>
      <c r="AQ12" s="14">
        <f t="shared" si="4"/>
        <v>233000</v>
      </c>
      <c r="AR12" s="14">
        <f t="shared" si="4"/>
        <v>526</v>
      </c>
      <c r="AS12" s="14">
        <v>233000</v>
      </c>
      <c r="AT12" s="15">
        <v>526</v>
      </c>
      <c r="AU12" s="14">
        <v>0</v>
      </c>
      <c r="AV12" s="15"/>
      <c r="AW12" s="14">
        <v>230000</v>
      </c>
      <c r="AX12" s="15"/>
      <c r="AY12" s="14">
        <v>0</v>
      </c>
      <c r="AZ12" s="15"/>
      <c r="BA12" s="18">
        <v>0</v>
      </c>
      <c r="BB12" s="15"/>
      <c r="BC12" s="14">
        <v>796769.5</v>
      </c>
      <c r="BD12" s="15">
        <v>37188.5</v>
      </c>
      <c r="BE12" s="14">
        <v>48745</v>
      </c>
      <c r="BF12" s="15">
        <v>12731.7</v>
      </c>
      <c r="BG12" s="14">
        <v>200</v>
      </c>
      <c r="BH12" s="14"/>
      <c r="BI12" s="14"/>
      <c r="BJ12" s="15"/>
      <c r="BK12" s="17"/>
      <c r="BL12" s="15">
        <v>-7189.4</v>
      </c>
      <c r="BM12" s="14">
        <v>0</v>
      </c>
      <c r="BN12" s="14">
        <v>0</v>
      </c>
    </row>
    <row r="13" spans="1:66" s="19" customFormat="1" ht="21" customHeight="1">
      <c r="A13" s="12">
        <v>3</v>
      </c>
      <c r="B13" s="13" t="s">
        <v>54</v>
      </c>
      <c r="C13" s="14">
        <f t="shared" si="0"/>
        <v>1512716.9</v>
      </c>
      <c r="D13" s="14">
        <f t="shared" si="0"/>
        <v>207688.78099999999</v>
      </c>
      <c r="E13" s="14">
        <f t="shared" si="1"/>
        <v>1348618.7</v>
      </c>
      <c r="F13" s="14">
        <f t="shared" si="1"/>
        <v>217252.33599999998</v>
      </c>
      <c r="G13" s="14">
        <f t="shared" si="2"/>
        <v>256251.89999999997</v>
      </c>
      <c r="H13" s="14">
        <f t="shared" si="3"/>
        <v>-9563.5550000000039</v>
      </c>
      <c r="I13" s="14">
        <v>654363</v>
      </c>
      <c r="J13" s="30">
        <v>123861.746</v>
      </c>
      <c r="K13" s="14"/>
      <c r="L13" s="14"/>
      <c r="M13" s="20">
        <v>335342</v>
      </c>
      <c r="N13" s="15">
        <v>48302.211000000003</v>
      </c>
      <c r="O13" s="16">
        <v>36000</v>
      </c>
      <c r="P13" s="15">
        <v>17600.25</v>
      </c>
      <c r="Q13" s="16">
        <v>37200</v>
      </c>
      <c r="R13" s="15">
        <v>6628.6030000000001</v>
      </c>
      <c r="S13" s="17">
        <v>6800</v>
      </c>
      <c r="T13" s="15">
        <v>1183.9000000000001</v>
      </c>
      <c r="U13" s="14">
        <v>3000</v>
      </c>
      <c r="V13" s="15"/>
      <c r="W13" s="14">
        <v>66600</v>
      </c>
      <c r="X13" s="15">
        <v>3757.55</v>
      </c>
      <c r="Y13" s="14">
        <v>38700</v>
      </c>
      <c r="Z13" s="15">
        <v>2732</v>
      </c>
      <c r="AA13" s="16">
        <v>34900</v>
      </c>
      <c r="AB13" s="15">
        <v>1760.5</v>
      </c>
      <c r="AC13" s="14">
        <v>138550</v>
      </c>
      <c r="AD13" s="15">
        <v>13718.279</v>
      </c>
      <c r="AE13" s="14">
        <v>0</v>
      </c>
      <c r="AF13" s="14"/>
      <c r="AG13" s="14">
        <v>210000</v>
      </c>
      <c r="AH13" s="15">
        <v>41745.605000000003</v>
      </c>
      <c r="AI13" s="14">
        <v>210000</v>
      </c>
      <c r="AJ13" s="15">
        <v>41745.599999999999</v>
      </c>
      <c r="AK13" s="14">
        <v>13760</v>
      </c>
      <c r="AL13" s="15"/>
      <c r="AM13" s="14">
        <v>13760</v>
      </c>
      <c r="AN13" s="15"/>
      <c r="AO13" s="14">
        <v>35000</v>
      </c>
      <c r="AP13" s="15">
        <v>1694.8109999999999</v>
      </c>
      <c r="AQ13" s="14">
        <f t="shared" si="4"/>
        <v>8000</v>
      </c>
      <c r="AR13" s="14">
        <f t="shared" si="4"/>
        <v>1647.963</v>
      </c>
      <c r="AS13" s="14">
        <v>100153.7</v>
      </c>
      <c r="AT13" s="15">
        <v>1647.963</v>
      </c>
      <c r="AU13" s="14">
        <v>0</v>
      </c>
      <c r="AV13" s="15"/>
      <c r="AW13" s="14">
        <v>92153.7</v>
      </c>
      <c r="AX13" s="15"/>
      <c r="AY13" s="14">
        <v>0</v>
      </c>
      <c r="AZ13" s="15"/>
      <c r="BA13" s="18">
        <v>92153.7</v>
      </c>
      <c r="BB13" s="15"/>
      <c r="BC13" s="14">
        <v>234047.3</v>
      </c>
      <c r="BD13" s="15">
        <v>21287.89</v>
      </c>
      <c r="BE13" s="14">
        <v>34903.599999999999</v>
      </c>
      <c r="BF13" s="15">
        <v>6250.3</v>
      </c>
      <c r="BG13" s="14"/>
      <c r="BH13" s="14"/>
      <c r="BI13" s="14"/>
      <c r="BJ13" s="15"/>
      <c r="BK13" s="17">
        <v>-12699</v>
      </c>
      <c r="BL13" s="15">
        <v>-37101.745000000003</v>
      </c>
      <c r="BM13" s="14">
        <v>0</v>
      </c>
      <c r="BN13" s="14">
        <v>0</v>
      </c>
    </row>
    <row r="14" spans="1:66" s="19" customFormat="1" ht="21" customHeight="1">
      <c r="A14" s="12">
        <v>4</v>
      </c>
      <c r="B14" s="13" t="s">
        <v>55</v>
      </c>
      <c r="C14" s="14">
        <f t="shared" si="0"/>
        <v>1470000</v>
      </c>
      <c r="D14" s="14">
        <f t="shared" si="0"/>
        <v>100481.90000000001</v>
      </c>
      <c r="E14" s="14">
        <f t="shared" si="1"/>
        <v>1470000</v>
      </c>
      <c r="F14" s="14">
        <f t="shared" si="1"/>
        <v>192794.6</v>
      </c>
      <c r="G14" s="14">
        <f t="shared" si="2"/>
        <v>0</v>
      </c>
      <c r="H14" s="14">
        <f t="shared" si="3"/>
        <v>-92312.7</v>
      </c>
      <c r="I14" s="31">
        <v>520000</v>
      </c>
      <c r="J14" s="5">
        <v>73009.7</v>
      </c>
      <c r="K14" s="14"/>
      <c r="L14" s="14"/>
      <c r="M14" s="5">
        <v>272570</v>
      </c>
      <c r="N14" s="5">
        <v>33339.4</v>
      </c>
      <c r="O14" s="5">
        <v>45500</v>
      </c>
      <c r="P14" s="15">
        <v>8437.7999999999993</v>
      </c>
      <c r="Q14" s="5">
        <v>76100</v>
      </c>
      <c r="R14" s="15">
        <v>12856.5</v>
      </c>
      <c r="S14" s="5">
        <v>3000</v>
      </c>
      <c r="T14" s="26" t="s">
        <v>58</v>
      </c>
      <c r="U14" s="5">
        <v>7000</v>
      </c>
      <c r="V14" s="15"/>
      <c r="W14" s="5">
        <v>39300</v>
      </c>
      <c r="X14" s="15">
        <v>9372.4</v>
      </c>
      <c r="Y14" s="5">
        <v>12000</v>
      </c>
      <c r="Z14" s="15">
        <v>1841</v>
      </c>
      <c r="AA14" s="5">
        <v>16500</v>
      </c>
      <c r="AB14" s="15">
        <v>222.9</v>
      </c>
      <c r="AC14" s="5">
        <v>58900</v>
      </c>
      <c r="AD14" s="15">
        <v>543</v>
      </c>
      <c r="AE14" s="14">
        <v>0</v>
      </c>
      <c r="AF14" s="14"/>
      <c r="AG14" s="5">
        <v>422188.7</v>
      </c>
      <c r="AH14" s="15">
        <v>83532.100000000006</v>
      </c>
      <c r="AI14" s="5">
        <v>422188.7</v>
      </c>
      <c r="AJ14" s="15">
        <v>83532.100000000006</v>
      </c>
      <c r="AK14" s="5">
        <v>21865.1</v>
      </c>
      <c r="AL14" s="15">
        <v>1052.4000000000001</v>
      </c>
      <c r="AM14" s="5">
        <v>5011.3</v>
      </c>
      <c r="AN14" s="15">
        <v>1052.4000000000001</v>
      </c>
      <c r="AO14" s="5">
        <v>16000</v>
      </c>
      <c r="AP14" s="15">
        <v>1280</v>
      </c>
      <c r="AQ14" s="14">
        <f t="shared" si="4"/>
        <v>217376.2</v>
      </c>
      <c r="AR14" s="14">
        <f t="shared" si="4"/>
        <v>581</v>
      </c>
      <c r="AS14" s="5">
        <v>217376.2</v>
      </c>
      <c r="AT14" s="15">
        <v>581</v>
      </c>
      <c r="AU14" s="27">
        <v>0</v>
      </c>
      <c r="AV14" s="15"/>
      <c r="AW14" s="5">
        <v>212276.2</v>
      </c>
      <c r="AX14" s="15"/>
      <c r="AY14" s="5">
        <v>0</v>
      </c>
      <c r="AZ14" s="15"/>
      <c r="BA14" s="18">
        <v>0</v>
      </c>
      <c r="BB14" s="15"/>
      <c r="BC14" s="5">
        <v>70000</v>
      </c>
      <c r="BD14" s="15"/>
      <c r="BE14" s="5">
        <v>30000</v>
      </c>
      <c r="BF14" s="15">
        <v>365</v>
      </c>
      <c r="BG14" s="5"/>
      <c r="BH14" s="14"/>
      <c r="BI14" s="14"/>
      <c r="BJ14" s="15"/>
      <c r="BK14" s="5">
        <v>-100000</v>
      </c>
      <c r="BL14" s="15">
        <v>-92677.7</v>
      </c>
      <c r="BM14" s="14">
        <v>0</v>
      </c>
      <c r="BN14" s="14">
        <v>0</v>
      </c>
    </row>
    <row r="15" spans="1:66" s="19" customFormat="1" ht="21" customHeight="1">
      <c r="A15" s="12">
        <v>5</v>
      </c>
      <c r="B15" s="13" t="s">
        <v>2</v>
      </c>
      <c r="C15" s="14">
        <f t="shared" si="0"/>
        <v>52702.5</v>
      </c>
      <c r="D15" s="14">
        <f t="shared" si="0"/>
        <v>4738.1000000000004</v>
      </c>
      <c r="E15" s="14">
        <f t="shared" si="1"/>
        <v>52702.5</v>
      </c>
      <c r="F15" s="14">
        <f t="shared" si="1"/>
        <v>4738.1000000000004</v>
      </c>
      <c r="G15" s="14">
        <f t="shared" si="2"/>
        <v>0</v>
      </c>
      <c r="H15" s="14">
        <f t="shared" si="3"/>
        <v>0</v>
      </c>
      <c r="I15" s="14">
        <v>23241.3</v>
      </c>
      <c r="J15" s="30">
        <v>4070.3</v>
      </c>
      <c r="K15" s="14"/>
      <c r="L15" s="14"/>
      <c r="M15" s="14">
        <v>18070.7</v>
      </c>
      <c r="N15" s="15">
        <v>617.79999999999995</v>
      </c>
      <c r="O15" s="16">
        <v>600</v>
      </c>
      <c r="P15" s="15">
        <v>209.5</v>
      </c>
      <c r="Q15" s="16">
        <v>3000</v>
      </c>
      <c r="R15" s="15">
        <v>200</v>
      </c>
      <c r="S15" s="17">
        <v>72</v>
      </c>
      <c r="T15" s="15">
        <v>12</v>
      </c>
      <c r="U15" s="14">
        <v>400</v>
      </c>
      <c r="V15" s="15">
        <v>22.2</v>
      </c>
      <c r="W15" s="14">
        <v>2084</v>
      </c>
      <c r="X15" s="15">
        <v>81.8</v>
      </c>
      <c r="Y15" s="14">
        <v>1660</v>
      </c>
      <c r="Z15" s="15">
        <v>51.8</v>
      </c>
      <c r="AA15" s="16">
        <v>8002.2</v>
      </c>
      <c r="AB15" s="15">
        <v>0</v>
      </c>
      <c r="AC15" s="14">
        <v>1512.5</v>
      </c>
      <c r="AD15" s="15">
        <v>92.3</v>
      </c>
      <c r="AE15" s="14">
        <v>0</v>
      </c>
      <c r="AF15" s="14"/>
      <c r="AG15" s="14">
        <v>0</v>
      </c>
      <c r="AH15" s="15"/>
      <c r="AI15" s="14">
        <v>0</v>
      </c>
      <c r="AJ15" s="15"/>
      <c r="AK15" s="14">
        <v>0</v>
      </c>
      <c r="AL15" s="15"/>
      <c r="AM15" s="14">
        <v>0</v>
      </c>
      <c r="AN15" s="15"/>
      <c r="AO15" s="14">
        <v>850</v>
      </c>
      <c r="AP15" s="15">
        <v>50</v>
      </c>
      <c r="AQ15" s="14">
        <f t="shared" si="4"/>
        <v>10540.5</v>
      </c>
      <c r="AR15" s="14">
        <f t="shared" si="4"/>
        <v>0</v>
      </c>
      <c r="AS15" s="14">
        <v>10540.5</v>
      </c>
      <c r="AT15" s="15"/>
      <c r="AU15" s="14">
        <v>0</v>
      </c>
      <c r="AV15" s="15"/>
      <c r="AW15" s="14">
        <v>10540.5</v>
      </c>
      <c r="AX15" s="15"/>
      <c r="AY15" s="14">
        <v>0</v>
      </c>
      <c r="AZ15" s="15"/>
      <c r="BA15" s="18">
        <v>0</v>
      </c>
      <c r="BB15" s="15"/>
      <c r="BC15" s="14">
        <v>0</v>
      </c>
      <c r="BD15" s="15"/>
      <c r="BE15" s="14">
        <v>0</v>
      </c>
      <c r="BF15" s="15"/>
      <c r="BG15" s="14"/>
      <c r="BH15" s="14"/>
      <c r="BI15" s="14"/>
      <c r="BJ15" s="15"/>
      <c r="BK15" s="17"/>
      <c r="BL15" s="15"/>
      <c r="BM15" s="14">
        <v>0</v>
      </c>
      <c r="BN15" s="14">
        <v>0</v>
      </c>
    </row>
    <row r="16" spans="1:66" s="19" customFormat="1" ht="21" customHeight="1">
      <c r="A16" s="12">
        <v>6</v>
      </c>
      <c r="B16" s="13" t="s">
        <v>3</v>
      </c>
      <c r="C16" s="14">
        <f t="shared" si="0"/>
        <v>3212340.3999999994</v>
      </c>
      <c r="D16" s="14">
        <f t="shared" si="0"/>
        <v>431904.35</v>
      </c>
      <c r="E16" s="14">
        <f t="shared" si="1"/>
        <v>2804415.1999999997</v>
      </c>
      <c r="F16" s="14">
        <f t="shared" si="1"/>
        <v>390472.69</v>
      </c>
      <c r="G16" s="14">
        <f t="shared" si="2"/>
        <v>925276.2</v>
      </c>
      <c r="H16" s="14">
        <f t="shared" si="3"/>
        <v>41431.659999999989</v>
      </c>
      <c r="I16" s="14">
        <v>533213</v>
      </c>
      <c r="J16" s="30">
        <v>121259.1</v>
      </c>
      <c r="K16" s="14"/>
      <c r="L16" s="14"/>
      <c r="M16" s="14">
        <v>366131.39999999991</v>
      </c>
      <c r="N16" s="15">
        <v>57174</v>
      </c>
      <c r="O16" s="16">
        <v>103710</v>
      </c>
      <c r="P16" s="15">
        <v>27466.3</v>
      </c>
      <c r="Q16" s="16">
        <v>7915.2</v>
      </c>
      <c r="R16" s="15">
        <v>288.3</v>
      </c>
      <c r="S16" s="17">
        <v>6371.2</v>
      </c>
      <c r="T16" s="15">
        <v>947.4</v>
      </c>
      <c r="U16" s="14">
        <v>6300</v>
      </c>
      <c r="V16" s="15">
        <v>46.2</v>
      </c>
      <c r="W16" s="14">
        <v>117880</v>
      </c>
      <c r="X16" s="15">
        <v>22623.3</v>
      </c>
      <c r="Y16" s="14">
        <v>107100</v>
      </c>
      <c r="Z16" s="15">
        <v>21584</v>
      </c>
      <c r="AA16" s="16">
        <v>42300</v>
      </c>
      <c r="AB16" s="15">
        <v>0</v>
      </c>
      <c r="AC16" s="14">
        <v>64917.7</v>
      </c>
      <c r="AD16" s="15">
        <v>4352.4260000000004</v>
      </c>
      <c r="AE16" s="14">
        <v>0</v>
      </c>
      <c r="AF16" s="14">
        <v>0</v>
      </c>
      <c r="AG16" s="14">
        <v>1091911.8999999999</v>
      </c>
      <c r="AH16" s="15">
        <v>201276.446</v>
      </c>
      <c r="AI16" s="14">
        <v>1091911.8999999999</v>
      </c>
      <c r="AJ16" s="15">
        <v>201276.446</v>
      </c>
      <c r="AK16" s="14">
        <v>14992.5</v>
      </c>
      <c r="AL16" s="15">
        <v>3174.6120000000001</v>
      </c>
      <c r="AM16" s="14">
        <v>3992.5</v>
      </c>
      <c r="AN16" s="15">
        <v>594.79999999999995</v>
      </c>
      <c r="AO16" s="14">
        <v>18450</v>
      </c>
      <c r="AP16" s="15">
        <v>4940</v>
      </c>
      <c r="AQ16" s="14">
        <f t="shared" si="4"/>
        <v>262365.40000000002</v>
      </c>
      <c r="AR16" s="14">
        <f t="shared" si="4"/>
        <v>2648.5320000000002</v>
      </c>
      <c r="AS16" s="14">
        <v>779716.4</v>
      </c>
      <c r="AT16" s="15">
        <v>2648.5320000000002</v>
      </c>
      <c r="AU16" s="14">
        <v>0</v>
      </c>
      <c r="AV16" s="15"/>
      <c r="AW16" s="14">
        <v>767506.4</v>
      </c>
      <c r="AX16" s="15"/>
      <c r="AY16" s="14">
        <v>0</v>
      </c>
      <c r="AZ16" s="15"/>
      <c r="BA16" s="18">
        <v>517351</v>
      </c>
      <c r="BB16" s="15"/>
      <c r="BC16" s="14">
        <v>823844.5</v>
      </c>
      <c r="BD16" s="15">
        <v>165971.35800000001</v>
      </c>
      <c r="BE16" s="14">
        <v>186220</v>
      </c>
      <c r="BF16" s="15">
        <v>7662.7020000000002</v>
      </c>
      <c r="BG16" s="14"/>
      <c r="BH16" s="14"/>
      <c r="BI16" s="14">
        <v>-10600</v>
      </c>
      <c r="BJ16" s="15">
        <v>-10767.6</v>
      </c>
      <c r="BK16" s="17">
        <v>-74188.3</v>
      </c>
      <c r="BL16" s="15">
        <v>-121434.8</v>
      </c>
      <c r="BM16" s="14">
        <v>0</v>
      </c>
      <c r="BN16" s="14">
        <v>0</v>
      </c>
    </row>
    <row r="17" spans="1:66" s="19" customFormat="1" ht="21" customHeight="1">
      <c r="A17" s="12">
        <v>7</v>
      </c>
      <c r="B17" s="13" t="s">
        <v>1</v>
      </c>
      <c r="C17" s="14">
        <f t="shared" si="0"/>
        <v>4479964.2</v>
      </c>
      <c r="D17" s="14">
        <f t="shared" si="0"/>
        <v>832049.89999999991</v>
      </c>
      <c r="E17" s="14">
        <f t="shared" si="1"/>
        <v>4067264.3</v>
      </c>
      <c r="F17" s="14">
        <f t="shared" si="1"/>
        <v>569581.49999999988</v>
      </c>
      <c r="G17" s="14">
        <f t="shared" si="2"/>
        <v>686993.9</v>
      </c>
      <c r="H17" s="14">
        <f t="shared" si="3"/>
        <v>262468.39999999997</v>
      </c>
      <c r="I17" s="21">
        <v>861000</v>
      </c>
      <c r="J17" s="30">
        <v>174701.9</v>
      </c>
      <c r="K17" s="21"/>
      <c r="L17" s="21"/>
      <c r="M17" s="21">
        <v>937252.1</v>
      </c>
      <c r="N17" s="15">
        <v>170906.7</v>
      </c>
      <c r="O17" s="16">
        <v>691124.4</v>
      </c>
      <c r="P17" s="15">
        <v>138634.9</v>
      </c>
      <c r="Q17" s="16">
        <v>4278.7</v>
      </c>
      <c r="R17" s="15">
        <v>645.6</v>
      </c>
      <c r="S17" s="17">
        <v>9657.1</v>
      </c>
      <c r="T17" s="15">
        <v>1769.6</v>
      </c>
      <c r="U17" s="21">
        <v>11500</v>
      </c>
      <c r="V17" s="15"/>
      <c r="W17" s="21">
        <v>17884.3</v>
      </c>
      <c r="X17" s="15">
        <v>3595.8</v>
      </c>
      <c r="Y17" s="21">
        <v>9584.2999999999993</v>
      </c>
      <c r="Z17" s="15">
        <v>2488.1</v>
      </c>
      <c r="AA17" s="16">
        <v>93940</v>
      </c>
      <c r="AB17" s="15">
        <v>9150.2999999999993</v>
      </c>
      <c r="AC17" s="21">
        <v>68293.600000000006</v>
      </c>
      <c r="AD17" s="15">
        <v>13147.2</v>
      </c>
      <c r="AE17" s="21">
        <v>0</v>
      </c>
      <c r="AF17" s="21">
        <v>0</v>
      </c>
      <c r="AG17" s="21">
        <v>1389843</v>
      </c>
      <c r="AH17" s="15">
        <v>218574.8</v>
      </c>
      <c r="AI17" s="21">
        <v>1389843</v>
      </c>
      <c r="AJ17" s="15">
        <v>218574.8</v>
      </c>
      <c r="AK17" s="21">
        <v>14500</v>
      </c>
      <c r="AL17" s="15">
        <v>186</v>
      </c>
      <c r="AM17" s="21">
        <v>3000</v>
      </c>
      <c r="AN17" s="15">
        <v>186</v>
      </c>
      <c r="AO17" s="21">
        <v>53000</v>
      </c>
      <c r="AP17" s="15">
        <v>3240</v>
      </c>
      <c r="AQ17" s="14">
        <f t="shared" si="4"/>
        <v>537375.19999999995</v>
      </c>
      <c r="AR17" s="14">
        <f t="shared" si="4"/>
        <v>1972.1</v>
      </c>
      <c r="AS17" s="21">
        <v>811669.2</v>
      </c>
      <c r="AT17" s="15">
        <v>1972.1</v>
      </c>
      <c r="AU17" s="21">
        <v>0</v>
      </c>
      <c r="AV17" s="15"/>
      <c r="AW17" s="21">
        <v>803669.2</v>
      </c>
      <c r="AX17" s="15"/>
      <c r="AY17" s="21">
        <v>0</v>
      </c>
      <c r="AZ17" s="15"/>
      <c r="BA17" s="18">
        <v>274294</v>
      </c>
      <c r="BB17" s="15"/>
      <c r="BC17" s="21">
        <v>764374.9</v>
      </c>
      <c r="BD17" s="15">
        <v>290258.09999999998</v>
      </c>
      <c r="BE17" s="21">
        <v>68619</v>
      </c>
      <c r="BF17" s="15">
        <v>7448</v>
      </c>
      <c r="BG17" s="21">
        <v>4000</v>
      </c>
      <c r="BH17" s="21"/>
      <c r="BI17" s="21"/>
      <c r="BJ17" s="15"/>
      <c r="BK17" s="17">
        <v>-150000</v>
      </c>
      <c r="BL17" s="15">
        <v>-35237.699999999997</v>
      </c>
      <c r="BM17" s="21">
        <v>0</v>
      </c>
      <c r="BN17" s="21">
        <v>0</v>
      </c>
    </row>
    <row r="18" spans="1:66" s="19" customFormat="1" ht="21" customHeight="1">
      <c r="A18" s="12">
        <v>8</v>
      </c>
      <c r="B18" s="13" t="s">
        <v>56</v>
      </c>
      <c r="C18" s="14">
        <f t="shared" si="0"/>
        <v>918675</v>
      </c>
      <c r="D18" s="14">
        <f t="shared" si="0"/>
        <v>99497.599999999991</v>
      </c>
      <c r="E18" s="14">
        <f t="shared" si="1"/>
        <v>873675</v>
      </c>
      <c r="F18" s="14">
        <f t="shared" si="1"/>
        <v>230965.8</v>
      </c>
      <c r="G18" s="14">
        <f t="shared" si="2"/>
        <v>197125</v>
      </c>
      <c r="H18" s="14">
        <f t="shared" si="3"/>
        <v>-37653.399999999994</v>
      </c>
      <c r="I18" s="21">
        <v>380600</v>
      </c>
      <c r="J18" s="30">
        <v>85108.2</v>
      </c>
      <c r="K18" s="21"/>
      <c r="L18" s="21"/>
      <c r="M18" s="21">
        <v>128950</v>
      </c>
      <c r="N18" s="15">
        <v>27662.2</v>
      </c>
      <c r="O18" s="16">
        <v>40000</v>
      </c>
      <c r="P18" s="15">
        <v>14500.1</v>
      </c>
      <c r="Q18" s="16">
        <v>10000</v>
      </c>
      <c r="R18" s="15">
        <v>2421.9</v>
      </c>
      <c r="S18" s="17">
        <v>3000</v>
      </c>
      <c r="T18" s="15">
        <v>667.7</v>
      </c>
      <c r="U18" s="21">
        <v>1000</v>
      </c>
      <c r="V18" s="15">
        <v>98</v>
      </c>
      <c r="W18" s="21">
        <v>21750</v>
      </c>
      <c r="X18" s="15">
        <v>1986.2</v>
      </c>
      <c r="Y18" s="21">
        <v>1000</v>
      </c>
      <c r="Z18" s="15">
        <v>0</v>
      </c>
      <c r="AA18" s="16">
        <v>4000</v>
      </c>
      <c r="AB18" s="15">
        <v>1327.7</v>
      </c>
      <c r="AC18" s="21">
        <v>45200</v>
      </c>
      <c r="AD18" s="15">
        <v>5995.1</v>
      </c>
      <c r="AE18" s="21">
        <v>0</v>
      </c>
      <c r="AF18" s="21">
        <v>0</v>
      </c>
      <c r="AG18" s="21">
        <v>192000</v>
      </c>
      <c r="AH18" s="32">
        <v>20112</v>
      </c>
      <c r="AI18" s="21">
        <v>192000</v>
      </c>
      <c r="AJ18" s="32">
        <v>20112</v>
      </c>
      <c r="AK18" s="21">
        <v>10000</v>
      </c>
      <c r="AL18" s="15">
        <v>3000</v>
      </c>
      <c r="AM18" s="21">
        <v>10000</v>
      </c>
      <c r="AN18" s="15">
        <v>3000</v>
      </c>
      <c r="AO18" s="21">
        <v>8000</v>
      </c>
      <c r="AP18" s="15">
        <v>520</v>
      </c>
      <c r="AQ18" s="14">
        <f t="shared" si="4"/>
        <v>2000</v>
      </c>
      <c r="AR18" s="14">
        <f t="shared" si="4"/>
        <v>748.59999999999127</v>
      </c>
      <c r="AS18" s="21">
        <v>154125</v>
      </c>
      <c r="AT18" s="15">
        <v>94563.4</v>
      </c>
      <c r="AU18" s="21">
        <v>0</v>
      </c>
      <c r="AV18" s="15"/>
      <c r="AW18" s="21">
        <v>152125</v>
      </c>
      <c r="AX18" s="15">
        <v>93814.8</v>
      </c>
      <c r="AY18" s="21">
        <v>0</v>
      </c>
      <c r="AZ18" s="15"/>
      <c r="BA18" s="18">
        <v>152125</v>
      </c>
      <c r="BB18" s="15">
        <v>93814.8</v>
      </c>
      <c r="BC18" s="21">
        <v>188125</v>
      </c>
      <c r="BD18" s="15">
        <v>80612.3</v>
      </c>
      <c r="BE18" s="21">
        <v>9000</v>
      </c>
      <c r="BF18" s="15">
        <v>1974</v>
      </c>
      <c r="BG18" s="21"/>
      <c r="BH18" s="21"/>
      <c r="BI18" s="21"/>
      <c r="BJ18" s="15"/>
      <c r="BK18" s="17"/>
      <c r="BL18" s="15">
        <v>-120239.7</v>
      </c>
      <c r="BM18" s="21">
        <v>0</v>
      </c>
      <c r="BN18" s="21">
        <v>0</v>
      </c>
    </row>
    <row r="19" spans="1:66" s="23" customFormat="1" ht="21" customHeight="1">
      <c r="A19" s="70" t="s">
        <v>50</v>
      </c>
      <c r="B19" s="70"/>
      <c r="C19" s="22">
        <f t="shared" ref="C19:BN19" si="5">SUM(C11:C18)</f>
        <v>16488067.699999999</v>
      </c>
      <c r="D19" s="22">
        <f t="shared" si="5"/>
        <v>2420655.8309999998</v>
      </c>
      <c r="E19" s="22">
        <f t="shared" si="5"/>
        <v>14222035.899999999</v>
      </c>
      <c r="F19" s="22">
        <f t="shared" si="5"/>
        <v>2214911.5259999996</v>
      </c>
      <c r="G19" s="22">
        <f t="shared" si="5"/>
        <v>3301955.4999999995</v>
      </c>
      <c r="H19" s="22">
        <f t="shared" si="5"/>
        <v>299559.10499999998</v>
      </c>
      <c r="I19" s="22">
        <f t="shared" si="5"/>
        <v>4040303.4</v>
      </c>
      <c r="J19" s="22">
        <f t="shared" si="5"/>
        <v>792219.74599999993</v>
      </c>
      <c r="K19" s="22">
        <f t="shared" si="5"/>
        <v>0</v>
      </c>
      <c r="L19" s="22">
        <f t="shared" si="5"/>
        <v>0</v>
      </c>
      <c r="M19" s="22">
        <f t="shared" si="5"/>
        <v>2780559.4</v>
      </c>
      <c r="N19" s="22">
        <f t="shared" si="5"/>
        <v>454056.71100000001</v>
      </c>
      <c r="O19" s="22">
        <f t="shared" si="5"/>
        <v>1065641.3</v>
      </c>
      <c r="P19" s="22">
        <f t="shared" si="5"/>
        <v>253695.35</v>
      </c>
      <c r="Q19" s="22">
        <f t="shared" si="5"/>
        <v>200131.80000000002</v>
      </c>
      <c r="R19" s="22">
        <f t="shared" si="5"/>
        <v>33403.902999999998</v>
      </c>
      <c r="S19" s="22">
        <f t="shared" si="5"/>
        <v>37793.200000000004</v>
      </c>
      <c r="T19" s="22">
        <f t="shared" si="5"/>
        <v>6292.9</v>
      </c>
      <c r="U19" s="22">
        <f t="shared" si="5"/>
        <v>35700</v>
      </c>
      <c r="V19" s="22">
        <f t="shared" si="5"/>
        <v>166.4</v>
      </c>
      <c r="W19" s="22">
        <f t="shared" si="5"/>
        <v>408228.89999999997</v>
      </c>
      <c r="X19" s="22">
        <f t="shared" si="5"/>
        <v>54910.35</v>
      </c>
      <c r="Y19" s="22">
        <f t="shared" si="5"/>
        <v>280774.89999999997</v>
      </c>
      <c r="Z19" s="22">
        <f t="shared" si="5"/>
        <v>39938.199999999997</v>
      </c>
      <c r="AA19" s="22">
        <f t="shared" si="5"/>
        <v>299530.2</v>
      </c>
      <c r="AB19" s="22">
        <f t="shared" si="5"/>
        <v>14769.099999999999</v>
      </c>
      <c r="AC19" s="22">
        <f t="shared" si="5"/>
        <v>608750.70000000007</v>
      </c>
      <c r="AD19" s="22">
        <f t="shared" si="5"/>
        <v>77201.305000000008</v>
      </c>
      <c r="AE19" s="22">
        <f t="shared" si="5"/>
        <v>0</v>
      </c>
      <c r="AF19" s="22">
        <f t="shared" si="5"/>
        <v>0</v>
      </c>
      <c r="AG19" s="22">
        <f t="shared" si="5"/>
        <v>4578612.3</v>
      </c>
      <c r="AH19" s="22">
        <f>SUM(AH11:AH18)</f>
        <v>828479.95099999988</v>
      </c>
      <c r="AI19" s="22">
        <f t="shared" si="5"/>
        <v>4578612.3</v>
      </c>
      <c r="AJ19" s="22">
        <f t="shared" si="5"/>
        <v>828479.946</v>
      </c>
      <c r="AK19" s="22">
        <f t="shared" si="5"/>
        <v>103727.6</v>
      </c>
      <c r="AL19" s="22">
        <f t="shared" si="5"/>
        <v>11653.011999999999</v>
      </c>
      <c r="AM19" s="22">
        <f t="shared" si="5"/>
        <v>45723.8</v>
      </c>
      <c r="AN19" s="22">
        <f t="shared" si="5"/>
        <v>6073.2</v>
      </c>
      <c r="AO19" s="22">
        <f t="shared" si="5"/>
        <v>201300</v>
      </c>
      <c r="AP19" s="22">
        <f t="shared" si="5"/>
        <v>25876.411</v>
      </c>
      <c r="AQ19" s="22">
        <f t="shared" si="5"/>
        <v>1481609.5</v>
      </c>
      <c r="AR19" s="22">
        <f t="shared" si="5"/>
        <v>8810.8949999999913</v>
      </c>
      <c r="AS19" s="22">
        <f t="shared" si="5"/>
        <v>2517533.2000000002</v>
      </c>
      <c r="AT19" s="22">
        <f t="shared" si="5"/>
        <v>102625.69499999999</v>
      </c>
      <c r="AU19" s="22">
        <f t="shared" si="5"/>
        <v>0</v>
      </c>
      <c r="AV19" s="22">
        <f t="shared" si="5"/>
        <v>0</v>
      </c>
      <c r="AW19" s="22">
        <f t="shared" si="5"/>
        <v>2472223.2000000002</v>
      </c>
      <c r="AX19" s="22">
        <f t="shared" si="5"/>
        <v>93814.8</v>
      </c>
      <c r="AY19" s="22">
        <f t="shared" si="5"/>
        <v>0</v>
      </c>
      <c r="AZ19" s="22">
        <f t="shared" si="5"/>
        <v>0</v>
      </c>
      <c r="BA19" s="22">
        <f t="shared" si="5"/>
        <v>1035923.7</v>
      </c>
      <c r="BB19" s="22">
        <f t="shared" si="5"/>
        <v>93814.8</v>
      </c>
      <c r="BC19" s="22">
        <f t="shared" si="5"/>
        <v>3383540.1999999997</v>
      </c>
      <c r="BD19" s="22">
        <f t="shared" si="5"/>
        <v>746362.348</v>
      </c>
      <c r="BE19" s="22">
        <f t="shared" si="5"/>
        <v>411702.6</v>
      </c>
      <c r="BF19" s="22">
        <f t="shared" si="5"/>
        <v>49379.101999999999</v>
      </c>
      <c r="BG19" s="22">
        <f t="shared" si="5"/>
        <v>4200</v>
      </c>
      <c r="BH19" s="22">
        <f t="shared" si="5"/>
        <v>0</v>
      </c>
      <c r="BI19" s="22">
        <f t="shared" si="5"/>
        <v>-25600</v>
      </c>
      <c r="BJ19" s="22">
        <f t="shared" si="5"/>
        <v>-16992.2</v>
      </c>
      <c r="BK19" s="22">
        <f t="shared" si="5"/>
        <v>-471887.3</v>
      </c>
      <c r="BL19" s="22">
        <f t="shared" si="5"/>
        <v>-479190.14500000002</v>
      </c>
      <c r="BM19" s="22">
        <f t="shared" si="5"/>
        <v>0</v>
      </c>
      <c r="BN19" s="22">
        <f t="shared" si="5"/>
        <v>0</v>
      </c>
    </row>
    <row r="20" spans="1:66" ht="21" customHeight="1"/>
    <row r="21" spans="1:66" ht="21" customHeight="1"/>
    <row r="22" spans="1:66" ht="21" customHeight="1"/>
    <row r="23" spans="1:66" ht="21" customHeight="1"/>
    <row r="24" spans="1:66" ht="21" customHeight="1"/>
    <row r="25" spans="1:66" ht="21" customHeight="1"/>
    <row r="26" spans="1:66" ht="21" customHeight="1"/>
    <row r="27" spans="1:66" ht="21" customHeight="1"/>
    <row r="28" spans="1:66" ht="21" customHeight="1"/>
    <row r="29" spans="1:66" ht="21" customHeight="1"/>
    <row r="30" spans="1:66" ht="21" customHeight="1"/>
    <row r="31" spans="1:66" ht="21" customHeight="1"/>
    <row r="32" spans="1:6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8" ht="18" customHeight="1"/>
    <row r="121" spans="1:66" s="25" customFormat="1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25" customForma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25" customForma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25" customForma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</sheetData>
  <protectedRanges>
    <protectedRange sqref="J11:J13 J15:J18" name="Range2_18"/>
    <protectedRange sqref="N11:N13 N15:N18" name="Range2_1_4"/>
    <protectedRange sqref="R11:R18" name="Range2_3_4"/>
    <protectedRange sqref="T11:T18" name="Range2_4_4"/>
    <protectedRange sqref="V11:V18" name="Range2_5_4"/>
    <protectedRange sqref="X11:X18" name="Range2_6_4"/>
    <protectedRange sqref="Z11:Z18" name="Range2_7_4"/>
    <protectedRange sqref="AB11:AB18" name="Range2_8_4"/>
    <protectedRange sqref="AD11:AD18" name="Range2_9_4"/>
    <protectedRange sqref="AH11:AH17" name="Range2_11_4"/>
    <protectedRange sqref="AJ11:AJ17" name="Range2_12_4"/>
    <protectedRange sqref="AL11:AL18" name="Range2_13_4"/>
    <protectedRange sqref="AN11:AN18" name="Range2_14_4"/>
    <protectedRange sqref="AP11:AP18" name="Range2_15_4"/>
    <protectedRange sqref="AT11:AT18" name="Range3_12"/>
    <protectedRange sqref="AV11:AV18" name="Range3_1_4"/>
    <protectedRange sqref="AX11:AX18" name="Range3_3_4"/>
    <protectedRange sqref="AZ11:AZ18" name="Range3_4_4"/>
    <protectedRange sqref="BB11:BB18" name="Range3_5_4"/>
    <protectedRange sqref="BD11:BD18" name="Range3_6_4"/>
    <protectedRange sqref="BF11:BF18" name="Range3_7_4"/>
    <protectedRange sqref="BJ11:BJ18" name="Range3_8_4"/>
    <protectedRange sqref="BL11:BL18" name="Range3_9_4"/>
    <protectedRange sqref="P11:P18" name="Range2_10_4"/>
    <protectedRange sqref="Q17:Q18" name="Range2_1"/>
  </protectedRanges>
  <mergeCells count="54">
    <mergeCell ref="A19:B19"/>
    <mergeCell ref="C8:D8"/>
    <mergeCell ref="E8:F8"/>
    <mergeCell ref="G8:H8"/>
    <mergeCell ref="I8:J8"/>
    <mergeCell ref="A4:A9"/>
    <mergeCell ref="B4:B9"/>
    <mergeCell ref="C4:H7"/>
    <mergeCell ref="I4:BB4"/>
    <mergeCell ref="AI8:AJ8"/>
    <mergeCell ref="AM8:AN8"/>
    <mergeCell ref="AQ8:AR8"/>
    <mergeCell ref="AS8:AT8"/>
    <mergeCell ref="AU8:AV8"/>
    <mergeCell ref="I6:BB6"/>
    <mergeCell ref="W8:X8"/>
    <mergeCell ref="Y8:Z8"/>
    <mergeCell ref="I7:L7"/>
    <mergeCell ref="BI6:BJ8"/>
    <mergeCell ref="BK6:BN7"/>
    <mergeCell ref="AI7:AJ7"/>
    <mergeCell ref="AK7:AL8"/>
    <mergeCell ref="D3:I3"/>
    <mergeCell ref="W3:X3"/>
    <mergeCell ref="AG3:AH3"/>
    <mergeCell ref="BC5:BH5"/>
    <mergeCell ref="M7:N8"/>
    <mergeCell ref="O7:AD7"/>
    <mergeCell ref="AE7:AF8"/>
    <mergeCell ref="AG7:AH8"/>
    <mergeCell ref="AC8:AD8"/>
    <mergeCell ref="O8:P8"/>
    <mergeCell ref="Q8:R8"/>
    <mergeCell ref="S8:T8"/>
    <mergeCell ref="U8:V8"/>
    <mergeCell ref="AA8:AB8"/>
    <mergeCell ref="BC6:BF6"/>
    <mergeCell ref="BG6:BH8"/>
    <mergeCell ref="BI5:BN5"/>
    <mergeCell ref="K8:L8"/>
    <mergeCell ref="A2:N2"/>
    <mergeCell ref="BM8:BN8"/>
    <mergeCell ref="AM7:AN7"/>
    <mergeCell ref="AO7:AP8"/>
    <mergeCell ref="AQ7:AV7"/>
    <mergeCell ref="AW7:BB7"/>
    <mergeCell ref="BC7:BD8"/>
    <mergeCell ref="BE7:BF8"/>
    <mergeCell ref="AW8:AX8"/>
    <mergeCell ref="AY8:AZ8"/>
    <mergeCell ref="BA8:BB8"/>
    <mergeCell ref="BK8:BL8"/>
    <mergeCell ref="BC4:BN4"/>
    <mergeCell ref="I5:BB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2024-04-03T10:36:39Z</dcterms:modified>
</cp:coreProperties>
</file>