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Armavir" sheetId="1" r:id="rId1"/>
  </sheets>
  <calcPr calcId="125725"/>
</workbook>
</file>

<file path=xl/calcChain.xml><?xml version="1.0" encoding="utf-8"?>
<calcChain xmlns="http://schemas.openxmlformats.org/spreadsheetml/2006/main">
  <c r="EG18" i="1"/>
  <c r="EF18"/>
  <c r="EE18"/>
  <c r="ED18"/>
  <c r="EC18"/>
  <c r="EB18"/>
  <c r="EA18"/>
  <c r="DZ18"/>
  <c r="DY18"/>
  <c r="DX18"/>
  <c r="DW18"/>
  <c r="DV18"/>
  <c r="DU18"/>
  <c r="DT18"/>
  <c r="DS18"/>
  <c r="DR18"/>
  <c r="DQ18"/>
  <c r="DP18"/>
  <c r="DO18"/>
  <c r="DK18"/>
  <c r="DJ18"/>
  <c r="DI18"/>
  <c r="DH18"/>
  <c r="DG18"/>
  <c r="DF18"/>
  <c r="DE18"/>
  <c r="DD18"/>
  <c r="DC18"/>
  <c r="DB18"/>
  <c r="DA18"/>
  <c r="CZ18"/>
  <c r="CY18"/>
  <c r="CX18"/>
  <c r="CW18"/>
  <c r="CV18"/>
  <c r="CU18"/>
  <c r="CT18"/>
  <c r="CS18"/>
  <c r="CR18"/>
  <c r="CQ18"/>
  <c r="CP18"/>
  <c r="CO18"/>
  <c r="CN18"/>
  <c r="CM18"/>
  <c r="CL18"/>
  <c r="CK18"/>
  <c r="CJ18"/>
  <c r="CI18"/>
  <c r="CH18"/>
  <c r="CG18"/>
  <c r="CF18"/>
  <c r="CE18"/>
  <c r="CD18"/>
  <c r="CC18"/>
  <c r="CB18"/>
  <c r="CA18"/>
  <c r="BZ18"/>
  <c r="BY18"/>
  <c r="BX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BA18"/>
  <c r="AZ18"/>
  <c r="AY18"/>
  <c r="AX18"/>
  <c r="AU18"/>
  <c r="AV18" s="1"/>
  <c r="AT18"/>
  <c r="AS18"/>
  <c r="AW18" s="1"/>
  <c r="AP18"/>
  <c r="AQ18" s="1"/>
  <c r="AO18"/>
  <c r="AN18"/>
  <c r="AL18"/>
  <c r="AK18"/>
  <c r="AM18" s="1"/>
  <c r="AJ18"/>
  <c r="AI18"/>
  <c r="AG18"/>
  <c r="AF18"/>
  <c r="AE18"/>
  <c r="AD18"/>
  <c r="AH18" s="1"/>
  <c r="AA18"/>
  <c r="AB18" s="1"/>
  <c r="Z18"/>
  <c r="Y18"/>
  <c r="AC18" s="1"/>
  <c r="V18"/>
  <c r="W18" s="1"/>
  <c r="U18"/>
  <c r="T18"/>
  <c r="D18"/>
  <c r="C18"/>
  <c r="EJ17"/>
  <c r="G17" s="1"/>
  <c r="EI17"/>
  <c r="EH17"/>
  <c r="DN17"/>
  <c r="DM17"/>
  <c r="DL17"/>
  <c r="BU17"/>
  <c r="BV17" s="1"/>
  <c r="BT17"/>
  <c r="BS17"/>
  <c r="AW17"/>
  <c r="AV17"/>
  <c r="AR17"/>
  <c r="AQ17"/>
  <c r="AM17"/>
  <c r="AL17"/>
  <c r="AH17"/>
  <c r="AG17"/>
  <c r="AC17"/>
  <c r="AB17"/>
  <c r="X17"/>
  <c r="W17"/>
  <c r="R17"/>
  <c r="Q17"/>
  <c r="S17" s="1"/>
  <c r="P17"/>
  <c r="O17"/>
  <c r="M17"/>
  <c r="L17"/>
  <c r="K17"/>
  <c r="J17"/>
  <c r="N17" s="1"/>
  <c r="F17"/>
  <c r="E17"/>
  <c r="EJ16"/>
  <c r="EI16"/>
  <c r="EH16"/>
  <c r="E16" s="1"/>
  <c r="DN16"/>
  <c r="DM16"/>
  <c r="DL16"/>
  <c r="BV16"/>
  <c r="BU16"/>
  <c r="BT16"/>
  <c r="BS16"/>
  <c r="BW16" s="1"/>
  <c r="AW16"/>
  <c r="AV16"/>
  <c r="AR16"/>
  <c r="AQ16"/>
  <c r="AM16"/>
  <c r="AL16"/>
  <c r="AH16"/>
  <c r="AG16"/>
  <c r="AC16"/>
  <c r="AB16"/>
  <c r="X16"/>
  <c r="W16"/>
  <c r="Q16"/>
  <c r="P16"/>
  <c r="R16" s="1"/>
  <c r="O16"/>
  <c r="S16" s="1"/>
  <c r="L16"/>
  <c r="M16" s="1"/>
  <c r="K16"/>
  <c r="J16"/>
  <c r="H16"/>
  <c r="G16"/>
  <c r="I16" s="1"/>
  <c r="F16"/>
  <c r="EJ15"/>
  <c r="G15" s="1"/>
  <c r="EI15"/>
  <c r="EH15"/>
  <c r="DN15"/>
  <c r="DM15"/>
  <c r="DL15"/>
  <c r="BU15"/>
  <c r="BV15" s="1"/>
  <c r="BT15"/>
  <c r="BS15"/>
  <c r="AW15"/>
  <c r="AV15"/>
  <c r="AR15"/>
  <c r="AQ15"/>
  <c r="AM15"/>
  <c r="AL15"/>
  <c r="AH15"/>
  <c r="AG15"/>
  <c r="AC15"/>
  <c r="AB15"/>
  <c r="X15"/>
  <c r="W15"/>
  <c r="R15"/>
  <c r="Q15"/>
  <c r="S15" s="1"/>
  <c r="P15"/>
  <c r="O15"/>
  <c r="M15"/>
  <c r="L15"/>
  <c r="K15"/>
  <c r="J15"/>
  <c r="N15" s="1"/>
  <c r="F15"/>
  <c r="E15"/>
  <c r="EJ14"/>
  <c r="EI14"/>
  <c r="EH14"/>
  <c r="E14" s="1"/>
  <c r="DN14"/>
  <c r="DM14"/>
  <c r="DL14"/>
  <c r="BV14"/>
  <c r="BU14"/>
  <c r="BT14"/>
  <c r="BS14"/>
  <c r="BW14" s="1"/>
  <c r="AW14"/>
  <c r="AV14"/>
  <c r="AR14"/>
  <c r="AQ14"/>
  <c r="AM14"/>
  <c r="AL14"/>
  <c r="AH14"/>
  <c r="AG14"/>
  <c r="AC14"/>
  <c r="AB14"/>
  <c r="X14"/>
  <c r="W14"/>
  <c r="Q14"/>
  <c r="P14"/>
  <c r="R14" s="1"/>
  <c r="O14"/>
  <c r="S14" s="1"/>
  <c r="L14"/>
  <c r="M14" s="1"/>
  <c r="K14"/>
  <c r="J14"/>
  <c r="H14"/>
  <c r="G14"/>
  <c r="I14" s="1"/>
  <c r="F14"/>
  <c r="EJ13"/>
  <c r="G13" s="1"/>
  <c r="EI13"/>
  <c r="EH13"/>
  <c r="DN13"/>
  <c r="DM13"/>
  <c r="DL13"/>
  <c r="BU13"/>
  <c r="BV13" s="1"/>
  <c r="BT13"/>
  <c r="BS13"/>
  <c r="AW13"/>
  <c r="AV13"/>
  <c r="AR13"/>
  <c r="AQ13"/>
  <c r="AM13"/>
  <c r="AL13"/>
  <c r="AH13"/>
  <c r="AG13"/>
  <c r="AC13"/>
  <c r="AB13"/>
  <c r="X13"/>
  <c r="W13"/>
  <c r="R13"/>
  <c r="Q13"/>
  <c r="S13" s="1"/>
  <c r="P13"/>
  <c r="O13"/>
  <c r="M13"/>
  <c r="L13"/>
  <c r="K13"/>
  <c r="J13"/>
  <c r="N13" s="1"/>
  <c r="F13"/>
  <c r="E13"/>
  <c r="EJ12"/>
  <c r="EI12"/>
  <c r="EH12"/>
  <c r="E12" s="1"/>
  <c r="DN12"/>
  <c r="DM12"/>
  <c r="DL12"/>
  <c r="BV12"/>
  <c r="BU12"/>
  <c r="BT12"/>
  <c r="BS12"/>
  <c r="BW12" s="1"/>
  <c r="AW12"/>
  <c r="AV12"/>
  <c r="AR12"/>
  <c r="AQ12"/>
  <c r="AM12"/>
  <c r="AL12"/>
  <c r="AH12"/>
  <c r="AG12"/>
  <c r="AC12"/>
  <c r="AB12"/>
  <c r="X12"/>
  <c r="W12"/>
  <c r="Q12"/>
  <c r="P12"/>
  <c r="R12" s="1"/>
  <c r="O12"/>
  <c r="S12" s="1"/>
  <c r="L12"/>
  <c r="M12" s="1"/>
  <c r="K12"/>
  <c r="J12"/>
  <c r="H12"/>
  <c r="G12"/>
  <c r="I12" s="1"/>
  <c r="F12"/>
  <c r="EJ11"/>
  <c r="G11" s="1"/>
  <c r="EI11"/>
  <c r="EH11"/>
  <c r="DN11"/>
  <c r="DM11"/>
  <c r="DL11"/>
  <c r="BU11"/>
  <c r="BV11" s="1"/>
  <c r="BT11"/>
  <c r="BS11"/>
  <c r="AW11"/>
  <c r="AV11"/>
  <c r="AR11"/>
  <c r="AQ11"/>
  <c r="AM11"/>
  <c r="AL11"/>
  <c r="AH11"/>
  <c r="AG11"/>
  <c r="AC11"/>
  <c r="AB11"/>
  <c r="X11"/>
  <c r="W11"/>
  <c r="R11"/>
  <c r="Q11"/>
  <c r="S11" s="1"/>
  <c r="P11"/>
  <c r="O11"/>
  <c r="M11"/>
  <c r="L11"/>
  <c r="K11"/>
  <c r="J11"/>
  <c r="N11" s="1"/>
  <c r="F11"/>
  <c r="E11"/>
  <c r="EJ10"/>
  <c r="EJ18" s="1"/>
  <c r="EI10"/>
  <c r="EI18" s="1"/>
  <c r="EH10"/>
  <c r="EH18" s="1"/>
  <c r="DN10"/>
  <c r="DN18" s="1"/>
  <c r="DM10"/>
  <c r="DM18" s="1"/>
  <c r="DL10"/>
  <c r="DL18" s="1"/>
  <c r="BV10"/>
  <c r="BU10"/>
  <c r="BU18" s="1"/>
  <c r="BT10"/>
  <c r="BT18" s="1"/>
  <c r="BS10"/>
  <c r="BS18" s="1"/>
  <c r="AW10"/>
  <c r="AV10"/>
  <c r="AR10"/>
  <c r="AQ10"/>
  <c r="AM10"/>
  <c r="AL10"/>
  <c r="AH10"/>
  <c r="AG10"/>
  <c r="AC10"/>
  <c r="AB10"/>
  <c r="X10"/>
  <c r="W10"/>
  <c r="Q10"/>
  <c r="Q18" s="1"/>
  <c r="P10"/>
  <c r="P18" s="1"/>
  <c r="O10"/>
  <c r="S10" s="1"/>
  <c r="L10"/>
  <c r="M10" s="1"/>
  <c r="K10"/>
  <c r="K18" s="1"/>
  <c r="J10"/>
  <c r="J18" s="1"/>
  <c r="H10"/>
  <c r="G10"/>
  <c r="G18" s="1"/>
  <c r="F10"/>
  <c r="F18" s="1"/>
  <c r="EJ8"/>
  <c r="EF8"/>
  <c r="EC8"/>
  <c r="DZ8"/>
  <c r="DW8"/>
  <c r="DT8"/>
  <c r="DQ8"/>
  <c r="DN8"/>
  <c r="DJ8"/>
  <c r="DG8"/>
  <c r="DD8"/>
  <c r="DA8"/>
  <c r="CX8"/>
  <c r="CU8"/>
  <c r="CR8"/>
  <c r="CO8"/>
  <c r="CL8"/>
  <c r="CI8"/>
  <c r="CF8"/>
  <c r="CC8"/>
  <c r="BZ8"/>
  <c r="BU8"/>
  <c r="BR8"/>
  <c r="BO8"/>
  <c r="BL8"/>
  <c r="BI8"/>
  <c r="BF8"/>
  <c r="BC8"/>
  <c r="AZ8"/>
  <c r="AU8"/>
  <c r="AP8"/>
  <c r="AK8"/>
  <c r="AF8"/>
  <c r="AA8"/>
  <c r="V8"/>
  <c r="Q8"/>
  <c r="L8"/>
  <c r="I11" l="1"/>
  <c r="H11"/>
  <c r="I13"/>
  <c r="H13"/>
  <c r="I17"/>
  <c r="H17"/>
  <c r="H18"/>
  <c r="I15"/>
  <c r="H15"/>
  <c r="R18"/>
  <c r="BV18"/>
  <c r="BW18"/>
  <c r="N10"/>
  <c r="R10"/>
  <c r="BW11"/>
  <c r="N12"/>
  <c r="BW13"/>
  <c r="N14"/>
  <c r="BW15"/>
  <c r="N16"/>
  <c r="BW17"/>
  <c r="L18"/>
  <c r="X18"/>
  <c r="AR18"/>
  <c r="BW10"/>
  <c r="E10"/>
  <c r="E18" s="1"/>
  <c r="I18" s="1"/>
  <c r="O18"/>
  <c r="S18" s="1"/>
  <c r="I10" l="1"/>
  <c r="M18"/>
  <c r="N18"/>
</calcChain>
</file>

<file path=xl/sharedStrings.xml><?xml version="1.0" encoding="utf-8"?>
<sst xmlns="http://schemas.openxmlformats.org/spreadsheetml/2006/main" count="199" uniqueCount="69">
  <si>
    <t>ՀԱՇՎԵՏՎՈՒԹՅՈՒՆ</t>
  </si>
  <si>
    <t>հազար դրամ</t>
  </si>
  <si>
    <t>Հ/հ</t>
  </si>
  <si>
    <t>Համայնքի անվանումը</t>
  </si>
  <si>
    <t>Ֆոնդային բյուջեի տարեսկզբի մնացորդ</t>
  </si>
  <si>
    <t>Վարչական բյուջեի տարեսկզբի մնացորդ</t>
  </si>
  <si>
    <t>տող 1000ԸՆԴԱՄԵՆԸ  ԵԿԱՄՈՒՏՆԵՐ     (տող 1100 + տող 1200+տող 1300)</t>
  </si>
  <si>
    <r>
      <t>որից` Սեփական եկամուտներ</t>
    </r>
    <r>
      <rPr>
        <sz val="12"/>
        <rFont val="GHEA Grapalat"/>
        <family val="3"/>
      </rPr>
      <t xml:space="preserve">             (Ընդամենը եկամուտներ առանց պաշտոնական դրամաշնորհների)                                                                                                              </t>
    </r>
  </si>
  <si>
    <t>ԴԱՀԿ    Վ/Բ</t>
  </si>
  <si>
    <t xml:space="preserve"> տող 1000  Ընդամենը վարչական մաս</t>
  </si>
  <si>
    <t xml:space="preserve">Ֆ Ո Ն Դ Ա Յ Ի Ն     </t>
  </si>
  <si>
    <t>տող 1000   Ընդամենը ֆոնդային մաս</t>
  </si>
  <si>
    <t>1. ՀԱՐԿԵՐ ԵՎ ՏՈՒՐՔԵՐ</t>
  </si>
  <si>
    <t>2. ՊԱՇՏՈՆԱԿԱՆ ԴՐԱՄԱՇՆՈՐՀՆԵՐ</t>
  </si>
  <si>
    <t xml:space="preserve">տող 1320 Շահաբաժիններ </t>
  </si>
  <si>
    <t>3.3 գույքի վարձակալությունից եկամուտներ(տող 1331 + տող 1332 + տող 1333 + 1334)</t>
  </si>
  <si>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</si>
  <si>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</si>
  <si>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 xml:space="preserve"> տող 1360Մուտքեր տույժերից, տուգանքներից</t>
  </si>
  <si>
    <t xml:space="preserve"> տող 1370  3.7 Ընթացիկ ոչ պաշտոնական դրամաշնորհներ</t>
  </si>
  <si>
    <t xml:space="preserve"> տող 1390   3.9 Այլ եկամուտներ</t>
  </si>
  <si>
    <t xml:space="preserve"> տող 1310  3.1 Տոկոսներ</t>
  </si>
  <si>
    <t xml:space="preserve">տող 1111Գույքահարկ համայնքների վարչական տարածքներում գտնվող շենքերի և շինությունների համար                                                                     </t>
  </si>
  <si>
    <t>տող 1112Հողի հարկ համայնքների վարչական տարածքներում գտնվող հողի համար</t>
  </si>
  <si>
    <t xml:space="preserve">տող 1131Տեղական տուրքեր
</t>
  </si>
  <si>
    <t>տող 1150Համայնքի բյուջե վճարվող պետական տուրքեր
(տող 1151 )</t>
  </si>
  <si>
    <t>տող1160  1.5 Այլ հարկային եկամուտներ</t>
  </si>
  <si>
    <t>տող1210+1230  2.1  Ընթացիկ արտաքին պաշտոնական դրամաշնորհներ` ստացված այլ պետություններից 2.3 Ընթացիկ արտաքին պաշտոնական դրամաշնորհներ` ստացված միջազգային կազմակերպություններից</t>
  </si>
  <si>
    <r>
      <t xml:space="preserve">տող1251+1254  ա) Պետական բյուջեից ֆինանսական համահարթեցման սկզբունքով տրամադրվող դոտացիաներ բ) Պետական բյուջեից համայնքի վարչական բյուջեին տրամադրվող այլ դոտացիաներ </t>
    </r>
    <r>
      <rPr>
        <sz val="9"/>
        <rFont val="Arial Armenian"/>
        <family val="2"/>
      </rPr>
      <t/>
    </r>
  </si>
  <si>
    <t>տող1256
գ) Պետական բյուջեից համայնքի վարչական բյուջեին տրամադրվող այլ դոտացիաներ</t>
  </si>
  <si>
    <t>տող1257   գ) Պետական բյուջեից համայնքի վարչական բյուջեին տրամադրվող նպատակային հատկացումներ (սուբվենցիաներ)</t>
  </si>
  <si>
    <t>տող1258  դ) Այլ համայնքների բյուջեներից ընթացիկ ծախսերի ֆինանսավորման նպատակով ստացվող պաշտոնական դրամաշնորհներ</t>
  </si>
  <si>
    <t>տող 1330  3.3  ընդամենը գույքի վարձակալությունից եկամուտներ(տող 1331 + տող 1332 + տող 1333 + 1334)</t>
  </si>
  <si>
    <t xml:space="preserve">տող 1331Համայնքի սեփականություն համարվող հողերի վարձավճարներ </t>
  </si>
  <si>
    <t xml:space="preserve">տող1332Համայնքի վարչական տարածքում գտնվող պետական սեփականություն համարվող հողերի վարձավճարներ </t>
  </si>
  <si>
    <t xml:space="preserve">տող 1333Համայնքի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</si>
  <si>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1334Այլ գույքի վարձակալությունից մուտքեր</t>
  </si>
  <si>
    <r>
      <rPr>
        <b/>
        <sz val="12"/>
        <rFont val="GHEA Grapalat"/>
        <family val="3"/>
      </rPr>
      <t>տող 1341</t>
    </r>
    <r>
      <rPr>
        <sz val="12"/>
        <rFont val="GHEA Grapalat"/>
        <family val="3"/>
      </rPr>
      <t xml:space="preserve">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</si>
  <si>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2"/>
        <rFont val="GHEA Grapalat"/>
        <family val="3"/>
      </rPr>
      <t xml:space="preserve"> տող 1342</t>
    </r>
    <r>
      <rPr>
        <sz val="12"/>
        <rFont val="GHEA Grapalat"/>
        <family val="3"/>
      </rPr>
      <t>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</si>
  <si>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t>տող 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</si>
  <si>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1351    տեղական վճարներ</t>
  </si>
  <si>
    <t>այդ թվում    Աղբահանության վճար</t>
  </si>
  <si>
    <r>
      <rPr>
        <b/>
        <sz val="12"/>
        <rFont val="GHEA Grapalat"/>
        <family val="3"/>
      </rPr>
      <t xml:space="preserve"> տող 1352</t>
    </r>
    <r>
      <rPr>
        <sz val="12"/>
        <rFont val="GHEA Grapalat"/>
        <family val="3"/>
      </rPr>
      <t xml:space="preserve">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</si>
  <si>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2"/>
        <rFont val="GHEA Grapalat"/>
        <family val="3"/>
      </rPr>
      <t xml:space="preserve">տող 1220+1240     </t>
    </r>
    <r>
      <rPr>
        <sz val="12"/>
        <rFont val="GHEA Grapalat"/>
        <family val="3"/>
      </rPr>
      <t>2.2 Կապիտալ արտաքին պաշտոնական դրամաշնորհներ` ստացված այլ պետություններից2.4 Կապիտալ արտաքին պաշտոնական դրամաշնորհներ`  ստացված միջազգային կազմակերպություններից</t>
    </r>
  </si>
  <si>
    <r>
      <rPr>
        <b/>
        <sz val="12"/>
        <rFont val="GHEA Grapalat"/>
        <family val="3"/>
      </rPr>
      <t xml:space="preserve"> տող 1260   </t>
    </r>
    <r>
      <rPr>
        <sz val="12"/>
        <rFont val="GHEA Grapalat"/>
        <family val="3"/>
      </rPr>
      <t>2.6 Կապիտալ ներքին պաշտոնական դրամաշնորհներ` ստացված կառավարման այլ մակարդակներից</t>
    </r>
  </si>
  <si>
    <r>
      <rPr>
        <b/>
        <sz val="12"/>
        <rFont val="GHEA Grapalat"/>
        <family val="3"/>
      </rPr>
      <t xml:space="preserve"> տող 1381+տող 1382</t>
    </r>
    <r>
      <rPr>
        <sz val="12"/>
        <rFont val="GHEA Grapalat"/>
        <family val="3"/>
      </rPr>
      <t xml:space="preserve">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</si>
  <si>
    <r>
      <rPr>
        <b/>
        <sz val="12"/>
        <rFont val="GHEA Grapalat"/>
        <family val="3"/>
      </rPr>
      <t xml:space="preserve">տող 1391+1393   </t>
    </r>
    <r>
      <rPr>
        <sz val="12"/>
        <rFont val="GHEA Grapalat"/>
        <family val="3"/>
      </rPr>
      <t>1391.Համայնքի գույքին պատճառած վնասների փոխհատուցումից մուտքեր 1393.Օրենքով և իրավական այլ ակտերով սահմանված` համայնքի բյուջե մուտքագրման ենթակա այլ եկամուտներ</t>
    </r>
  </si>
  <si>
    <r>
      <rPr>
        <b/>
        <sz val="12"/>
        <rFont val="GHEA Grapalat"/>
        <family val="3"/>
      </rPr>
      <t>տող 1392</t>
    </r>
    <r>
      <rPr>
        <sz val="12"/>
        <rFont val="GHEA Grapalat"/>
        <family val="3"/>
      </rPr>
      <t>Վարչական բյուջեի պահուստային ֆոնդից ֆոնդային բյուջե կատարվող հատկացումներից մուտքեր</t>
    </r>
  </si>
  <si>
    <t xml:space="preserve">ծրագիր    տարեկան </t>
  </si>
  <si>
    <t xml:space="preserve">փաստ.                                                                            </t>
  </si>
  <si>
    <t>կատ. %-ը տարեկան ծրագրի նկատմամբ</t>
  </si>
  <si>
    <t>Մեծամոր</t>
  </si>
  <si>
    <t>Ֆերիկ</t>
  </si>
  <si>
    <t>Արմավիր</t>
  </si>
  <si>
    <t>Ընդամենը</t>
  </si>
  <si>
    <t>տող 1113 Համայնքի բյուջե մուտքագրվող անշարժ գույքի հարկ</t>
  </si>
  <si>
    <r>
      <t>տող 1120    1.2 Գույքային հարկեր այլ գույքից այդ թվում`Գույքահարկ փոխադրամիջոցների համար</t>
    </r>
    <r>
      <rPr>
        <sz val="10"/>
        <rFont val="Arial Armenian"/>
        <family val="2"/>
      </rPr>
      <t/>
    </r>
  </si>
  <si>
    <t>Վաղարշապատ</t>
  </si>
  <si>
    <t>Արաքս</t>
  </si>
  <si>
    <t>Խոյ</t>
  </si>
  <si>
    <t>Փարաքար</t>
  </si>
  <si>
    <t>Բաղրամյան</t>
  </si>
  <si>
    <t>Գույքային հարկեր անշարժ գույքից</t>
  </si>
  <si>
    <t>ԴԱՀԿ                     Ֆ/Բ</t>
  </si>
  <si>
    <t>Հաշվետու ժամանակաշրջան</t>
  </si>
  <si>
    <r>
      <t xml:space="preserve">ծրագիր </t>
    </r>
    <r>
      <rPr>
        <sz val="10"/>
        <rFont val="Calibri"/>
        <family val="2"/>
        <charset val="204"/>
      </rPr>
      <t>(1-ին եռամսյակ, 1-ին կիսամյակ, 9 ամիս)</t>
    </r>
  </si>
  <si>
    <t>կատ. %-ը 1-ին եռամսյակի, 1-ին կիսամյակի, 9 ամսվա նկատմամբ</t>
  </si>
  <si>
    <r>
      <t xml:space="preserve"> ՀՀ ԱՐՄԱՎԻՐԻ  ՄԱՐԶԻ  ՀԱՄԱՅՆՔՆԵՐԻ   ԲՅՈՒՋԵՏԱՅԻՆ   ԵԿԱՄՈՒՏՆԵՐԻ   ՎԵՐԱԲԵՐՅԱԼ  (աճողական)  2024թ. մարտի  «31» -ի դրությամբ </t>
    </r>
    <r>
      <rPr>
        <b/>
        <sz val="12"/>
        <rFont val="GHEA Grapalat"/>
        <family val="3"/>
      </rPr>
      <t xml:space="preserve">                                           </t>
    </r>
  </si>
  <si>
    <t xml:space="preserve">   փաստ,               3 ամիս                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</si>
</sst>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3">
    <font>
      <sz val="11"/>
      <color theme="1"/>
      <name val="Calibri"/>
      <family val="2"/>
      <charset val="204"/>
      <scheme val="minor"/>
    </font>
    <font>
      <sz val="12"/>
      <name val="GHEA Grapalat"/>
      <family val="3"/>
    </font>
    <font>
      <b/>
      <sz val="12"/>
      <name val="GHEA Grapalat"/>
      <family val="3"/>
    </font>
    <font>
      <sz val="10"/>
      <name val="Arial Armenian"/>
      <family val="2"/>
    </font>
    <font>
      <sz val="9"/>
      <name val="Arial Armenian"/>
      <family val="2"/>
    </font>
    <font>
      <sz val="10"/>
      <name val="GHEA Grapalat"/>
      <family val="3"/>
    </font>
    <font>
      <b/>
      <sz val="10"/>
      <name val="GHEA Grapalat"/>
      <family val="3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  <font>
      <sz val="8"/>
      <name val="Calibri"/>
      <family val="2"/>
      <charset val="204"/>
    </font>
    <font>
      <sz val="10"/>
      <name val="Calibri"/>
      <family val="2"/>
      <charset val="204"/>
    </font>
    <font>
      <sz val="9"/>
      <name val="GHEA Grapalat"/>
      <family val="3"/>
    </font>
    <font>
      <sz val="12"/>
      <color theme="1"/>
      <name val="GHEA Grapalat"/>
      <family val="3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2" borderId="0" xfId="0" applyFont="1" applyFill="1" applyProtection="1"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2" borderId="0" xfId="0" applyFont="1" applyFill="1" applyAlignment="1" applyProtection="1">
      <protection locked="0"/>
    </xf>
    <xf numFmtId="0" fontId="1" fillId="0" borderId="0" xfId="0" applyFont="1" applyFill="1" applyProtection="1">
      <protection locked="0"/>
    </xf>
    <xf numFmtId="14" fontId="1" fillId="2" borderId="0" xfId="0" applyNumberFormat="1" applyFont="1" applyFill="1" applyProtection="1"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Protection="1"/>
    <xf numFmtId="0" fontId="1" fillId="0" borderId="0" xfId="0" applyFont="1" applyBorder="1" applyProtection="1"/>
    <xf numFmtId="0" fontId="1" fillId="0" borderId="0" xfId="0" applyFont="1" applyFill="1" applyProtection="1"/>
    <xf numFmtId="0" fontId="1" fillId="2" borderId="0" xfId="0" applyFont="1" applyFill="1" applyProtection="1"/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Protection="1"/>
    <xf numFmtId="0" fontId="5" fillId="2" borderId="0" xfId="0" applyFont="1" applyFill="1" applyProtection="1"/>
    <xf numFmtId="0" fontId="6" fillId="2" borderId="2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</xf>
    <xf numFmtId="1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2" xfId="0" applyNumberFormat="1" applyFont="1" applyFill="1" applyBorder="1" applyAlignment="1">
      <alignment horizontal="center" vertical="center" wrapText="1"/>
    </xf>
    <xf numFmtId="165" fontId="1" fillId="3" borderId="2" xfId="0" applyNumberFormat="1" applyFont="1" applyFill="1" applyBorder="1" applyAlignment="1" applyProtection="1">
      <alignment horizontal="center" vertical="center" wrapText="1"/>
    </xf>
    <xf numFmtId="165" fontId="1" fillId="2" borderId="2" xfId="0" applyNumberFormat="1" applyFont="1" applyFill="1" applyBorder="1" applyAlignment="1" applyProtection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/>
    </xf>
    <xf numFmtId="165" fontId="7" fillId="2" borderId="2" xfId="0" applyNumberFormat="1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 applyProtection="1">
      <alignment horizontal="center" vertical="center" wrapText="1"/>
      <protection locked="0"/>
    </xf>
    <xf numFmtId="164" fontId="7" fillId="2" borderId="3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Alignment="1" applyProtection="1">
      <alignment horizontal="center" vertical="center" wrapText="1"/>
      <protection locked="0"/>
    </xf>
    <xf numFmtId="164" fontId="2" fillId="2" borderId="0" xfId="0" applyNumberFormat="1" applyFont="1" applyFill="1" applyAlignment="1" applyProtection="1">
      <alignment horizontal="center" vertical="center" wrapText="1"/>
      <protection locked="0"/>
    </xf>
    <xf numFmtId="164" fontId="1" fillId="2" borderId="2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/>
    </xf>
    <xf numFmtId="165" fontId="2" fillId="2" borderId="2" xfId="0" applyNumberFormat="1" applyFont="1" applyFill="1" applyBorder="1" applyAlignment="1" applyProtection="1">
      <alignment horizontal="center" vertical="center" wrapText="1"/>
    </xf>
    <xf numFmtId="165" fontId="2" fillId="0" borderId="0" xfId="0" applyNumberFormat="1" applyFont="1" applyFill="1" applyBorder="1" applyAlignment="1" applyProtection="1">
      <alignment horizontal="center" vertical="center" wrapText="1"/>
    </xf>
    <xf numFmtId="164" fontId="1" fillId="0" borderId="0" xfId="0" applyNumberFormat="1" applyFont="1" applyFill="1" applyAlignment="1" applyProtection="1">
      <alignment horizontal="center" vertical="center" wrapText="1"/>
    </xf>
    <xf numFmtId="164" fontId="1" fillId="2" borderId="0" xfId="0" applyNumberFormat="1" applyFont="1" applyFill="1" applyAlignment="1" applyProtection="1">
      <alignment horizontal="center" vertical="center" wrapText="1"/>
    </xf>
    <xf numFmtId="165" fontId="1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7" borderId="0" xfId="0" applyFont="1" applyFill="1" applyProtection="1">
      <protection locked="0"/>
    </xf>
    <xf numFmtId="0" fontId="2" fillId="7" borderId="2" xfId="0" applyFont="1" applyFill="1" applyBorder="1" applyAlignment="1" applyProtection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4" fontId="5" fillId="0" borderId="2" xfId="0" applyNumberFormat="1" applyFont="1" applyFill="1" applyBorder="1" applyAlignment="1" applyProtection="1">
      <alignment horizontal="center" vertical="center" wrapText="1"/>
    </xf>
    <xf numFmtId="0" fontId="11" fillId="2" borderId="1" xfId="0" applyNumberFormat="1" applyFont="1" applyFill="1" applyBorder="1" applyAlignment="1" applyProtection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" fillId="2" borderId="0" xfId="0" applyFont="1" applyFill="1" applyAlignment="1" applyProtection="1">
      <alignment horizontal="center"/>
      <protection locked="0"/>
    </xf>
    <xf numFmtId="164" fontId="1" fillId="2" borderId="0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/>
    </xf>
    <xf numFmtId="164" fontId="7" fillId="2" borderId="3" xfId="0" applyNumberFormat="1" applyFont="1" applyFill="1" applyBorder="1" applyAlignment="1"/>
    <xf numFmtId="164" fontId="1" fillId="2" borderId="3" xfId="0" applyNumberFormat="1" applyFont="1" applyFill="1" applyBorder="1" applyAlignment="1"/>
    <xf numFmtId="164" fontId="12" fillId="7" borderId="2" xfId="0" applyNumberFormat="1" applyFont="1" applyFill="1" applyBorder="1" applyAlignment="1">
      <alignment horizontal="center" vertical="center"/>
    </xf>
    <xf numFmtId="165" fontId="12" fillId="7" borderId="2" xfId="0" applyNumberFormat="1" applyFont="1" applyFill="1" applyBorder="1" applyAlignment="1" applyProtection="1">
      <alignment horizontal="center" vertical="center" wrapText="1"/>
      <protection locked="0"/>
    </xf>
    <xf numFmtId="165" fontId="1" fillId="7" borderId="2" xfId="0" applyNumberFormat="1" applyFont="1" applyFill="1" applyBorder="1" applyAlignment="1" applyProtection="1">
      <alignment horizontal="center" vertical="center" wrapText="1"/>
      <protection locked="0"/>
    </xf>
    <xf numFmtId="165" fontId="12" fillId="7" borderId="2" xfId="0" applyNumberFormat="1" applyFont="1" applyFill="1" applyBorder="1" applyAlignment="1" applyProtection="1">
      <alignment horizontal="center" vertical="center" wrapText="1"/>
    </xf>
    <xf numFmtId="1" fontId="1" fillId="7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7" borderId="14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7" borderId="1" xfId="0" applyFont="1" applyFill="1" applyBorder="1" applyAlignment="1" applyProtection="1">
      <alignment horizontal="center" vertical="center" wrapText="1"/>
    </xf>
    <xf numFmtId="0" fontId="1" fillId="7" borderId="15" xfId="0" applyFont="1" applyFill="1" applyBorder="1" applyAlignment="1" applyProtection="1">
      <alignment horizontal="center" vertical="center" wrapText="1"/>
    </xf>
    <xf numFmtId="0" fontId="1" fillId="7" borderId="9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textRotation="90" wrapText="1"/>
    </xf>
    <xf numFmtId="0" fontId="0" fillId="0" borderId="15" xfId="0" applyBorder="1"/>
    <xf numFmtId="0" fontId="0" fillId="0" borderId="9" xfId="0" applyBorder="1"/>
    <xf numFmtId="0" fontId="1" fillId="2" borderId="15" xfId="0" applyFont="1" applyFill="1" applyBorder="1" applyAlignment="1" applyProtection="1">
      <alignment horizontal="center" vertical="center" textRotation="90" wrapText="1"/>
    </xf>
    <xf numFmtId="0" fontId="1" fillId="2" borderId="9" xfId="0" applyFont="1" applyFill="1" applyBorder="1" applyAlignment="1" applyProtection="1">
      <alignment horizontal="center" vertical="center" textRotation="90" wrapText="1"/>
    </xf>
    <xf numFmtId="4" fontId="1" fillId="3" borderId="1" xfId="0" applyNumberFormat="1" applyFont="1" applyFill="1" applyBorder="1" applyAlignment="1" applyProtection="1">
      <alignment horizontal="center" vertical="center" wrapText="1"/>
    </xf>
    <xf numFmtId="4" fontId="1" fillId="3" borderId="9" xfId="0" applyNumberFormat="1" applyFont="1" applyFill="1" applyBorder="1" applyAlignment="1" applyProtection="1">
      <alignment horizontal="center" vertical="center" wrapText="1"/>
    </xf>
    <xf numFmtId="4" fontId="1" fillId="0" borderId="5" xfId="0" applyNumberFormat="1" applyFont="1" applyFill="1" applyBorder="1" applyAlignment="1" applyProtection="1">
      <alignment horizontal="center" vertical="center" wrapText="1"/>
    </xf>
    <xf numFmtId="4" fontId="1" fillId="0" borderId="6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4" fontId="2" fillId="5" borderId="5" xfId="0" applyNumberFormat="1" applyFont="1" applyFill="1" applyBorder="1" applyAlignment="1" applyProtection="1">
      <alignment horizontal="center" vertical="center" wrapText="1"/>
    </xf>
    <xf numFmtId="4" fontId="2" fillId="5" borderId="13" xfId="0" applyNumberFormat="1" applyFont="1" applyFill="1" applyBorder="1" applyAlignment="1" applyProtection="1">
      <alignment horizontal="center" vertical="center" wrapText="1"/>
    </xf>
    <xf numFmtId="4" fontId="2" fillId="5" borderId="6" xfId="0" applyNumberFormat="1" applyFont="1" applyFill="1" applyBorder="1" applyAlignment="1" applyProtection="1">
      <alignment horizontal="center" vertical="center" wrapText="1"/>
    </xf>
    <xf numFmtId="4" fontId="2" fillId="5" borderId="10" xfId="0" applyNumberFormat="1" applyFont="1" applyFill="1" applyBorder="1" applyAlignment="1" applyProtection="1">
      <alignment horizontal="center" vertical="center" wrapText="1"/>
    </xf>
    <xf numFmtId="4" fontId="2" fillId="5" borderId="0" xfId="0" applyNumberFormat="1" applyFont="1" applyFill="1" applyBorder="1" applyAlignment="1" applyProtection="1">
      <alignment horizontal="center" vertical="center" wrapText="1"/>
    </xf>
    <xf numFmtId="4" fontId="2" fillId="5" borderId="11" xfId="0" applyNumberFormat="1" applyFont="1" applyFill="1" applyBorder="1" applyAlignment="1" applyProtection="1">
      <alignment horizontal="center" vertical="center" wrapText="1"/>
    </xf>
    <xf numFmtId="4" fontId="2" fillId="5" borderId="7" xfId="0" applyNumberFormat="1" applyFont="1" applyFill="1" applyBorder="1" applyAlignment="1" applyProtection="1">
      <alignment horizontal="center" vertical="center" wrapText="1"/>
    </xf>
    <xf numFmtId="4" fontId="2" fillId="5" borderId="4" xfId="0" applyNumberFormat="1" applyFont="1" applyFill="1" applyBorder="1" applyAlignment="1" applyProtection="1">
      <alignment horizontal="center" vertical="center" wrapText="1"/>
    </xf>
    <xf numFmtId="4" fontId="2" fillId="5" borderId="12" xfId="0" applyNumberFormat="1" applyFont="1" applyFill="1" applyBorder="1" applyAlignment="1" applyProtection="1">
      <alignment horizontal="center" vertical="center" wrapText="1"/>
    </xf>
    <xf numFmtId="0" fontId="2" fillId="5" borderId="5" xfId="0" applyNumberFormat="1" applyFont="1" applyFill="1" applyBorder="1" applyAlignment="1" applyProtection="1">
      <alignment horizontal="center" vertical="center" wrapText="1"/>
    </xf>
    <xf numFmtId="0" fontId="2" fillId="5" borderId="13" xfId="0" applyNumberFormat="1" applyFont="1" applyFill="1" applyBorder="1" applyAlignment="1" applyProtection="1">
      <alignment horizontal="center" vertical="center" wrapText="1"/>
    </xf>
    <xf numFmtId="0" fontId="2" fillId="5" borderId="6" xfId="0" applyNumberFormat="1" applyFont="1" applyFill="1" applyBorder="1" applyAlignment="1" applyProtection="1">
      <alignment horizontal="center" vertical="center" wrapText="1"/>
    </xf>
    <xf numFmtId="0" fontId="2" fillId="5" borderId="10" xfId="0" applyNumberFormat="1" applyFont="1" applyFill="1" applyBorder="1" applyAlignment="1" applyProtection="1">
      <alignment horizontal="center" vertical="center" wrapText="1"/>
    </xf>
    <xf numFmtId="0" fontId="2" fillId="5" borderId="0" xfId="0" applyNumberFormat="1" applyFont="1" applyFill="1" applyBorder="1" applyAlignment="1" applyProtection="1">
      <alignment horizontal="center" vertical="center" wrapText="1"/>
    </xf>
    <xf numFmtId="0" fontId="2" fillId="5" borderId="11" xfId="0" applyNumberFormat="1" applyFont="1" applyFill="1" applyBorder="1" applyAlignment="1" applyProtection="1">
      <alignment horizontal="center" vertical="center" wrapText="1"/>
    </xf>
    <xf numFmtId="0" fontId="2" fillId="5" borderId="7" xfId="0" applyNumberFormat="1" applyFont="1" applyFill="1" applyBorder="1" applyAlignment="1" applyProtection="1">
      <alignment horizontal="center" vertical="center" wrapText="1"/>
    </xf>
    <xf numFmtId="0" fontId="2" fillId="5" borderId="4" xfId="0" applyNumberFormat="1" applyFont="1" applyFill="1" applyBorder="1" applyAlignment="1" applyProtection="1">
      <alignment horizontal="center" vertical="center" wrapText="1"/>
    </xf>
    <xf numFmtId="0" fontId="2" fillId="5" borderId="12" xfId="0" applyNumberFormat="1" applyFont="1" applyFill="1" applyBorder="1" applyAlignment="1" applyProtection="1">
      <alignment horizontal="center" vertical="center" wrapText="1"/>
    </xf>
    <xf numFmtId="4" fontId="1" fillId="4" borderId="5" xfId="0" applyNumberFormat="1" applyFont="1" applyFill="1" applyBorder="1" applyAlignment="1" applyProtection="1">
      <alignment horizontal="center" vertical="center" wrapText="1"/>
    </xf>
    <xf numFmtId="4" fontId="1" fillId="4" borderId="13" xfId="0" applyNumberFormat="1" applyFont="1" applyFill="1" applyBorder="1" applyAlignment="1" applyProtection="1">
      <alignment horizontal="center" vertical="center" wrapText="1"/>
    </xf>
    <xf numFmtId="4" fontId="1" fillId="4" borderId="6" xfId="0" applyNumberFormat="1" applyFont="1" applyFill="1" applyBorder="1" applyAlignment="1" applyProtection="1">
      <alignment horizontal="center" vertical="center" wrapText="1"/>
    </xf>
    <xf numFmtId="4" fontId="1" fillId="0" borderId="13" xfId="0" applyNumberFormat="1" applyFont="1" applyFill="1" applyBorder="1" applyAlignment="1" applyProtection="1">
      <alignment horizontal="center" vertical="center" wrapText="1"/>
    </xf>
    <xf numFmtId="4" fontId="1" fillId="2" borderId="2" xfId="0" applyNumberFormat="1" applyFont="1" applyFill="1" applyBorder="1" applyAlignment="1" applyProtection="1">
      <alignment horizontal="center" vertical="center" wrapText="1"/>
    </xf>
    <xf numFmtId="4" fontId="1" fillId="5" borderId="5" xfId="0" applyNumberFormat="1" applyFont="1" applyFill="1" applyBorder="1" applyAlignment="1" applyProtection="1">
      <alignment horizontal="center" vertical="center" wrapText="1"/>
    </xf>
    <xf numFmtId="4" fontId="1" fillId="5" borderId="13" xfId="0" applyNumberFormat="1" applyFont="1" applyFill="1" applyBorder="1" applyAlignment="1" applyProtection="1">
      <alignment horizontal="center" vertical="center" wrapText="1"/>
    </xf>
    <xf numFmtId="4" fontId="1" fillId="5" borderId="6" xfId="0" applyNumberFormat="1" applyFont="1" applyFill="1" applyBorder="1" applyAlignment="1" applyProtection="1">
      <alignment horizontal="center" vertical="center" wrapText="1"/>
    </xf>
    <xf numFmtId="4" fontId="1" fillId="5" borderId="10" xfId="0" applyNumberFormat="1" applyFont="1" applyFill="1" applyBorder="1" applyAlignment="1" applyProtection="1">
      <alignment horizontal="center" vertical="center" wrapText="1"/>
    </xf>
    <xf numFmtId="4" fontId="1" fillId="5" borderId="0" xfId="0" applyNumberFormat="1" applyFont="1" applyFill="1" applyBorder="1" applyAlignment="1" applyProtection="1">
      <alignment horizontal="center" vertical="center" wrapText="1"/>
    </xf>
    <xf numFmtId="4" fontId="1" fillId="5" borderId="11" xfId="0" applyNumberFormat="1" applyFont="1" applyFill="1" applyBorder="1" applyAlignment="1" applyProtection="1">
      <alignment horizontal="center" vertical="center" wrapText="1"/>
    </xf>
    <xf numFmtId="4" fontId="1" fillId="5" borderId="7" xfId="0" applyNumberFormat="1" applyFont="1" applyFill="1" applyBorder="1" applyAlignment="1" applyProtection="1">
      <alignment horizontal="center" vertical="center" wrapText="1"/>
    </xf>
    <xf numFmtId="4" fontId="1" fillId="5" borderId="4" xfId="0" applyNumberFormat="1" applyFont="1" applyFill="1" applyBorder="1" applyAlignment="1" applyProtection="1">
      <alignment horizontal="center" vertical="center" wrapText="1"/>
    </xf>
    <xf numFmtId="4" fontId="1" fillId="5" borderId="12" xfId="0" applyNumberFormat="1" applyFont="1" applyFill="1" applyBorder="1" applyAlignment="1" applyProtection="1">
      <alignment horizontal="center" vertical="center" wrapText="1"/>
    </xf>
    <xf numFmtId="0" fontId="1" fillId="2" borderId="14" xfId="0" applyNumberFormat="1" applyFont="1" applyFill="1" applyBorder="1" applyAlignment="1" applyProtection="1">
      <alignment horizontal="center" vertical="center" wrapText="1"/>
    </xf>
    <xf numFmtId="0" fontId="1" fillId="2" borderId="8" xfId="0" applyNumberFormat="1" applyFont="1" applyFill="1" applyBorder="1" applyAlignment="1" applyProtection="1">
      <alignment horizontal="center" vertical="center" wrapText="1"/>
    </xf>
    <xf numFmtId="0" fontId="1" fillId="2" borderId="3" xfId="0" applyNumberFormat="1" applyFont="1" applyFill="1" applyBorder="1" applyAlignment="1" applyProtection="1">
      <alignment horizontal="center" vertical="center" wrapText="1"/>
    </xf>
    <xf numFmtId="4" fontId="1" fillId="0" borderId="14" xfId="0" applyNumberFormat="1" applyFont="1" applyBorder="1" applyAlignment="1" applyProtection="1">
      <alignment horizontal="center" vertical="center" wrapText="1"/>
    </xf>
    <xf numFmtId="4" fontId="1" fillId="0" borderId="8" xfId="0" applyNumberFormat="1" applyFont="1" applyBorder="1" applyAlignment="1" applyProtection="1">
      <alignment horizontal="center" vertical="center" wrapText="1"/>
    </xf>
    <xf numFmtId="4" fontId="1" fillId="0" borderId="3" xfId="0" applyNumberFormat="1" applyFont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 vertical="center" wrapText="1"/>
    </xf>
    <xf numFmtId="4" fontId="1" fillId="0" borderId="4" xfId="0" applyNumberFormat="1" applyFont="1" applyBorder="1" applyAlignment="1" applyProtection="1">
      <alignment horizontal="center" vertical="center" wrapText="1"/>
    </xf>
    <xf numFmtId="0" fontId="1" fillId="6" borderId="14" xfId="0" applyFont="1" applyFill="1" applyBorder="1" applyAlignment="1" applyProtection="1">
      <alignment horizontal="center" vertical="center" wrapText="1"/>
    </xf>
    <xf numFmtId="0" fontId="1" fillId="6" borderId="8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4" fontId="1" fillId="4" borderId="8" xfId="0" applyNumberFormat="1" applyFont="1" applyFill="1" applyBorder="1" applyAlignment="1" applyProtection="1">
      <alignment horizontal="center" vertical="center" wrapText="1"/>
    </xf>
    <xf numFmtId="0" fontId="1" fillId="5" borderId="5" xfId="0" applyFont="1" applyFill="1" applyBorder="1" applyAlignment="1" applyProtection="1">
      <alignment horizontal="center" vertical="center" wrapText="1"/>
    </xf>
    <xf numFmtId="0" fontId="1" fillId="5" borderId="13" xfId="0" applyFont="1" applyFill="1" applyBorder="1" applyAlignment="1" applyProtection="1">
      <alignment horizontal="center" vertical="center" wrapText="1"/>
    </xf>
    <xf numFmtId="0" fontId="1" fillId="5" borderId="6" xfId="0" applyFont="1" applyFill="1" applyBorder="1" applyAlignment="1" applyProtection="1">
      <alignment horizontal="center" vertical="center" wrapText="1"/>
    </xf>
    <xf numFmtId="0" fontId="1" fillId="5" borderId="10" xfId="0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 applyProtection="1">
      <alignment horizontal="center" vertical="center" wrapText="1"/>
    </xf>
    <xf numFmtId="0" fontId="1" fillId="5" borderId="11" xfId="0" applyFont="1" applyFill="1" applyBorder="1" applyAlignment="1" applyProtection="1">
      <alignment horizontal="center" vertical="center" wrapText="1"/>
    </xf>
    <xf numFmtId="0" fontId="1" fillId="5" borderId="7" xfId="0" applyFont="1" applyFill="1" applyBorder="1" applyAlignment="1" applyProtection="1">
      <alignment horizontal="center" vertical="center" wrapText="1"/>
    </xf>
    <xf numFmtId="0" fontId="1" fillId="5" borderId="4" xfId="0" applyFont="1" applyFill="1" applyBorder="1" applyAlignment="1" applyProtection="1">
      <alignment horizontal="center" vertical="center" wrapText="1"/>
    </xf>
    <xf numFmtId="0" fontId="1" fillId="5" borderId="12" xfId="0" applyFont="1" applyFill="1" applyBorder="1" applyAlignment="1" applyProtection="1">
      <alignment horizontal="center" vertical="center" wrapText="1"/>
    </xf>
    <xf numFmtId="4" fontId="2" fillId="0" borderId="1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center" vertical="center" wrapText="1"/>
    </xf>
    <xf numFmtId="4" fontId="2" fillId="0" borderId="11" xfId="0" applyNumberFormat="1" applyFont="1" applyBorder="1" applyAlignment="1" applyProtection="1">
      <alignment horizontal="center" vertical="center" wrapText="1"/>
    </xf>
    <xf numFmtId="4" fontId="1" fillId="0" borderId="2" xfId="0" applyNumberFormat="1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4" fontId="1" fillId="0" borderId="5" xfId="0" applyNumberFormat="1" applyFont="1" applyBorder="1" applyAlignment="1" applyProtection="1">
      <alignment horizontal="center" vertical="center" wrapText="1"/>
    </xf>
    <xf numFmtId="4" fontId="1" fillId="0" borderId="13" xfId="0" applyNumberFormat="1" applyFont="1" applyBorder="1" applyAlignment="1" applyProtection="1">
      <alignment horizontal="center" vertical="center" wrapText="1"/>
    </xf>
    <xf numFmtId="4" fontId="1" fillId="0" borderId="6" xfId="0" applyNumberFormat="1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4" fontId="2" fillId="0" borderId="3" xfId="0" applyNumberFormat="1" applyFont="1" applyBorder="1" applyAlignment="1" applyProtection="1">
      <alignment horizontal="center" vertical="center" wrapText="1"/>
    </xf>
    <xf numFmtId="4" fontId="2" fillId="0" borderId="2" xfId="0" applyNumberFormat="1" applyFont="1" applyBorder="1" applyAlignment="1" applyProtection="1">
      <alignment horizontal="center" vertical="center" wrapText="1"/>
    </xf>
    <xf numFmtId="4" fontId="2" fillId="0" borderId="14" xfId="0" applyNumberFormat="1" applyFont="1" applyBorder="1" applyAlignment="1" applyProtection="1">
      <alignment horizontal="center" vertical="center" wrapText="1"/>
    </xf>
    <xf numFmtId="4" fontId="2" fillId="0" borderId="8" xfId="0" applyNumberFormat="1" applyFont="1" applyBorder="1" applyAlignment="1" applyProtection="1">
      <alignment horizontal="center" vertical="center" wrapText="1"/>
    </xf>
    <xf numFmtId="0" fontId="2" fillId="5" borderId="14" xfId="0" applyNumberFormat="1" applyFont="1" applyFill="1" applyBorder="1" applyAlignment="1" applyProtection="1">
      <alignment horizontal="center" vertical="center" wrapText="1"/>
    </xf>
    <xf numFmtId="0" fontId="2" fillId="5" borderId="8" xfId="0" applyNumberFormat="1" applyFont="1" applyFill="1" applyBorder="1" applyAlignment="1" applyProtection="1">
      <alignment horizontal="center" vertical="center" wrapText="1"/>
    </xf>
    <xf numFmtId="0" fontId="2" fillId="5" borderId="3" xfId="0" applyNumberFormat="1" applyFont="1" applyFill="1" applyBorder="1" applyAlignment="1" applyProtection="1">
      <alignment horizontal="center" vertical="center" wrapText="1"/>
    </xf>
    <xf numFmtId="0" fontId="2" fillId="2" borderId="14" xfId="0" applyNumberFormat="1" applyFont="1" applyFill="1" applyBorder="1" applyAlignment="1" applyProtection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4" fontId="1" fillId="2" borderId="7" xfId="0" applyNumberFormat="1" applyFont="1" applyFill="1" applyBorder="1" applyAlignment="1" applyProtection="1">
      <alignment horizontal="center" vertical="center" wrapText="1"/>
    </xf>
    <xf numFmtId="4" fontId="1" fillId="2" borderId="4" xfId="0" applyNumberFormat="1" applyFont="1" applyFill="1" applyBorder="1" applyAlignment="1" applyProtection="1">
      <alignment horizontal="center" vertical="center" wrapText="1"/>
    </xf>
    <xf numFmtId="4" fontId="1" fillId="0" borderId="14" xfId="0" applyNumberFormat="1" applyFont="1" applyFill="1" applyBorder="1" applyAlignment="1" applyProtection="1">
      <alignment horizontal="center" vertical="center" wrapText="1"/>
    </xf>
    <xf numFmtId="4" fontId="1" fillId="0" borderId="8" xfId="0" applyNumberFormat="1" applyFont="1" applyFill="1" applyBorder="1" applyAlignment="1" applyProtection="1">
      <alignment horizontal="center" vertical="center" wrapText="1"/>
    </xf>
    <xf numFmtId="4" fontId="1" fillId="0" borderId="3" xfId="0" applyNumberFormat="1" applyFont="1" applyFill="1" applyBorder="1" applyAlignment="1" applyProtection="1">
      <alignment horizontal="center" vertical="center" wrapText="1"/>
    </xf>
    <xf numFmtId="4" fontId="1" fillId="0" borderId="2" xfId="0" applyNumberFormat="1" applyFont="1" applyFill="1" applyBorder="1" applyAlignment="1" applyProtection="1">
      <alignment horizontal="center" vertical="center" wrapText="1"/>
    </xf>
    <xf numFmtId="0" fontId="1" fillId="2" borderId="2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tabSelected="1" zoomScaleNormal="10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G9" sqref="G9"/>
    </sheetView>
  </sheetViews>
  <sheetFormatPr defaultColWidth="17.33203125" defaultRowHeight="17.399999999999999"/>
  <cols>
    <col min="1" max="1" width="5.33203125" style="1" customWidth="1"/>
    <col min="2" max="2" width="19.88671875" style="42" customWidth="1"/>
    <col min="3" max="3" width="13.77734375" style="1" customWidth="1"/>
    <col min="4" max="4" width="11.109375" style="1" customWidth="1"/>
    <col min="5" max="5" width="14.88671875" style="1" customWidth="1"/>
    <col min="6" max="6" width="14.88671875" style="4" customWidth="1"/>
    <col min="7" max="140" width="14.88671875" style="1" customWidth="1"/>
    <col min="141" max="230" width="17.33203125" style="4"/>
    <col min="231" max="16384" width="17.33203125" style="1"/>
  </cols>
  <sheetData>
    <row r="1" spans="1:256" ht="18">
      <c r="C1" s="78" t="s">
        <v>0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2"/>
      <c r="P1" s="2"/>
      <c r="Q1" s="2"/>
      <c r="R1" s="2"/>
      <c r="S1" s="2"/>
      <c r="T1" s="2"/>
      <c r="U1" s="2"/>
      <c r="V1" s="2"/>
      <c r="W1" s="2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</row>
    <row r="2" spans="1:256" ht="30" customHeight="1">
      <c r="C2" s="79" t="s">
        <v>67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Q2" s="5"/>
      <c r="R2" s="5"/>
      <c r="T2" s="80"/>
      <c r="U2" s="80"/>
      <c r="V2" s="80"/>
      <c r="W2" s="6"/>
      <c r="X2" s="6"/>
      <c r="AA2" s="62"/>
      <c r="AB2" s="6"/>
      <c r="AC2" s="6"/>
      <c r="AD2" s="6"/>
      <c r="AE2" s="6"/>
      <c r="AF2" s="6"/>
      <c r="AG2" s="6"/>
      <c r="AH2" s="6"/>
      <c r="AI2" s="6"/>
      <c r="AJ2" s="6"/>
      <c r="AK2" s="62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</row>
    <row r="3" spans="1:256">
      <c r="C3" s="7"/>
      <c r="D3" s="7"/>
      <c r="E3" s="7"/>
      <c r="F3" s="45"/>
      <c r="G3" s="7"/>
      <c r="H3" s="7"/>
      <c r="I3" s="7"/>
      <c r="J3" s="7"/>
      <c r="K3" s="7"/>
      <c r="L3" s="79" t="s">
        <v>1</v>
      </c>
      <c r="M3" s="79"/>
      <c r="N3" s="79"/>
      <c r="O3" s="79"/>
      <c r="P3" s="7"/>
      <c r="Q3" s="5"/>
      <c r="R3" s="5"/>
      <c r="T3" s="6"/>
      <c r="U3" s="6"/>
      <c r="V3" s="6"/>
      <c r="W3" s="6"/>
      <c r="X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</row>
    <row r="4" spans="1:256" ht="17.399999999999999" customHeight="1">
      <c r="A4" s="63" t="s">
        <v>2</v>
      </c>
      <c r="B4" s="66" t="s">
        <v>3</v>
      </c>
      <c r="C4" s="69" t="s">
        <v>4</v>
      </c>
      <c r="D4" s="69" t="s">
        <v>5</v>
      </c>
      <c r="E4" s="81" t="s">
        <v>6</v>
      </c>
      <c r="F4" s="82"/>
      <c r="G4" s="82"/>
      <c r="H4" s="82"/>
      <c r="I4" s="83"/>
      <c r="J4" s="90" t="s">
        <v>7</v>
      </c>
      <c r="K4" s="91"/>
      <c r="L4" s="91"/>
      <c r="M4" s="91"/>
      <c r="N4" s="92"/>
      <c r="O4" s="99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1"/>
      <c r="DK4" s="103" t="s">
        <v>8</v>
      </c>
      <c r="DL4" s="104" t="s">
        <v>9</v>
      </c>
      <c r="DM4" s="105"/>
      <c r="DN4" s="106"/>
      <c r="DO4" s="129" t="s">
        <v>10</v>
      </c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03" t="s">
        <v>63</v>
      </c>
      <c r="EH4" s="130" t="s">
        <v>11</v>
      </c>
      <c r="EI4" s="131"/>
      <c r="EJ4" s="132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256" ht="18" customHeight="1">
      <c r="A5" s="64"/>
      <c r="B5" s="67"/>
      <c r="C5" s="70"/>
      <c r="D5" s="72"/>
      <c r="E5" s="84"/>
      <c r="F5" s="85"/>
      <c r="G5" s="85"/>
      <c r="H5" s="85"/>
      <c r="I5" s="86"/>
      <c r="J5" s="93"/>
      <c r="K5" s="94"/>
      <c r="L5" s="94"/>
      <c r="M5" s="94"/>
      <c r="N5" s="95"/>
      <c r="O5" s="139" t="s">
        <v>12</v>
      </c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1"/>
      <c r="BA5" s="142" t="s">
        <v>13</v>
      </c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3" t="s">
        <v>14</v>
      </c>
      <c r="BQ5" s="144"/>
      <c r="BR5" s="144"/>
      <c r="BS5" s="147" t="s">
        <v>15</v>
      </c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8"/>
      <c r="CH5" s="148"/>
      <c r="CI5" s="149"/>
      <c r="CJ5" s="125" t="s">
        <v>16</v>
      </c>
      <c r="CK5" s="126"/>
      <c r="CL5" s="126"/>
      <c r="CM5" s="126"/>
      <c r="CN5" s="126"/>
      <c r="CO5" s="126"/>
      <c r="CP5" s="126"/>
      <c r="CQ5" s="126"/>
      <c r="CR5" s="150"/>
      <c r="CS5" s="147" t="s">
        <v>17</v>
      </c>
      <c r="CT5" s="148"/>
      <c r="CU5" s="148"/>
      <c r="CV5" s="148"/>
      <c r="CW5" s="148"/>
      <c r="CX5" s="148"/>
      <c r="CY5" s="148"/>
      <c r="CZ5" s="148"/>
      <c r="DA5" s="148"/>
      <c r="DB5" s="142" t="s">
        <v>18</v>
      </c>
      <c r="DC5" s="142"/>
      <c r="DD5" s="142"/>
      <c r="DE5" s="143" t="s">
        <v>19</v>
      </c>
      <c r="DF5" s="144"/>
      <c r="DG5" s="151"/>
      <c r="DH5" s="143" t="s">
        <v>20</v>
      </c>
      <c r="DI5" s="144"/>
      <c r="DJ5" s="151"/>
      <c r="DK5" s="103"/>
      <c r="DL5" s="107"/>
      <c r="DM5" s="108"/>
      <c r="DN5" s="109"/>
      <c r="DO5" s="153"/>
      <c r="DP5" s="153"/>
      <c r="DQ5" s="154"/>
      <c r="DR5" s="154"/>
      <c r="DS5" s="154"/>
      <c r="DT5" s="154"/>
      <c r="DU5" s="143" t="s">
        <v>21</v>
      </c>
      <c r="DV5" s="144"/>
      <c r="DW5" s="151"/>
      <c r="DX5" s="155"/>
      <c r="DY5" s="156"/>
      <c r="DZ5" s="156"/>
      <c r="EA5" s="156"/>
      <c r="EB5" s="156"/>
      <c r="EC5" s="156"/>
      <c r="ED5" s="156"/>
      <c r="EE5" s="156"/>
      <c r="EF5" s="156"/>
      <c r="EG5" s="103"/>
      <c r="EH5" s="133"/>
      <c r="EI5" s="134"/>
      <c r="EJ5" s="135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pans="1:256" ht="88.8" customHeight="1">
      <c r="A6" s="64"/>
      <c r="B6" s="67"/>
      <c r="C6" s="70"/>
      <c r="D6" s="72"/>
      <c r="E6" s="87"/>
      <c r="F6" s="88"/>
      <c r="G6" s="88"/>
      <c r="H6" s="88"/>
      <c r="I6" s="89"/>
      <c r="J6" s="96"/>
      <c r="K6" s="97"/>
      <c r="L6" s="97"/>
      <c r="M6" s="97"/>
      <c r="N6" s="98"/>
      <c r="O6" s="157" t="s">
        <v>62</v>
      </c>
      <c r="P6" s="158"/>
      <c r="Q6" s="158"/>
      <c r="R6" s="158"/>
      <c r="S6" s="159"/>
      <c r="T6" s="160" t="s">
        <v>22</v>
      </c>
      <c r="U6" s="161"/>
      <c r="V6" s="161"/>
      <c r="W6" s="161"/>
      <c r="X6" s="162"/>
      <c r="Y6" s="160" t="s">
        <v>23</v>
      </c>
      <c r="Z6" s="161"/>
      <c r="AA6" s="161"/>
      <c r="AB6" s="161"/>
      <c r="AC6" s="162"/>
      <c r="AD6" s="160" t="s">
        <v>55</v>
      </c>
      <c r="AE6" s="161"/>
      <c r="AF6" s="161"/>
      <c r="AG6" s="161"/>
      <c r="AH6" s="162"/>
      <c r="AI6" s="160" t="s">
        <v>56</v>
      </c>
      <c r="AJ6" s="161"/>
      <c r="AK6" s="161"/>
      <c r="AL6" s="161"/>
      <c r="AM6" s="162"/>
      <c r="AN6" s="160" t="s">
        <v>24</v>
      </c>
      <c r="AO6" s="161"/>
      <c r="AP6" s="161"/>
      <c r="AQ6" s="161"/>
      <c r="AR6" s="162"/>
      <c r="AS6" s="160" t="s">
        <v>25</v>
      </c>
      <c r="AT6" s="161"/>
      <c r="AU6" s="161"/>
      <c r="AV6" s="161"/>
      <c r="AW6" s="162"/>
      <c r="AX6" s="163" t="s">
        <v>26</v>
      </c>
      <c r="AY6" s="163"/>
      <c r="AZ6" s="163"/>
      <c r="BA6" s="113" t="s">
        <v>27</v>
      </c>
      <c r="BB6" s="114"/>
      <c r="BC6" s="114"/>
      <c r="BD6" s="113" t="s">
        <v>28</v>
      </c>
      <c r="BE6" s="114"/>
      <c r="BF6" s="115"/>
      <c r="BG6" s="116" t="s">
        <v>29</v>
      </c>
      <c r="BH6" s="117"/>
      <c r="BI6" s="118"/>
      <c r="BJ6" s="116" t="s">
        <v>30</v>
      </c>
      <c r="BK6" s="117"/>
      <c r="BL6" s="117"/>
      <c r="BM6" s="119" t="s">
        <v>31</v>
      </c>
      <c r="BN6" s="120"/>
      <c r="BO6" s="120"/>
      <c r="BP6" s="145"/>
      <c r="BQ6" s="146"/>
      <c r="BR6" s="146"/>
      <c r="BS6" s="121" t="s">
        <v>32</v>
      </c>
      <c r="BT6" s="122"/>
      <c r="BU6" s="122"/>
      <c r="BV6" s="122"/>
      <c r="BW6" s="123"/>
      <c r="BX6" s="124" t="s">
        <v>33</v>
      </c>
      <c r="BY6" s="124"/>
      <c r="BZ6" s="124"/>
      <c r="CA6" s="124" t="s">
        <v>34</v>
      </c>
      <c r="CB6" s="124"/>
      <c r="CC6" s="124"/>
      <c r="CD6" s="124" t="s">
        <v>35</v>
      </c>
      <c r="CE6" s="124"/>
      <c r="CF6" s="124"/>
      <c r="CG6" s="124" t="s">
        <v>36</v>
      </c>
      <c r="CH6" s="124"/>
      <c r="CI6" s="124"/>
      <c r="CJ6" s="124" t="s">
        <v>37</v>
      </c>
      <c r="CK6" s="124"/>
      <c r="CL6" s="124"/>
      <c r="CM6" s="125" t="s">
        <v>38</v>
      </c>
      <c r="CN6" s="126"/>
      <c r="CO6" s="126"/>
      <c r="CP6" s="124" t="s">
        <v>39</v>
      </c>
      <c r="CQ6" s="124"/>
      <c r="CR6" s="124"/>
      <c r="CS6" s="127" t="s">
        <v>40</v>
      </c>
      <c r="CT6" s="128"/>
      <c r="CU6" s="126"/>
      <c r="CV6" s="124" t="s">
        <v>41</v>
      </c>
      <c r="CW6" s="124"/>
      <c r="CX6" s="124"/>
      <c r="CY6" s="125" t="s">
        <v>42</v>
      </c>
      <c r="CZ6" s="126"/>
      <c r="DA6" s="126"/>
      <c r="DB6" s="142"/>
      <c r="DC6" s="142"/>
      <c r="DD6" s="142"/>
      <c r="DE6" s="145"/>
      <c r="DF6" s="146"/>
      <c r="DG6" s="152"/>
      <c r="DH6" s="145"/>
      <c r="DI6" s="146"/>
      <c r="DJ6" s="152"/>
      <c r="DK6" s="103"/>
      <c r="DL6" s="110"/>
      <c r="DM6" s="111"/>
      <c r="DN6" s="112"/>
      <c r="DO6" s="143" t="s">
        <v>43</v>
      </c>
      <c r="DP6" s="144"/>
      <c r="DQ6" s="151"/>
      <c r="DR6" s="143" t="s">
        <v>44</v>
      </c>
      <c r="DS6" s="144"/>
      <c r="DT6" s="151"/>
      <c r="DU6" s="145"/>
      <c r="DV6" s="146"/>
      <c r="DW6" s="152"/>
      <c r="DX6" s="143" t="s">
        <v>45</v>
      </c>
      <c r="DY6" s="144"/>
      <c r="DZ6" s="151"/>
      <c r="EA6" s="143" t="s">
        <v>46</v>
      </c>
      <c r="EB6" s="144"/>
      <c r="EC6" s="151"/>
      <c r="ED6" s="164" t="s">
        <v>47</v>
      </c>
      <c r="EE6" s="165"/>
      <c r="EF6" s="165"/>
      <c r="EG6" s="103"/>
      <c r="EH6" s="136"/>
      <c r="EI6" s="137"/>
      <c r="EJ6" s="13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pans="1:256" ht="17.399999999999999" customHeight="1">
      <c r="A7" s="64"/>
      <c r="B7" s="67"/>
      <c r="C7" s="70"/>
      <c r="D7" s="72"/>
      <c r="E7" s="74" t="s">
        <v>48</v>
      </c>
      <c r="F7" s="166" t="s">
        <v>64</v>
      </c>
      <c r="G7" s="167"/>
      <c r="H7" s="167"/>
      <c r="I7" s="168"/>
      <c r="J7" s="74" t="s">
        <v>48</v>
      </c>
      <c r="K7" s="166" t="s">
        <v>64</v>
      </c>
      <c r="L7" s="167"/>
      <c r="M7" s="167"/>
      <c r="N7" s="168"/>
      <c r="O7" s="74" t="s">
        <v>48</v>
      </c>
      <c r="P7" s="166" t="s">
        <v>64</v>
      </c>
      <c r="Q7" s="167"/>
      <c r="R7" s="167"/>
      <c r="S7" s="168"/>
      <c r="T7" s="74" t="s">
        <v>48</v>
      </c>
      <c r="U7" s="166" t="s">
        <v>64</v>
      </c>
      <c r="V7" s="167"/>
      <c r="W7" s="167"/>
      <c r="X7" s="168"/>
      <c r="Y7" s="74" t="s">
        <v>48</v>
      </c>
      <c r="Z7" s="166" t="s">
        <v>64</v>
      </c>
      <c r="AA7" s="167"/>
      <c r="AB7" s="167"/>
      <c r="AC7" s="168"/>
      <c r="AD7" s="74" t="s">
        <v>48</v>
      </c>
      <c r="AE7" s="169" t="s">
        <v>64</v>
      </c>
      <c r="AF7" s="169"/>
      <c r="AG7" s="169"/>
      <c r="AH7" s="169"/>
      <c r="AI7" s="74" t="s">
        <v>48</v>
      </c>
      <c r="AJ7" s="166" t="s">
        <v>64</v>
      </c>
      <c r="AK7" s="167"/>
      <c r="AL7" s="167"/>
      <c r="AM7" s="168"/>
      <c r="AN7" s="74" t="s">
        <v>48</v>
      </c>
      <c r="AO7" s="166" t="s">
        <v>64</v>
      </c>
      <c r="AP7" s="167"/>
      <c r="AQ7" s="167"/>
      <c r="AR7" s="168"/>
      <c r="AS7" s="74" t="s">
        <v>48</v>
      </c>
      <c r="AT7" s="166" t="s">
        <v>64</v>
      </c>
      <c r="AU7" s="167"/>
      <c r="AV7" s="167"/>
      <c r="AW7" s="168"/>
      <c r="AX7" s="74" t="s">
        <v>48</v>
      </c>
      <c r="AY7" s="76" t="s">
        <v>64</v>
      </c>
      <c r="AZ7" s="77"/>
      <c r="BA7" s="74" t="s">
        <v>48</v>
      </c>
      <c r="BB7" s="76" t="s">
        <v>64</v>
      </c>
      <c r="BC7" s="77"/>
      <c r="BD7" s="74" t="s">
        <v>48</v>
      </c>
      <c r="BE7" s="76" t="s">
        <v>64</v>
      </c>
      <c r="BF7" s="77"/>
      <c r="BG7" s="74" t="s">
        <v>48</v>
      </c>
      <c r="BH7" s="76" t="s">
        <v>64</v>
      </c>
      <c r="BI7" s="77"/>
      <c r="BJ7" s="74" t="s">
        <v>48</v>
      </c>
      <c r="BK7" s="76" t="s">
        <v>64</v>
      </c>
      <c r="BL7" s="77"/>
      <c r="BM7" s="74" t="s">
        <v>48</v>
      </c>
      <c r="BN7" s="76" t="s">
        <v>64</v>
      </c>
      <c r="BO7" s="77"/>
      <c r="BP7" s="74" t="s">
        <v>48</v>
      </c>
      <c r="BQ7" s="76" t="s">
        <v>64</v>
      </c>
      <c r="BR7" s="77"/>
      <c r="BS7" s="74" t="s">
        <v>48</v>
      </c>
      <c r="BT7" s="76" t="s">
        <v>64</v>
      </c>
      <c r="BU7" s="102"/>
      <c r="BV7" s="102"/>
      <c r="BW7" s="77"/>
      <c r="BX7" s="74" t="s">
        <v>48</v>
      </c>
      <c r="BY7" s="76" t="s">
        <v>64</v>
      </c>
      <c r="BZ7" s="77"/>
      <c r="CA7" s="74" t="s">
        <v>48</v>
      </c>
      <c r="CB7" s="76" t="s">
        <v>64</v>
      </c>
      <c r="CC7" s="77"/>
      <c r="CD7" s="74" t="s">
        <v>48</v>
      </c>
      <c r="CE7" s="76" t="s">
        <v>64</v>
      </c>
      <c r="CF7" s="77"/>
      <c r="CG7" s="74" t="s">
        <v>48</v>
      </c>
      <c r="CH7" s="76" t="s">
        <v>64</v>
      </c>
      <c r="CI7" s="77"/>
      <c r="CJ7" s="74" t="s">
        <v>48</v>
      </c>
      <c r="CK7" s="76" t="s">
        <v>64</v>
      </c>
      <c r="CL7" s="77"/>
      <c r="CM7" s="74" t="s">
        <v>48</v>
      </c>
      <c r="CN7" s="76" t="s">
        <v>64</v>
      </c>
      <c r="CO7" s="77"/>
      <c r="CP7" s="74" t="s">
        <v>48</v>
      </c>
      <c r="CQ7" s="76" t="s">
        <v>64</v>
      </c>
      <c r="CR7" s="77"/>
      <c r="CS7" s="74" t="s">
        <v>48</v>
      </c>
      <c r="CT7" s="76" t="s">
        <v>64</v>
      </c>
      <c r="CU7" s="77"/>
      <c r="CV7" s="74" t="s">
        <v>48</v>
      </c>
      <c r="CW7" s="76" t="s">
        <v>64</v>
      </c>
      <c r="CX7" s="77"/>
      <c r="CY7" s="74" t="s">
        <v>48</v>
      </c>
      <c r="CZ7" s="76" t="s">
        <v>64</v>
      </c>
      <c r="DA7" s="77"/>
      <c r="DB7" s="74" t="s">
        <v>48</v>
      </c>
      <c r="DC7" s="76" t="s">
        <v>64</v>
      </c>
      <c r="DD7" s="77"/>
      <c r="DE7" s="74" t="s">
        <v>48</v>
      </c>
      <c r="DF7" s="76" t="s">
        <v>64</v>
      </c>
      <c r="DG7" s="77"/>
      <c r="DH7" s="74" t="s">
        <v>48</v>
      </c>
      <c r="DI7" s="76" t="s">
        <v>64</v>
      </c>
      <c r="DJ7" s="77"/>
      <c r="DK7" s="170" t="s">
        <v>49</v>
      </c>
      <c r="DL7" s="74" t="s">
        <v>48</v>
      </c>
      <c r="DM7" s="76" t="s">
        <v>64</v>
      </c>
      <c r="DN7" s="77"/>
      <c r="DO7" s="74" t="s">
        <v>48</v>
      </c>
      <c r="DP7" s="76" t="s">
        <v>64</v>
      </c>
      <c r="DQ7" s="77"/>
      <c r="DR7" s="74" t="s">
        <v>48</v>
      </c>
      <c r="DS7" s="76" t="s">
        <v>64</v>
      </c>
      <c r="DT7" s="77"/>
      <c r="DU7" s="74" t="s">
        <v>48</v>
      </c>
      <c r="DV7" s="76" t="s">
        <v>64</v>
      </c>
      <c r="DW7" s="77"/>
      <c r="DX7" s="74" t="s">
        <v>48</v>
      </c>
      <c r="DY7" s="76" t="s">
        <v>64</v>
      </c>
      <c r="DZ7" s="77"/>
      <c r="EA7" s="74" t="s">
        <v>48</v>
      </c>
      <c r="EB7" s="76" t="s">
        <v>64</v>
      </c>
      <c r="EC7" s="77"/>
      <c r="ED7" s="74" t="s">
        <v>48</v>
      </c>
      <c r="EE7" s="76" t="s">
        <v>64</v>
      </c>
      <c r="EF7" s="77"/>
      <c r="EG7" s="103" t="s">
        <v>49</v>
      </c>
      <c r="EH7" s="74" t="s">
        <v>48</v>
      </c>
      <c r="EI7" s="76" t="s">
        <v>64</v>
      </c>
      <c r="EJ7" s="77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ht="55.2" customHeight="1">
      <c r="A8" s="65"/>
      <c r="B8" s="68"/>
      <c r="C8" s="71"/>
      <c r="D8" s="73"/>
      <c r="E8" s="75"/>
      <c r="F8" s="46" t="s">
        <v>65</v>
      </c>
      <c r="G8" s="12" t="s">
        <v>68</v>
      </c>
      <c r="H8" s="47" t="s">
        <v>66</v>
      </c>
      <c r="I8" s="12" t="s">
        <v>50</v>
      </c>
      <c r="J8" s="75"/>
      <c r="K8" s="46" t="s">
        <v>65</v>
      </c>
      <c r="L8" s="12" t="str">
        <f>G8</f>
        <v xml:space="preserve">   փաստ,               3 ամիս                 </v>
      </c>
      <c r="M8" s="47" t="s">
        <v>66</v>
      </c>
      <c r="N8" s="12" t="s">
        <v>50</v>
      </c>
      <c r="O8" s="75"/>
      <c r="P8" s="46" t="s">
        <v>65</v>
      </c>
      <c r="Q8" s="12" t="str">
        <f>G8</f>
        <v xml:space="preserve">   փաստ,               3 ամիս                 </v>
      </c>
      <c r="R8" s="47" t="s">
        <v>66</v>
      </c>
      <c r="S8" s="12" t="s">
        <v>50</v>
      </c>
      <c r="T8" s="75"/>
      <c r="U8" s="46" t="s">
        <v>65</v>
      </c>
      <c r="V8" s="12" t="str">
        <f>G8</f>
        <v xml:space="preserve">   փաստ,               3 ամիս                 </v>
      </c>
      <c r="W8" s="47" t="s">
        <v>66</v>
      </c>
      <c r="X8" s="12" t="s">
        <v>50</v>
      </c>
      <c r="Y8" s="75"/>
      <c r="Z8" s="46" t="s">
        <v>65</v>
      </c>
      <c r="AA8" s="12" t="str">
        <f>G8</f>
        <v xml:space="preserve">   փաստ,               3 ամիս                 </v>
      </c>
      <c r="AB8" s="47" t="s">
        <v>66</v>
      </c>
      <c r="AC8" s="12" t="s">
        <v>50</v>
      </c>
      <c r="AD8" s="75"/>
      <c r="AE8" s="46" t="s">
        <v>65</v>
      </c>
      <c r="AF8" s="12" t="str">
        <f>G8</f>
        <v xml:space="preserve">   փաստ,               3 ամիս                 </v>
      </c>
      <c r="AG8" s="47" t="s">
        <v>66</v>
      </c>
      <c r="AH8" s="12" t="s">
        <v>50</v>
      </c>
      <c r="AI8" s="75"/>
      <c r="AJ8" s="46" t="s">
        <v>65</v>
      </c>
      <c r="AK8" s="12" t="str">
        <f>G8</f>
        <v xml:space="preserve">   փաստ,               3 ամիս                 </v>
      </c>
      <c r="AL8" s="47" t="s">
        <v>66</v>
      </c>
      <c r="AM8" s="12" t="s">
        <v>50</v>
      </c>
      <c r="AN8" s="75"/>
      <c r="AO8" s="46" t="s">
        <v>65</v>
      </c>
      <c r="AP8" s="12" t="str">
        <f>G8</f>
        <v xml:space="preserve">   փաստ,               3 ամիս                 </v>
      </c>
      <c r="AQ8" s="12" t="s">
        <v>66</v>
      </c>
      <c r="AR8" s="12" t="s">
        <v>50</v>
      </c>
      <c r="AS8" s="75"/>
      <c r="AT8" s="46" t="s">
        <v>65</v>
      </c>
      <c r="AU8" s="12" t="str">
        <f>G8</f>
        <v xml:space="preserve">   փաստ,               3 ամիս                 </v>
      </c>
      <c r="AV8" s="47" t="s">
        <v>66</v>
      </c>
      <c r="AW8" s="12" t="s">
        <v>50</v>
      </c>
      <c r="AX8" s="75"/>
      <c r="AY8" s="46" t="s">
        <v>65</v>
      </c>
      <c r="AZ8" s="12" t="str">
        <f>G8</f>
        <v xml:space="preserve">   փաստ,               3 ամիս                 </v>
      </c>
      <c r="BA8" s="75"/>
      <c r="BB8" s="46" t="s">
        <v>65</v>
      </c>
      <c r="BC8" s="12" t="str">
        <f>G8</f>
        <v xml:space="preserve">   փաստ,               3 ամիս                 </v>
      </c>
      <c r="BD8" s="75"/>
      <c r="BE8" s="46" t="s">
        <v>65</v>
      </c>
      <c r="BF8" s="12" t="str">
        <f>G8</f>
        <v xml:space="preserve">   փաստ,               3 ամիս                 </v>
      </c>
      <c r="BG8" s="75"/>
      <c r="BH8" s="46" t="s">
        <v>65</v>
      </c>
      <c r="BI8" s="12" t="str">
        <f>G8</f>
        <v xml:space="preserve">   փաստ,               3 ամիս                 </v>
      </c>
      <c r="BJ8" s="75"/>
      <c r="BK8" s="46" t="s">
        <v>65</v>
      </c>
      <c r="BL8" s="12" t="str">
        <f>G8</f>
        <v xml:space="preserve">   փաստ,               3 ամիս                 </v>
      </c>
      <c r="BM8" s="75"/>
      <c r="BN8" s="46" t="s">
        <v>65</v>
      </c>
      <c r="BO8" s="12" t="str">
        <f>G8</f>
        <v xml:space="preserve">   փաստ,               3 ամիս                 </v>
      </c>
      <c r="BP8" s="75"/>
      <c r="BQ8" s="46" t="s">
        <v>65</v>
      </c>
      <c r="BR8" s="12" t="str">
        <f>G8</f>
        <v xml:space="preserve">   փաստ,               3 ամիս                 </v>
      </c>
      <c r="BS8" s="75"/>
      <c r="BT8" s="46" t="s">
        <v>65</v>
      </c>
      <c r="BU8" s="12" t="str">
        <f>G8</f>
        <v xml:space="preserve">   փաստ,               3 ամիս                 </v>
      </c>
      <c r="BV8" s="47" t="s">
        <v>66</v>
      </c>
      <c r="BW8" s="12" t="s">
        <v>50</v>
      </c>
      <c r="BX8" s="75"/>
      <c r="BY8" s="46" t="s">
        <v>65</v>
      </c>
      <c r="BZ8" s="12" t="str">
        <f>G8</f>
        <v xml:space="preserve">   փաստ,               3 ամիս                 </v>
      </c>
      <c r="CA8" s="75"/>
      <c r="CB8" s="46" t="s">
        <v>65</v>
      </c>
      <c r="CC8" s="12" t="str">
        <f>G8</f>
        <v xml:space="preserve">   փաստ,               3 ամիս                 </v>
      </c>
      <c r="CD8" s="75"/>
      <c r="CE8" s="46" t="s">
        <v>65</v>
      </c>
      <c r="CF8" s="12" t="str">
        <f>G8</f>
        <v xml:space="preserve">   փաստ,               3 ամիս                 </v>
      </c>
      <c r="CG8" s="75"/>
      <c r="CH8" s="46" t="s">
        <v>65</v>
      </c>
      <c r="CI8" s="12" t="str">
        <f>G8</f>
        <v xml:space="preserve">   փաստ,               3 ամիս                 </v>
      </c>
      <c r="CJ8" s="75"/>
      <c r="CK8" s="46" t="s">
        <v>65</v>
      </c>
      <c r="CL8" s="12" t="str">
        <f>G8</f>
        <v xml:space="preserve">   փաստ,               3 ամիս                 </v>
      </c>
      <c r="CM8" s="75"/>
      <c r="CN8" s="46" t="s">
        <v>65</v>
      </c>
      <c r="CO8" s="12" t="str">
        <f>G8</f>
        <v xml:space="preserve">   փաստ,               3 ամիս                 </v>
      </c>
      <c r="CP8" s="75"/>
      <c r="CQ8" s="46" t="s">
        <v>65</v>
      </c>
      <c r="CR8" s="12" t="str">
        <f>G8</f>
        <v xml:space="preserve">   փաստ,               3 ամիս                 </v>
      </c>
      <c r="CS8" s="75"/>
      <c r="CT8" s="46" t="s">
        <v>65</v>
      </c>
      <c r="CU8" s="12" t="str">
        <f>G8</f>
        <v xml:space="preserve">   փաստ,               3 ամիս                 </v>
      </c>
      <c r="CV8" s="75"/>
      <c r="CW8" s="46" t="s">
        <v>65</v>
      </c>
      <c r="CX8" s="12" t="str">
        <f>G8</f>
        <v xml:space="preserve">   փաստ,               3 ամիս                 </v>
      </c>
      <c r="CY8" s="75"/>
      <c r="CZ8" s="46" t="s">
        <v>65</v>
      </c>
      <c r="DA8" s="12" t="str">
        <f>G8</f>
        <v xml:space="preserve">   փաստ,               3 ամիս                 </v>
      </c>
      <c r="DB8" s="75"/>
      <c r="DC8" s="46" t="s">
        <v>65</v>
      </c>
      <c r="DD8" s="12" t="str">
        <f>G8</f>
        <v xml:space="preserve">   փաստ,               3 ամիս                 </v>
      </c>
      <c r="DE8" s="75"/>
      <c r="DF8" s="46" t="s">
        <v>65</v>
      </c>
      <c r="DG8" s="12" t="str">
        <f>G8</f>
        <v xml:space="preserve">   փաստ,               3 ամիս                 </v>
      </c>
      <c r="DH8" s="75"/>
      <c r="DI8" s="46" t="s">
        <v>65</v>
      </c>
      <c r="DJ8" s="12" t="str">
        <f>G8</f>
        <v xml:space="preserve">   փաստ,               3 ամիս                 </v>
      </c>
      <c r="DK8" s="170"/>
      <c r="DL8" s="75"/>
      <c r="DM8" s="46" t="s">
        <v>65</v>
      </c>
      <c r="DN8" s="12" t="str">
        <f>G8</f>
        <v xml:space="preserve">   փաստ,               3 ամիս                 </v>
      </c>
      <c r="DO8" s="75"/>
      <c r="DP8" s="46" t="s">
        <v>65</v>
      </c>
      <c r="DQ8" s="12" t="str">
        <f>G8</f>
        <v xml:space="preserve">   փաստ,               3 ամիս                 </v>
      </c>
      <c r="DR8" s="75"/>
      <c r="DS8" s="46" t="s">
        <v>65</v>
      </c>
      <c r="DT8" s="12" t="str">
        <f>G8</f>
        <v xml:space="preserve">   փաստ,               3 ամիս                 </v>
      </c>
      <c r="DU8" s="75"/>
      <c r="DV8" s="46" t="s">
        <v>65</v>
      </c>
      <c r="DW8" s="12" t="str">
        <f>G8</f>
        <v xml:space="preserve">   փաստ,               3 ամիս                 </v>
      </c>
      <c r="DX8" s="75"/>
      <c r="DY8" s="46" t="s">
        <v>65</v>
      </c>
      <c r="DZ8" s="12" t="str">
        <f>G8</f>
        <v xml:space="preserve">   փաստ,               3 ամիս                 </v>
      </c>
      <c r="EA8" s="75"/>
      <c r="EB8" s="46" t="s">
        <v>65</v>
      </c>
      <c r="EC8" s="12" t="str">
        <f>G8</f>
        <v xml:space="preserve">   փաստ,               3 ամիս                 </v>
      </c>
      <c r="ED8" s="75"/>
      <c r="EE8" s="46" t="s">
        <v>65</v>
      </c>
      <c r="EF8" s="12" t="str">
        <f>G8</f>
        <v xml:space="preserve">   փաստ,               3 ամիս                 </v>
      </c>
      <c r="EG8" s="103"/>
      <c r="EH8" s="75"/>
      <c r="EI8" s="46" t="s">
        <v>65</v>
      </c>
      <c r="EJ8" s="12" t="str">
        <f>G8</f>
        <v xml:space="preserve">   փաստ,               3 ամիս                 </v>
      </c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ht="18">
      <c r="A9" s="15"/>
      <c r="B9" s="43">
        <v>1</v>
      </c>
      <c r="C9" s="16">
        <v>2</v>
      </c>
      <c r="D9" s="15">
        <v>3</v>
      </c>
      <c r="E9" s="16">
        <v>4</v>
      </c>
      <c r="F9" s="15">
        <v>5</v>
      </c>
      <c r="G9" s="16">
        <v>6</v>
      </c>
      <c r="H9" s="15">
        <v>7</v>
      </c>
      <c r="I9" s="16">
        <v>8</v>
      </c>
      <c r="J9" s="15">
        <v>9</v>
      </c>
      <c r="K9" s="16">
        <v>10</v>
      </c>
      <c r="L9" s="15">
        <v>11</v>
      </c>
      <c r="M9" s="16">
        <v>12</v>
      </c>
      <c r="N9" s="15">
        <v>13</v>
      </c>
      <c r="O9" s="16">
        <v>14</v>
      </c>
      <c r="P9" s="15">
        <v>15</v>
      </c>
      <c r="Q9" s="16">
        <v>16</v>
      </c>
      <c r="R9" s="15">
        <v>17</v>
      </c>
      <c r="S9" s="16">
        <v>18</v>
      </c>
      <c r="T9" s="15">
        <v>19</v>
      </c>
      <c r="U9" s="16">
        <v>20</v>
      </c>
      <c r="V9" s="15">
        <v>21</v>
      </c>
      <c r="W9" s="16">
        <v>22</v>
      </c>
      <c r="X9" s="15">
        <v>23</v>
      </c>
      <c r="Y9" s="16">
        <v>24</v>
      </c>
      <c r="Z9" s="15">
        <v>25</v>
      </c>
      <c r="AA9" s="16">
        <v>26</v>
      </c>
      <c r="AB9" s="15">
        <v>27</v>
      </c>
      <c r="AC9" s="16">
        <v>28</v>
      </c>
      <c r="AD9" s="16"/>
      <c r="AE9" s="16"/>
      <c r="AF9" s="16"/>
      <c r="AG9" s="16"/>
      <c r="AH9" s="16"/>
      <c r="AI9" s="15">
        <v>29</v>
      </c>
      <c r="AJ9" s="16">
        <v>30</v>
      </c>
      <c r="AK9" s="15">
        <v>31</v>
      </c>
      <c r="AL9" s="16">
        <v>32</v>
      </c>
      <c r="AM9" s="15">
        <v>33</v>
      </c>
      <c r="AN9" s="16">
        <v>34</v>
      </c>
      <c r="AO9" s="15">
        <v>35</v>
      </c>
      <c r="AP9" s="16">
        <v>36</v>
      </c>
      <c r="AQ9" s="15">
        <v>37</v>
      </c>
      <c r="AR9" s="16">
        <v>38</v>
      </c>
      <c r="AS9" s="15">
        <v>39</v>
      </c>
      <c r="AT9" s="16">
        <v>40</v>
      </c>
      <c r="AU9" s="15">
        <v>41</v>
      </c>
      <c r="AV9" s="16">
        <v>42</v>
      </c>
      <c r="AW9" s="15">
        <v>43</v>
      </c>
      <c r="AX9" s="16">
        <v>44</v>
      </c>
      <c r="AY9" s="15">
        <v>45</v>
      </c>
      <c r="AZ9" s="16">
        <v>46</v>
      </c>
      <c r="BA9" s="15">
        <v>47</v>
      </c>
      <c r="BB9" s="16">
        <v>48</v>
      </c>
      <c r="BC9" s="15">
        <v>49</v>
      </c>
      <c r="BD9" s="16">
        <v>50</v>
      </c>
      <c r="BE9" s="15">
        <v>51</v>
      </c>
      <c r="BF9" s="16">
        <v>52</v>
      </c>
      <c r="BG9" s="15">
        <v>53</v>
      </c>
      <c r="BH9" s="16">
        <v>54</v>
      </c>
      <c r="BI9" s="15">
        <v>55</v>
      </c>
      <c r="BJ9" s="16">
        <v>56</v>
      </c>
      <c r="BK9" s="15">
        <v>57</v>
      </c>
      <c r="BL9" s="16">
        <v>58</v>
      </c>
      <c r="BM9" s="15">
        <v>59</v>
      </c>
      <c r="BN9" s="16">
        <v>60</v>
      </c>
      <c r="BO9" s="15">
        <v>61</v>
      </c>
      <c r="BP9" s="16">
        <v>62</v>
      </c>
      <c r="BQ9" s="15">
        <v>63</v>
      </c>
      <c r="BR9" s="16">
        <v>64</v>
      </c>
      <c r="BS9" s="15">
        <v>65</v>
      </c>
      <c r="BT9" s="16">
        <v>66</v>
      </c>
      <c r="BU9" s="15">
        <v>67</v>
      </c>
      <c r="BV9" s="16">
        <v>68</v>
      </c>
      <c r="BW9" s="15">
        <v>69</v>
      </c>
      <c r="BX9" s="16">
        <v>70</v>
      </c>
      <c r="BY9" s="15">
        <v>71</v>
      </c>
      <c r="BZ9" s="16">
        <v>72</v>
      </c>
      <c r="CA9" s="15">
        <v>73</v>
      </c>
      <c r="CB9" s="16">
        <v>74</v>
      </c>
      <c r="CC9" s="15">
        <v>75</v>
      </c>
      <c r="CD9" s="16">
        <v>76</v>
      </c>
      <c r="CE9" s="15">
        <v>77</v>
      </c>
      <c r="CF9" s="16">
        <v>78</v>
      </c>
      <c r="CG9" s="15">
        <v>79</v>
      </c>
      <c r="CH9" s="16">
        <v>80</v>
      </c>
      <c r="CI9" s="15">
        <v>81</v>
      </c>
      <c r="CJ9" s="16">
        <v>82</v>
      </c>
      <c r="CK9" s="15">
        <v>83</v>
      </c>
      <c r="CL9" s="16">
        <v>84</v>
      </c>
      <c r="CM9" s="15">
        <v>85</v>
      </c>
      <c r="CN9" s="16">
        <v>86</v>
      </c>
      <c r="CO9" s="15">
        <v>87</v>
      </c>
      <c r="CP9" s="16">
        <v>88</v>
      </c>
      <c r="CQ9" s="15">
        <v>89</v>
      </c>
      <c r="CR9" s="16">
        <v>90</v>
      </c>
      <c r="CS9" s="15">
        <v>91</v>
      </c>
      <c r="CT9" s="16">
        <v>92</v>
      </c>
      <c r="CU9" s="17">
        <v>93</v>
      </c>
      <c r="CV9" s="16">
        <v>94</v>
      </c>
      <c r="CW9" s="15">
        <v>95</v>
      </c>
      <c r="CX9" s="16">
        <v>96</v>
      </c>
      <c r="CY9" s="15">
        <v>97</v>
      </c>
      <c r="CZ9" s="16">
        <v>98</v>
      </c>
      <c r="DA9" s="15">
        <v>99</v>
      </c>
      <c r="DB9" s="16">
        <v>100</v>
      </c>
      <c r="DC9" s="15">
        <v>101</v>
      </c>
      <c r="DD9" s="16">
        <v>102</v>
      </c>
      <c r="DE9" s="15">
        <v>103</v>
      </c>
      <c r="DF9" s="16">
        <v>104</v>
      </c>
      <c r="DG9" s="15">
        <v>105</v>
      </c>
      <c r="DH9" s="16">
        <v>106</v>
      </c>
      <c r="DI9" s="15">
        <v>107</v>
      </c>
      <c r="DJ9" s="18">
        <v>108</v>
      </c>
      <c r="DK9" s="19">
        <v>109</v>
      </c>
      <c r="DL9" s="16">
        <v>110</v>
      </c>
      <c r="DM9" s="15">
        <v>111</v>
      </c>
      <c r="DN9" s="16">
        <v>112</v>
      </c>
      <c r="DO9" s="15">
        <v>113</v>
      </c>
      <c r="DP9" s="16">
        <v>114</v>
      </c>
      <c r="DQ9" s="15">
        <v>115</v>
      </c>
      <c r="DR9" s="16">
        <v>116</v>
      </c>
      <c r="DS9" s="15">
        <v>117</v>
      </c>
      <c r="DT9" s="16">
        <v>118</v>
      </c>
      <c r="DU9" s="15">
        <v>119</v>
      </c>
      <c r="DV9" s="16">
        <v>120</v>
      </c>
      <c r="DW9" s="15">
        <v>121</v>
      </c>
      <c r="DX9" s="16">
        <v>122</v>
      </c>
      <c r="DY9" s="15">
        <v>123</v>
      </c>
      <c r="DZ9" s="16">
        <v>124</v>
      </c>
      <c r="EA9" s="15">
        <v>125</v>
      </c>
      <c r="EB9" s="16">
        <v>126</v>
      </c>
      <c r="EC9" s="15">
        <v>127</v>
      </c>
      <c r="ED9" s="16">
        <v>128</v>
      </c>
      <c r="EE9" s="15">
        <v>129</v>
      </c>
      <c r="EF9" s="16">
        <v>130</v>
      </c>
      <c r="EG9" s="15">
        <v>131</v>
      </c>
      <c r="EH9" s="16">
        <v>132</v>
      </c>
      <c r="EI9" s="15">
        <v>133</v>
      </c>
      <c r="EJ9" s="16">
        <v>134</v>
      </c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1"/>
      <c r="HX9" s="21"/>
      <c r="HY9" s="21"/>
      <c r="HZ9" s="21"/>
      <c r="IA9" s="21"/>
      <c r="IB9" s="21"/>
      <c r="IC9" s="21"/>
      <c r="ID9" s="21"/>
      <c r="IE9" s="21"/>
      <c r="IF9" s="21"/>
      <c r="IG9" s="21"/>
      <c r="IH9" s="21"/>
      <c r="II9" s="21"/>
      <c r="IJ9" s="21"/>
      <c r="IK9" s="21"/>
      <c r="IL9" s="21"/>
      <c r="IM9" s="21"/>
      <c r="IN9" s="21"/>
      <c r="IO9" s="21"/>
      <c r="IP9" s="21"/>
      <c r="IQ9" s="21"/>
      <c r="IR9" s="21"/>
      <c r="IS9" s="21"/>
      <c r="IT9" s="21"/>
      <c r="IU9" s="21"/>
      <c r="IV9" s="21"/>
    </row>
    <row r="10" spans="1:256" ht="18">
      <c r="A10" s="22">
        <v>1</v>
      </c>
      <c r="B10" s="60" t="s">
        <v>57</v>
      </c>
      <c r="C10" s="23">
        <v>265570</v>
      </c>
      <c r="D10" s="24">
        <v>16578.599999999999</v>
      </c>
      <c r="E10" s="25">
        <f>DL10+EH10-ED10</f>
        <v>2457791</v>
      </c>
      <c r="F10" s="25">
        <f>DM10+EI10-EE10</f>
        <v>567303.69999999995</v>
      </c>
      <c r="G10" s="26">
        <f t="shared" ref="G10:G17" si="0">DN10+EJ10-EF10</f>
        <v>651959.99999999988</v>
      </c>
      <c r="H10" s="26">
        <f t="shared" ref="H10:H17" si="1">G10/F10*100</f>
        <v>114.922571455113</v>
      </c>
      <c r="I10" s="26">
        <f t="shared" ref="I10:I17" si="2">G10/E10*100</f>
        <v>26.526258742098079</v>
      </c>
      <c r="J10" s="26">
        <f>T10+Y10+AI10+AN10+AS10+AX10+BP10+BX10+CA10+CD10+CG10+CJ10+CP10+CS10+CY10+DB10+DH10+AD10</f>
        <v>1117215.3999999999</v>
      </c>
      <c r="K10" s="26">
        <f>U10+Z10+AJ10+AO10+AT10+AY10+BQ10+BY10+CB10+CE10+CH10+CK10+CQ10+CT10+CZ10+DC10+DI10+AE10</f>
        <v>265169.40000000002</v>
      </c>
      <c r="L10" s="26">
        <f>V10+AA10+AK10+AP10+AU10+AZ10+BR10+BZ10+CC10+CF10+CI10+CL10+CR10+CU10+DA10+DD10+DJ10+AF10</f>
        <v>348493.9</v>
      </c>
      <c r="M10" s="26">
        <f>L10/K10*100</f>
        <v>131.42312046563441</v>
      </c>
      <c r="N10" s="26">
        <f>L10/J10*100</f>
        <v>31.193080582312067</v>
      </c>
      <c r="O10" s="26">
        <f>T10+Y10+AD10</f>
        <v>120000</v>
      </c>
      <c r="P10" s="26">
        <f>U10+Z10+AE10</f>
        <v>35623.199999999997</v>
      </c>
      <c r="Q10" s="26">
        <f>V10+AA10+AF10</f>
        <v>59065.299999999996</v>
      </c>
      <c r="R10" s="26">
        <f>Q10/P10*100</f>
        <v>165.80571088504121</v>
      </c>
      <c r="S10" s="23">
        <f>Q10/O10*100</f>
        <v>49.221083333333333</v>
      </c>
      <c r="T10" s="27">
        <v>15000</v>
      </c>
      <c r="U10" s="27">
        <v>1750</v>
      </c>
      <c r="V10" s="26">
        <v>5959.3</v>
      </c>
      <c r="W10" s="26">
        <f>V10/U10*100</f>
        <v>340.53142857142859</v>
      </c>
      <c r="X10" s="23">
        <f>V10/T10*100</f>
        <v>39.728666666666669</v>
      </c>
      <c r="Y10" s="28">
        <v>15000</v>
      </c>
      <c r="Z10" s="28">
        <v>11750</v>
      </c>
      <c r="AA10" s="26">
        <v>17674.3</v>
      </c>
      <c r="AB10" s="26">
        <f>AA10/Z10*100</f>
        <v>150.4195744680851</v>
      </c>
      <c r="AC10" s="23">
        <f>AA10/Y10*100</f>
        <v>117.82866666666666</v>
      </c>
      <c r="AD10" s="23">
        <v>90000</v>
      </c>
      <c r="AE10" s="23">
        <v>22123.200000000001</v>
      </c>
      <c r="AF10" s="26">
        <v>35431.699999999997</v>
      </c>
      <c r="AG10" s="26">
        <f>AF10/AE10*100</f>
        <v>160.15630650177189</v>
      </c>
      <c r="AH10" s="23">
        <f>AF10/AD10*100</f>
        <v>39.368555555555552</v>
      </c>
      <c r="AI10" s="27">
        <v>410000</v>
      </c>
      <c r="AJ10" s="27">
        <v>100400</v>
      </c>
      <c r="AK10" s="26">
        <v>116665.1</v>
      </c>
      <c r="AL10" s="26">
        <f>AK10/AJ10*100</f>
        <v>116.20029880478089</v>
      </c>
      <c r="AM10" s="23">
        <f>AK10/AI10*100</f>
        <v>28.454902439024394</v>
      </c>
      <c r="AN10" s="27">
        <v>99805.4</v>
      </c>
      <c r="AO10" s="27">
        <v>26301</v>
      </c>
      <c r="AP10" s="26">
        <v>43876.7</v>
      </c>
      <c r="AQ10" s="26">
        <f>AP10/AO10*100</f>
        <v>166.82521577126343</v>
      </c>
      <c r="AR10" s="23">
        <f>AP10/AN10*100</f>
        <v>43.962250539549963</v>
      </c>
      <c r="AS10" s="29">
        <v>34000</v>
      </c>
      <c r="AT10" s="29">
        <v>8500</v>
      </c>
      <c r="AU10" s="26">
        <v>11136</v>
      </c>
      <c r="AV10" s="26">
        <f>AU10/AT10*100</f>
        <v>131.01176470588237</v>
      </c>
      <c r="AW10" s="23">
        <f>AU10/AS10*100</f>
        <v>32.752941176470593</v>
      </c>
      <c r="AX10" s="28">
        <v>0</v>
      </c>
      <c r="AY10" s="28">
        <v>0</v>
      </c>
      <c r="AZ10" s="23">
        <v>0</v>
      </c>
      <c r="BA10" s="23">
        <v>0</v>
      </c>
      <c r="BB10" s="23">
        <v>0</v>
      </c>
      <c r="BC10" s="23">
        <v>0</v>
      </c>
      <c r="BD10" s="23">
        <v>1206504.2</v>
      </c>
      <c r="BE10" s="23">
        <v>301626</v>
      </c>
      <c r="BF10" s="23">
        <v>301626.09999999998</v>
      </c>
      <c r="BG10" s="30">
        <v>0</v>
      </c>
      <c r="BH10" s="30">
        <v>0</v>
      </c>
      <c r="BI10" s="30">
        <v>0</v>
      </c>
      <c r="BJ10" s="53">
        <v>3050.4</v>
      </c>
      <c r="BK10" s="31">
        <v>508.3</v>
      </c>
      <c r="BL10" s="23">
        <v>640.6</v>
      </c>
      <c r="BM10" s="23">
        <v>0</v>
      </c>
      <c r="BN10" s="23">
        <v>0</v>
      </c>
      <c r="BO10" s="23">
        <v>0</v>
      </c>
      <c r="BP10" s="23">
        <v>0</v>
      </c>
      <c r="BQ10" s="23">
        <v>0</v>
      </c>
      <c r="BR10" s="23">
        <v>0</v>
      </c>
      <c r="BS10" s="26">
        <f t="shared" ref="BS10:BU17" si="3">BX10+CA10+CD10+CG10</f>
        <v>35993</v>
      </c>
      <c r="BT10" s="26">
        <f t="shared" si="3"/>
        <v>9000</v>
      </c>
      <c r="BU10" s="26">
        <f t="shared" si="3"/>
        <v>10938</v>
      </c>
      <c r="BV10" s="26">
        <f>BU10/BT10*100</f>
        <v>121.53333333333333</v>
      </c>
      <c r="BW10" s="23">
        <f>BU10/BS10*100</f>
        <v>30.389242352679684</v>
      </c>
      <c r="BX10" s="27">
        <v>25993</v>
      </c>
      <c r="BY10" s="27">
        <v>6500</v>
      </c>
      <c r="BZ10" s="26">
        <v>7060</v>
      </c>
      <c r="CA10" s="23">
        <v>0</v>
      </c>
      <c r="CB10" s="23">
        <v>0</v>
      </c>
      <c r="CC10" s="26">
        <v>0</v>
      </c>
      <c r="CD10" s="23">
        <v>0</v>
      </c>
      <c r="CE10" s="23">
        <v>0</v>
      </c>
      <c r="CF10" s="23">
        <v>0</v>
      </c>
      <c r="CG10" s="27">
        <v>10000</v>
      </c>
      <c r="CH10" s="27">
        <v>2500</v>
      </c>
      <c r="CI10" s="23">
        <v>3878</v>
      </c>
      <c r="CJ10" s="23">
        <v>0</v>
      </c>
      <c r="CK10" s="23">
        <v>0</v>
      </c>
      <c r="CL10" s="23">
        <v>0</v>
      </c>
      <c r="CM10" s="23">
        <v>5997</v>
      </c>
      <c r="CN10" s="23">
        <v>0</v>
      </c>
      <c r="CO10" s="23">
        <v>1199.4000000000001</v>
      </c>
      <c r="CP10" s="27">
        <v>0</v>
      </c>
      <c r="CQ10" s="27">
        <v>0</v>
      </c>
      <c r="CR10" s="23">
        <v>0</v>
      </c>
      <c r="CS10" s="27">
        <v>400817</v>
      </c>
      <c r="CT10" s="27">
        <v>81841.7</v>
      </c>
      <c r="CU10" s="23">
        <v>86710.1</v>
      </c>
      <c r="CV10" s="23">
        <v>203200</v>
      </c>
      <c r="CW10" s="23">
        <v>42450</v>
      </c>
      <c r="CX10" s="23">
        <v>38984.699999999997</v>
      </c>
      <c r="CY10" s="27">
        <v>13600</v>
      </c>
      <c r="CZ10" s="27">
        <v>2128.5</v>
      </c>
      <c r="DA10" s="23">
        <v>18109.400000000001</v>
      </c>
      <c r="DB10" s="23">
        <v>1500</v>
      </c>
      <c r="DC10" s="23">
        <v>375</v>
      </c>
      <c r="DD10" s="23">
        <v>682.6</v>
      </c>
      <c r="DE10" s="23">
        <v>0</v>
      </c>
      <c r="DF10" s="23">
        <v>0</v>
      </c>
      <c r="DG10" s="23">
        <v>0</v>
      </c>
      <c r="DH10" s="23">
        <v>1500</v>
      </c>
      <c r="DI10" s="23">
        <v>1000</v>
      </c>
      <c r="DJ10" s="26">
        <v>1310.7</v>
      </c>
      <c r="DK10" s="26"/>
      <c r="DL10" s="26">
        <f>T10+Y10+AI10+AN10+AS10+AX10+BA10+BD10+BG10+BJ10+BM10+BP10+BX10+CA10+CD10+CG10+CJ10+CM10+CP10+CS10+CY10+DB10+DE10+DH10+AD10</f>
        <v>2332767</v>
      </c>
      <c r="DM10" s="26">
        <f>U10+Z10+AJ10+AO10+AT10+AY10+BB10+BE10+BH10+BK10+BN10+BQ10+BY10+CB10+CE10+CH10+CK10+CN10+CQ10+CT10+CZ10+DC10+DF10+DI10+AE10</f>
        <v>567303.69999999995</v>
      </c>
      <c r="DN10" s="26">
        <f>V10+AA10+AK10+AP10+AU10+AZ10+BC10+BF10+BI10+BL10+BO10+BR10+BZ10+CC10+CF10+CI10+CL10+CO10+CR10+CU10+DA10+DD10+DG10+DJ10+DK10+AF10</f>
        <v>651959.99999999988</v>
      </c>
      <c r="DO10" s="23">
        <v>0</v>
      </c>
      <c r="DP10" s="23">
        <v>0</v>
      </c>
      <c r="DQ10" s="23">
        <v>0</v>
      </c>
      <c r="DR10" s="23">
        <v>125024</v>
      </c>
      <c r="DS10" s="23">
        <v>0</v>
      </c>
      <c r="DT10" s="23">
        <v>0</v>
      </c>
      <c r="DU10" s="23">
        <v>0</v>
      </c>
      <c r="DV10" s="23">
        <v>0</v>
      </c>
      <c r="DW10" s="23">
        <v>0</v>
      </c>
      <c r="DX10" s="23">
        <v>0</v>
      </c>
      <c r="DY10" s="23">
        <v>0</v>
      </c>
      <c r="DZ10" s="23">
        <v>0</v>
      </c>
      <c r="EA10" s="23">
        <v>0</v>
      </c>
      <c r="EB10" s="23">
        <v>0</v>
      </c>
      <c r="EC10" s="23">
        <v>0</v>
      </c>
      <c r="ED10" s="23"/>
      <c r="EE10" s="23">
        <v>0</v>
      </c>
      <c r="EF10" s="26">
        <v>0</v>
      </c>
      <c r="EG10" s="26"/>
      <c r="EH10" s="26">
        <f t="shared" ref="EH10:EI17" si="4">DO10+DR10+DU10+DX10+EA10+ED10</f>
        <v>125024</v>
      </c>
      <c r="EI10" s="26">
        <f t="shared" si="4"/>
        <v>0</v>
      </c>
      <c r="EJ10" s="26">
        <f t="shared" ref="EJ10:EJ17" si="5">DQ10+DT10+DW10+DZ10+EC10+EF10+EG10</f>
        <v>0</v>
      </c>
      <c r="EK10" s="32"/>
      <c r="EL10" s="32"/>
      <c r="EM10" s="32"/>
      <c r="EN10" s="32"/>
      <c r="EO10" s="32"/>
      <c r="EP10" s="32"/>
      <c r="EQ10" s="32"/>
      <c r="ER10" s="32"/>
      <c r="ES10" s="32"/>
      <c r="ET10" s="32"/>
      <c r="EU10" s="32"/>
      <c r="EV10" s="32"/>
      <c r="EW10" s="32"/>
      <c r="EX10" s="32"/>
      <c r="EY10" s="32"/>
      <c r="EZ10" s="32"/>
      <c r="FA10" s="32"/>
      <c r="FB10" s="32"/>
      <c r="FC10" s="32"/>
      <c r="FD10" s="32"/>
      <c r="FE10" s="32"/>
      <c r="FF10" s="32"/>
      <c r="FG10" s="32"/>
      <c r="FH10" s="32"/>
      <c r="FI10" s="32"/>
      <c r="FJ10" s="32"/>
      <c r="FK10" s="32"/>
      <c r="FL10" s="32"/>
      <c r="FM10" s="32"/>
      <c r="FN10" s="32"/>
      <c r="FO10" s="32"/>
      <c r="FP10" s="32"/>
      <c r="FQ10" s="32"/>
      <c r="FR10" s="32"/>
      <c r="FS10" s="32"/>
      <c r="FT10" s="32"/>
      <c r="FU10" s="32"/>
      <c r="FV10" s="32"/>
      <c r="FW10" s="32"/>
      <c r="FX10" s="32"/>
      <c r="FY10" s="32"/>
      <c r="FZ10" s="32"/>
      <c r="GA10" s="32"/>
      <c r="GB10" s="32"/>
      <c r="GC10" s="32"/>
      <c r="GD10" s="32"/>
      <c r="GE10" s="32"/>
      <c r="GF10" s="32"/>
      <c r="GG10" s="32"/>
      <c r="GH10" s="32"/>
      <c r="GI10" s="32"/>
      <c r="GJ10" s="32"/>
      <c r="GK10" s="32"/>
      <c r="GL10" s="32"/>
      <c r="GM10" s="32"/>
      <c r="GN10" s="32"/>
      <c r="GO10" s="32"/>
      <c r="GP10" s="32"/>
      <c r="GQ10" s="32"/>
      <c r="GR10" s="32"/>
      <c r="GS10" s="32"/>
      <c r="GT10" s="32"/>
      <c r="GU10" s="32"/>
      <c r="GV10" s="32"/>
      <c r="GW10" s="32"/>
      <c r="GX10" s="32"/>
      <c r="GY10" s="32"/>
      <c r="GZ10" s="32"/>
      <c r="HA10" s="32"/>
      <c r="HB10" s="32"/>
      <c r="HC10" s="32"/>
      <c r="HD10" s="32"/>
      <c r="HE10" s="32"/>
      <c r="HF10" s="32"/>
      <c r="HG10" s="32"/>
      <c r="HH10" s="32"/>
      <c r="HI10" s="32"/>
      <c r="HJ10" s="32"/>
      <c r="HK10" s="32"/>
      <c r="HL10" s="32"/>
      <c r="HM10" s="32"/>
      <c r="HN10" s="32"/>
      <c r="HO10" s="32"/>
      <c r="HP10" s="32"/>
      <c r="HQ10" s="32"/>
      <c r="HR10" s="32"/>
      <c r="HS10" s="32"/>
      <c r="HT10" s="32"/>
      <c r="HU10" s="32"/>
      <c r="HV10" s="32"/>
      <c r="HW10" s="33"/>
      <c r="HX10" s="33"/>
      <c r="HY10" s="33"/>
      <c r="HZ10" s="33"/>
      <c r="IA10" s="33"/>
      <c r="IB10" s="33"/>
      <c r="IC10" s="33"/>
      <c r="ID10" s="33"/>
      <c r="IE10" s="33"/>
      <c r="IF10" s="33"/>
      <c r="IG10" s="33"/>
      <c r="IH10" s="33"/>
      <c r="II10" s="33"/>
      <c r="IJ10" s="33"/>
      <c r="IK10" s="33"/>
      <c r="IL10" s="33"/>
      <c r="IM10" s="33"/>
      <c r="IN10" s="33"/>
      <c r="IO10" s="33"/>
      <c r="IP10" s="33"/>
      <c r="IQ10" s="33"/>
      <c r="IR10" s="33"/>
      <c r="IS10" s="33"/>
      <c r="IT10" s="33"/>
      <c r="IU10" s="33"/>
      <c r="IV10" s="33"/>
    </row>
    <row r="11" spans="1:256" ht="18">
      <c r="A11" s="22">
        <v>2</v>
      </c>
      <c r="B11" s="60" t="s">
        <v>58</v>
      </c>
      <c r="C11" s="23">
        <v>625197.4</v>
      </c>
      <c r="D11" s="34">
        <v>5726.6</v>
      </c>
      <c r="E11" s="25">
        <f t="shared" ref="E11:F17" si="6">DL11+EH11-ED11</f>
        <v>1470805.1</v>
      </c>
      <c r="F11" s="25">
        <f t="shared" si="6"/>
        <v>306832.89999999997</v>
      </c>
      <c r="G11" s="26">
        <f t="shared" si="0"/>
        <v>294504.89999999997</v>
      </c>
      <c r="H11" s="26">
        <f t="shared" si="1"/>
        <v>95.982177921598364</v>
      </c>
      <c r="I11" s="26">
        <f t="shared" si="2"/>
        <v>20.023380392140329</v>
      </c>
      <c r="J11" s="26">
        <f t="shared" ref="J11:L17" si="7">T11+Y11+AI11+AN11+AS11+AX11+BP11+BX11+CA11+CD11+CG11+CJ11+CP11+CS11+CY11+DB11+DH11+AD11</f>
        <v>388166.40000000002</v>
      </c>
      <c r="K11" s="26">
        <f t="shared" si="7"/>
        <v>58224.900000000009</v>
      </c>
      <c r="L11" s="26">
        <f t="shared" si="7"/>
        <v>78263.199999999997</v>
      </c>
      <c r="M11" s="26">
        <f t="shared" ref="M11:M17" si="8">L11/K11*100</f>
        <v>134.41534463777523</v>
      </c>
      <c r="N11" s="26">
        <f t="shared" ref="N11:N17" si="9">L11/J11*100</f>
        <v>20.162280918698784</v>
      </c>
      <c r="O11" s="26">
        <f t="shared" ref="O11:Q17" si="10">T11+Y11+AD11</f>
        <v>122798.9</v>
      </c>
      <c r="P11" s="26">
        <f t="shared" si="10"/>
        <v>18419.8</v>
      </c>
      <c r="Q11" s="26">
        <f t="shared" si="10"/>
        <v>14095.3</v>
      </c>
      <c r="R11" s="26">
        <f t="shared" ref="R11:R17" si="11">Q11/P11*100</f>
        <v>76.522546390297393</v>
      </c>
      <c r="S11" s="23">
        <f t="shared" ref="S11:S17" si="12">Q11/O11*100</f>
        <v>11.478360148177224</v>
      </c>
      <c r="T11" s="27">
        <v>2138.3000000000002</v>
      </c>
      <c r="U11" s="27">
        <v>320.7</v>
      </c>
      <c r="V11" s="26">
        <v>272.89999999999998</v>
      </c>
      <c r="W11" s="26">
        <f t="shared" ref="W11:W17" si="13">V11/U11*100</f>
        <v>85.095104458995934</v>
      </c>
      <c r="X11" s="23">
        <f t="shared" ref="X11:X18" si="14">V11/T11*100</f>
        <v>12.762474863209089</v>
      </c>
      <c r="Y11" s="28">
        <v>14428.7</v>
      </c>
      <c r="Z11" s="28">
        <v>2164.3000000000002</v>
      </c>
      <c r="AA11" s="26">
        <v>3322.9</v>
      </c>
      <c r="AB11" s="26">
        <f t="shared" ref="AB11:AB17" si="15">AA11/Z11*100</f>
        <v>153.5323199186804</v>
      </c>
      <c r="AC11" s="23">
        <f t="shared" ref="AC11:AC17" si="16">AA11/Y11*100</f>
        <v>23.029794784006874</v>
      </c>
      <c r="AD11" s="23">
        <v>106231.9</v>
      </c>
      <c r="AE11" s="23">
        <v>15934.8</v>
      </c>
      <c r="AF11" s="23">
        <v>10499.5</v>
      </c>
      <c r="AG11" s="26">
        <f t="shared" ref="AG11:AG18" si="17">AF11/AE11*100</f>
        <v>65.890378291538028</v>
      </c>
      <c r="AH11" s="23">
        <f t="shared" ref="AH11:AH18" si="18">AF11/AD11*100</f>
        <v>9.8835660474866778</v>
      </c>
      <c r="AI11" s="27">
        <v>172032.5</v>
      </c>
      <c r="AJ11" s="27">
        <v>25804.9</v>
      </c>
      <c r="AK11" s="26">
        <v>39547.4</v>
      </c>
      <c r="AL11" s="26">
        <f t="shared" ref="AL11:AL17" si="19">AK11/AJ11*100</f>
        <v>153.25538948029248</v>
      </c>
      <c r="AM11" s="23">
        <f t="shared" ref="AM11:AM17" si="20">AK11/AI11*100</f>
        <v>22.988330693328297</v>
      </c>
      <c r="AN11" s="27">
        <v>9363.6</v>
      </c>
      <c r="AO11" s="27">
        <v>1404.5</v>
      </c>
      <c r="AP11" s="26">
        <v>3647.9</v>
      </c>
      <c r="AQ11" s="26">
        <f t="shared" ref="AQ11:AQ17" si="21">AP11/AO11*100</f>
        <v>259.72944108223567</v>
      </c>
      <c r="AR11" s="23">
        <f t="shared" ref="AR11:AR17" si="22">AP11/AN11*100</f>
        <v>38.958306634200518</v>
      </c>
      <c r="AS11" s="29">
        <v>0</v>
      </c>
      <c r="AT11" s="29">
        <v>0</v>
      </c>
      <c r="AU11" s="26">
        <v>0</v>
      </c>
      <c r="AV11" s="26" t="e">
        <f t="shared" ref="AV11:AV17" si="23">AU11/AT11*100</f>
        <v>#DIV/0!</v>
      </c>
      <c r="AW11" s="23" t="e">
        <f t="shared" ref="AW11:AW17" si="24">AU11/AS11*100</f>
        <v>#DIV/0!</v>
      </c>
      <c r="AX11" s="28">
        <v>0</v>
      </c>
      <c r="AY11" s="28">
        <v>0</v>
      </c>
      <c r="AZ11" s="23">
        <v>0</v>
      </c>
      <c r="BA11" s="23">
        <v>0</v>
      </c>
      <c r="BB11" s="23">
        <v>0</v>
      </c>
      <c r="BC11" s="23">
        <v>0</v>
      </c>
      <c r="BD11" s="23">
        <v>862121.6</v>
      </c>
      <c r="BE11" s="23">
        <v>215530.4</v>
      </c>
      <c r="BF11" s="23">
        <v>215530.4</v>
      </c>
      <c r="BG11" s="30">
        <v>0</v>
      </c>
      <c r="BH11" s="30">
        <v>0</v>
      </c>
      <c r="BI11" s="30">
        <v>0</v>
      </c>
      <c r="BJ11" s="54">
        <v>0</v>
      </c>
      <c r="BK11" s="31">
        <v>0</v>
      </c>
      <c r="BL11" s="23">
        <v>137.30000000000001</v>
      </c>
      <c r="BM11" s="23">
        <v>0</v>
      </c>
      <c r="BN11" s="23">
        <v>0</v>
      </c>
      <c r="BO11" s="23">
        <v>0</v>
      </c>
      <c r="BP11" s="23">
        <v>0</v>
      </c>
      <c r="BQ11" s="23">
        <v>0</v>
      </c>
      <c r="BR11" s="23">
        <v>0</v>
      </c>
      <c r="BS11" s="26">
        <f t="shared" si="3"/>
        <v>14607.8</v>
      </c>
      <c r="BT11" s="26">
        <f t="shared" si="3"/>
        <v>2191.1999999999998</v>
      </c>
      <c r="BU11" s="26">
        <f t="shared" si="3"/>
        <v>2607.8000000000002</v>
      </c>
      <c r="BV11" s="26">
        <f t="shared" ref="BV11:BV17" si="25">BU11/BT11*100</f>
        <v>119.01241328952175</v>
      </c>
      <c r="BW11" s="23">
        <f t="shared" ref="BW11:BW17" si="26">BU11/BS11*100</f>
        <v>17.852106408904834</v>
      </c>
      <c r="BX11" s="27">
        <v>11067.8</v>
      </c>
      <c r="BY11" s="27">
        <v>1660.2</v>
      </c>
      <c r="BZ11" s="26">
        <v>1664.2</v>
      </c>
      <c r="CA11" s="23">
        <v>0</v>
      </c>
      <c r="CB11" s="23">
        <v>0</v>
      </c>
      <c r="CC11" s="26">
        <v>163.6</v>
      </c>
      <c r="CD11" s="23">
        <v>0</v>
      </c>
      <c r="CE11" s="23">
        <v>0</v>
      </c>
      <c r="CF11" s="23">
        <v>0</v>
      </c>
      <c r="CG11" s="27">
        <v>3540</v>
      </c>
      <c r="CH11" s="27">
        <v>531</v>
      </c>
      <c r="CI11" s="23">
        <v>780</v>
      </c>
      <c r="CJ11" s="23">
        <v>0</v>
      </c>
      <c r="CK11" s="23">
        <v>0</v>
      </c>
      <c r="CL11" s="23">
        <v>0</v>
      </c>
      <c r="CM11" s="23">
        <v>0</v>
      </c>
      <c r="CN11" s="23">
        <v>0</v>
      </c>
      <c r="CO11" s="23">
        <v>0</v>
      </c>
      <c r="CP11" s="27">
        <v>0</v>
      </c>
      <c r="CQ11" s="27">
        <v>0</v>
      </c>
      <c r="CR11" s="23">
        <v>0</v>
      </c>
      <c r="CS11" s="27">
        <v>68863.600000000006</v>
      </c>
      <c r="CT11" s="27">
        <v>10329.5</v>
      </c>
      <c r="CU11" s="23">
        <v>13007.9</v>
      </c>
      <c r="CV11" s="23">
        <v>24163.599999999999</v>
      </c>
      <c r="CW11" s="23">
        <v>3624.5</v>
      </c>
      <c r="CX11" s="23">
        <v>3049.5</v>
      </c>
      <c r="CY11" s="27">
        <v>0</v>
      </c>
      <c r="CZ11" s="27">
        <v>0</v>
      </c>
      <c r="DA11" s="23">
        <v>60.1</v>
      </c>
      <c r="DB11" s="23">
        <v>0</v>
      </c>
      <c r="DC11" s="23">
        <v>0</v>
      </c>
      <c r="DD11" s="23">
        <v>1316</v>
      </c>
      <c r="DE11" s="23">
        <v>0</v>
      </c>
      <c r="DF11" s="23">
        <v>0</v>
      </c>
      <c r="DG11" s="23">
        <v>0</v>
      </c>
      <c r="DH11" s="23">
        <v>500</v>
      </c>
      <c r="DI11" s="23">
        <v>75</v>
      </c>
      <c r="DJ11" s="26">
        <v>3980.8</v>
      </c>
      <c r="DK11" s="26"/>
      <c r="DL11" s="26">
        <f t="shared" ref="DL11:DM17" si="27">T11+Y11+AI11+AN11+AS11+AX11+BA11+BD11+BG11+BJ11+BM11+BP11+BX11+CA11+CD11+CG11+CJ11+CM11+CP11+CS11+CY11+DB11+DE11+DH11+AD11</f>
        <v>1250288</v>
      </c>
      <c r="DM11" s="26">
        <f t="shared" si="27"/>
        <v>273755.3</v>
      </c>
      <c r="DN11" s="26">
        <f t="shared" ref="DN11:DN16" si="28">V11+AA11+AK11+AP11+AU11+AZ11+BC11+BF11+BI11+BL11+BO11+BR11+BZ11+CC11+CF11+CI11+CL11+CO11+CR11+CU11+DA11+DD11+DG11+DJ11+DK11+AF11</f>
        <v>293930.89999999997</v>
      </c>
      <c r="DO11" s="23">
        <v>0</v>
      </c>
      <c r="DP11" s="23">
        <v>0</v>
      </c>
      <c r="DQ11" s="23">
        <v>0</v>
      </c>
      <c r="DR11" s="23">
        <v>220517.1</v>
      </c>
      <c r="DS11" s="23">
        <v>33077.599999999999</v>
      </c>
      <c r="DT11" s="23">
        <v>574</v>
      </c>
      <c r="DU11" s="23">
        <v>0</v>
      </c>
      <c r="DV11" s="23">
        <v>0</v>
      </c>
      <c r="DW11" s="23">
        <v>0</v>
      </c>
      <c r="DX11" s="23">
        <v>0</v>
      </c>
      <c r="DY11" s="23">
        <v>0</v>
      </c>
      <c r="DZ11" s="23">
        <v>0</v>
      </c>
      <c r="EA11" s="23">
        <v>0</v>
      </c>
      <c r="EB11" s="23">
        <v>0</v>
      </c>
      <c r="EC11" s="23">
        <v>0</v>
      </c>
      <c r="ED11" s="23"/>
      <c r="EE11" s="23">
        <v>0</v>
      </c>
      <c r="EF11" s="26">
        <v>0</v>
      </c>
      <c r="EG11" s="26"/>
      <c r="EH11" s="26">
        <f t="shared" si="4"/>
        <v>220517.1</v>
      </c>
      <c r="EI11" s="26">
        <f t="shared" si="4"/>
        <v>33077.599999999999</v>
      </c>
      <c r="EJ11" s="26">
        <f t="shared" si="5"/>
        <v>574</v>
      </c>
      <c r="EK11" s="32"/>
      <c r="EL11" s="32"/>
      <c r="EM11" s="32"/>
      <c r="EN11" s="32"/>
      <c r="EO11" s="32"/>
      <c r="EP11" s="32"/>
      <c r="EQ11" s="32"/>
      <c r="ER11" s="32"/>
      <c r="ES11" s="32"/>
      <c r="ET11" s="32"/>
      <c r="EU11" s="32"/>
      <c r="EV11" s="32"/>
      <c r="EW11" s="32"/>
      <c r="EX11" s="32"/>
      <c r="EY11" s="32"/>
      <c r="EZ11" s="32"/>
      <c r="FA11" s="32"/>
      <c r="FB11" s="32"/>
      <c r="FC11" s="32"/>
      <c r="FD11" s="32"/>
      <c r="FE11" s="32"/>
      <c r="FF11" s="32"/>
      <c r="FG11" s="32"/>
      <c r="FH11" s="32"/>
      <c r="FI11" s="32"/>
      <c r="FJ11" s="32"/>
      <c r="FK11" s="32"/>
      <c r="FL11" s="32"/>
      <c r="FM11" s="32"/>
      <c r="FN11" s="32"/>
      <c r="FO11" s="32"/>
      <c r="FP11" s="32"/>
      <c r="FQ11" s="32"/>
      <c r="FR11" s="32"/>
      <c r="FS11" s="32"/>
      <c r="FT11" s="32"/>
      <c r="FU11" s="32"/>
      <c r="FV11" s="32"/>
      <c r="FW11" s="32"/>
      <c r="FX11" s="32"/>
      <c r="FY11" s="32"/>
      <c r="FZ11" s="32"/>
      <c r="GA11" s="32"/>
      <c r="GB11" s="32"/>
      <c r="GC11" s="32"/>
      <c r="GD11" s="32"/>
      <c r="GE11" s="32"/>
      <c r="GF11" s="32"/>
      <c r="GG11" s="32"/>
      <c r="GH11" s="32"/>
      <c r="GI11" s="32"/>
      <c r="GJ11" s="32"/>
      <c r="GK11" s="32"/>
      <c r="GL11" s="32"/>
      <c r="GM11" s="32"/>
      <c r="GN11" s="32"/>
      <c r="GO11" s="32"/>
      <c r="GP11" s="32"/>
      <c r="GQ11" s="32"/>
      <c r="GR11" s="32"/>
      <c r="GS11" s="32"/>
      <c r="GT11" s="32"/>
      <c r="GU11" s="32"/>
      <c r="GV11" s="32"/>
      <c r="GW11" s="32"/>
      <c r="GX11" s="32"/>
      <c r="GY11" s="32"/>
      <c r="GZ11" s="32"/>
      <c r="HA11" s="32"/>
      <c r="HB11" s="32"/>
      <c r="HC11" s="32"/>
      <c r="HD11" s="32"/>
      <c r="HE11" s="32"/>
      <c r="HF11" s="32"/>
      <c r="HG11" s="32"/>
      <c r="HH11" s="32"/>
      <c r="HI11" s="32"/>
      <c r="HJ11" s="32"/>
      <c r="HK11" s="32"/>
      <c r="HL11" s="32"/>
      <c r="HM11" s="32"/>
      <c r="HN11" s="32"/>
      <c r="HO11" s="32"/>
      <c r="HP11" s="32"/>
      <c r="HQ11" s="32"/>
      <c r="HR11" s="32"/>
      <c r="HS11" s="32"/>
      <c r="HT11" s="32"/>
      <c r="HU11" s="32"/>
      <c r="HV11" s="32"/>
      <c r="HW11" s="33"/>
      <c r="HX11" s="33"/>
      <c r="HY11" s="33"/>
      <c r="HZ11" s="33"/>
      <c r="IA11" s="33"/>
      <c r="IB11" s="33"/>
      <c r="IC11" s="33"/>
      <c r="ID11" s="33"/>
      <c r="IE11" s="33"/>
      <c r="IF11" s="33"/>
      <c r="IG11" s="33"/>
      <c r="IH11" s="33"/>
      <c r="II11" s="33"/>
      <c r="IJ11" s="33"/>
      <c r="IK11" s="33"/>
      <c r="IL11" s="33"/>
      <c r="IM11" s="33"/>
      <c r="IN11" s="33"/>
      <c r="IO11" s="33"/>
      <c r="IP11" s="33"/>
      <c r="IQ11" s="33"/>
      <c r="IR11" s="33"/>
      <c r="IS11" s="33"/>
      <c r="IT11" s="33"/>
      <c r="IU11" s="33"/>
      <c r="IV11" s="33"/>
    </row>
    <row r="12" spans="1:256" ht="18">
      <c r="A12" s="22">
        <v>3</v>
      </c>
      <c r="B12" s="60" t="s">
        <v>59</v>
      </c>
      <c r="C12" s="23">
        <v>164098.20000000001</v>
      </c>
      <c r="D12" s="34">
        <v>0</v>
      </c>
      <c r="E12" s="25">
        <f t="shared" si="6"/>
        <v>1348618.7</v>
      </c>
      <c r="F12" s="25">
        <f t="shared" si="6"/>
        <v>321669.7</v>
      </c>
      <c r="G12" s="26">
        <f t="shared" si="0"/>
        <v>321037.25000000006</v>
      </c>
      <c r="H12" s="26">
        <f t="shared" si="1"/>
        <v>99.803385273776186</v>
      </c>
      <c r="I12" s="26">
        <f t="shared" si="2"/>
        <v>23.804893851761069</v>
      </c>
      <c r="J12" s="26">
        <f t="shared" si="7"/>
        <v>396430</v>
      </c>
      <c r="K12" s="26">
        <f t="shared" si="7"/>
        <v>83622.5</v>
      </c>
      <c r="L12" s="26">
        <f t="shared" si="7"/>
        <v>82990.049999999988</v>
      </c>
      <c r="M12" s="26">
        <f t="shared" si="8"/>
        <v>99.243684415079656</v>
      </c>
      <c r="N12" s="26">
        <f t="shared" si="9"/>
        <v>20.934351587922205</v>
      </c>
      <c r="O12" s="26">
        <f t="shared" si="10"/>
        <v>145000</v>
      </c>
      <c r="P12" s="26">
        <f t="shared" si="10"/>
        <v>29540</v>
      </c>
      <c r="Q12" s="26">
        <f t="shared" si="10"/>
        <v>21957.281999999999</v>
      </c>
      <c r="R12" s="26">
        <f t="shared" si="11"/>
        <v>74.330677048070413</v>
      </c>
      <c r="S12" s="23">
        <f t="shared" si="12"/>
        <v>15.142953103448276</v>
      </c>
      <c r="T12" s="27">
        <v>2000</v>
      </c>
      <c r="U12" s="27">
        <v>140</v>
      </c>
      <c r="V12" s="26">
        <v>561.19000000000005</v>
      </c>
      <c r="W12" s="26">
        <f t="shared" si="13"/>
        <v>400.85000000000008</v>
      </c>
      <c r="X12" s="23">
        <f t="shared" si="14"/>
        <v>28.059500000000003</v>
      </c>
      <c r="Y12" s="35">
        <v>20000</v>
      </c>
      <c r="Z12" s="35">
        <v>4400</v>
      </c>
      <c r="AA12" s="26">
        <v>7517.73</v>
      </c>
      <c r="AB12" s="26">
        <f t="shared" si="15"/>
        <v>170.85749999999999</v>
      </c>
      <c r="AC12" s="23">
        <f t="shared" si="16"/>
        <v>37.588649999999994</v>
      </c>
      <c r="AD12" s="23">
        <v>123000</v>
      </c>
      <c r="AE12" s="23">
        <v>25000</v>
      </c>
      <c r="AF12" s="23">
        <v>13878.361999999999</v>
      </c>
      <c r="AG12" s="26">
        <f t="shared" si="17"/>
        <v>55.513447999999997</v>
      </c>
      <c r="AH12" s="23">
        <f t="shared" si="18"/>
        <v>11.283221138211381</v>
      </c>
      <c r="AI12" s="27">
        <v>160000</v>
      </c>
      <c r="AJ12" s="27">
        <v>40000</v>
      </c>
      <c r="AK12" s="26">
        <v>36058.726000000002</v>
      </c>
      <c r="AL12" s="26">
        <f t="shared" si="19"/>
        <v>90.146815000000004</v>
      </c>
      <c r="AM12" s="23">
        <f t="shared" si="20"/>
        <v>22.536703750000001</v>
      </c>
      <c r="AN12" s="27">
        <v>8630</v>
      </c>
      <c r="AO12" s="27">
        <v>2157.5</v>
      </c>
      <c r="AP12" s="26">
        <v>5636.69</v>
      </c>
      <c r="AQ12" s="26">
        <f t="shared" si="21"/>
        <v>261.26025492468131</v>
      </c>
      <c r="AR12" s="23">
        <f t="shared" si="22"/>
        <v>65.315063731170326</v>
      </c>
      <c r="AS12" s="29">
        <v>0</v>
      </c>
      <c r="AT12" s="29">
        <v>0</v>
      </c>
      <c r="AU12" s="26">
        <v>0</v>
      </c>
      <c r="AV12" s="26" t="e">
        <f t="shared" si="23"/>
        <v>#DIV/0!</v>
      </c>
      <c r="AW12" s="23" t="e">
        <f t="shared" si="24"/>
        <v>#DIV/0!</v>
      </c>
      <c r="AX12" s="28">
        <v>0</v>
      </c>
      <c r="AY12" s="28">
        <v>0</v>
      </c>
      <c r="AZ12" s="23">
        <v>0</v>
      </c>
      <c r="BA12" s="23">
        <v>0</v>
      </c>
      <c r="BB12" s="23">
        <v>0</v>
      </c>
      <c r="BC12" s="23">
        <v>0</v>
      </c>
      <c r="BD12" s="23">
        <v>952188.7</v>
      </c>
      <c r="BE12" s="23">
        <v>238047.2</v>
      </c>
      <c r="BF12" s="23">
        <v>238047.2</v>
      </c>
      <c r="BG12" s="30">
        <v>0</v>
      </c>
      <c r="BH12" s="30">
        <v>0</v>
      </c>
      <c r="BI12" s="30">
        <v>0</v>
      </c>
      <c r="BJ12" s="54">
        <v>0</v>
      </c>
      <c r="BK12" s="31">
        <v>0</v>
      </c>
      <c r="BL12" s="23">
        <v>0</v>
      </c>
      <c r="BM12" s="23">
        <v>0</v>
      </c>
      <c r="BN12" s="23">
        <v>0</v>
      </c>
      <c r="BO12" s="23">
        <v>0</v>
      </c>
      <c r="BP12" s="23">
        <v>0</v>
      </c>
      <c r="BQ12" s="23">
        <v>0</v>
      </c>
      <c r="BR12" s="23">
        <v>0</v>
      </c>
      <c r="BS12" s="26">
        <f t="shared" si="3"/>
        <v>8000</v>
      </c>
      <c r="BT12" s="26">
        <f t="shared" si="3"/>
        <v>2000</v>
      </c>
      <c r="BU12" s="26">
        <f t="shared" si="3"/>
        <v>1448.152</v>
      </c>
      <c r="BV12" s="26">
        <f t="shared" si="25"/>
        <v>72.407600000000002</v>
      </c>
      <c r="BW12" s="23">
        <f t="shared" si="26"/>
        <v>18.101900000000001</v>
      </c>
      <c r="BX12" s="27">
        <v>5000</v>
      </c>
      <c r="BY12" s="27">
        <v>1250</v>
      </c>
      <c r="BZ12" s="26">
        <v>334.952</v>
      </c>
      <c r="CA12" s="23">
        <v>0</v>
      </c>
      <c r="CB12" s="23">
        <v>0</v>
      </c>
      <c r="CC12" s="26">
        <v>124</v>
      </c>
      <c r="CD12" s="23">
        <v>0</v>
      </c>
      <c r="CE12" s="23">
        <v>0</v>
      </c>
      <c r="CF12" s="23">
        <v>0</v>
      </c>
      <c r="CG12" s="27">
        <v>3000</v>
      </c>
      <c r="CH12" s="27">
        <v>750</v>
      </c>
      <c r="CI12" s="23">
        <v>989.2</v>
      </c>
      <c r="CJ12" s="23">
        <v>0</v>
      </c>
      <c r="CK12" s="23">
        <v>0</v>
      </c>
      <c r="CL12" s="23">
        <v>0</v>
      </c>
      <c r="CM12" s="23">
        <v>0</v>
      </c>
      <c r="CN12" s="23">
        <v>0</v>
      </c>
      <c r="CO12" s="23">
        <v>0</v>
      </c>
      <c r="CP12" s="27">
        <v>0</v>
      </c>
      <c r="CQ12" s="27">
        <v>0</v>
      </c>
      <c r="CR12" s="23">
        <v>0</v>
      </c>
      <c r="CS12" s="27">
        <v>68300</v>
      </c>
      <c r="CT12" s="27">
        <v>8300</v>
      </c>
      <c r="CU12" s="23">
        <v>13329.8</v>
      </c>
      <c r="CV12" s="23">
        <v>28000</v>
      </c>
      <c r="CW12" s="23">
        <v>5000</v>
      </c>
      <c r="CX12" s="23">
        <v>4825.1000000000004</v>
      </c>
      <c r="CY12" s="27">
        <v>5000</v>
      </c>
      <c r="CZ12" s="27">
        <v>1250</v>
      </c>
      <c r="DA12" s="23">
        <v>4199.3999999999996</v>
      </c>
      <c r="DB12" s="23">
        <v>0</v>
      </c>
      <c r="DC12" s="23">
        <v>0</v>
      </c>
      <c r="DD12" s="23">
        <v>100</v>
      </c>
      <c r="DE12" s="23">
        <v>0</v>
      </c>
      <c r="DF12" s="23">
        <v>0</v>
      </c>
      <c r="DG12" s="23">
        <v>0</v>
      </c>
      <c r="DH12" s="23">
        <v>1500</v>
      </c>
      <c r="DI12" s="23">
        <v>375</v>
      </c>
      <c r="DJ12" s="26">
        <v>260</v>
      </c>
      <c r="DK12" s="26"/>
      <c r="DL12" s="26">
        <f t="shared" si="27"/>
        <v>1348618.7</v>
      </c>
      <c r="DM12" s="26">
        <f t="shared" si="27"/>
        <v>321669.7</v>
      </c>
      <c r="DN12" s="26">
        <f t="shared" si="28"/>
        <v>321037.25000000006</v>
      </c>
      <c r="DO12" s="23">
        <v>0</v>
      </c>
      <c r="DP12" s="23">
        <v>0</v>
      </c>
      <c r="DQ12" s="23">
        <v>0</v>
      </c>
      <c r="DR12" s="23">
        <v>0</v>
      </c>
      <c r="DS12" s="23">
        <v>0</v>
      </c>
      <c r="DT12" s="23">
        <v>0</v>
      </c>
      <c r="DU12" s="23">
        <v>0</v>
      </c>
      <c r="DV12" s="23">
        <v>0</v>
      </c>
      <c r="DW12" s="23">
        <v>0</v>
      </c>
      <c r="DX12" s="23">
        <v>0</v>
      </c>
      <c r="DY12" s="23">
        <v>0</v>
      </c>
      <c r="DZ12" s="23">
        <v>0</v>
      </c>
      <c r="EA12" s="23">
        <v>0</v>
      </c>
      <c r="EB12" s="23">
        <v>0</v>
      </c>
      <c r="EC12" s="23">
        <v>0</v>
      </c>
      <c r="ED12" s="23">
        <v>92153.7</v>
      </c>
      <c r="EE12" s="23">
        <v>92153.7</v>
      </c>
      <c r="EF12" s="23">
        <v>0</v>
      </c>
      <c r="EG12" s="26"/>
      <c r="EH12" s="26">
        <f t="shared" si="4"/>
        <v>92153.7</v>
      </c>
      <c r="EI12" s="26">
        <f t="shared" si="4"/>
        <v>92153.7</v>
      </c>
      <c r="EJ12" s="26">
        <f t="shared" si="5"/>
        <v>0</v>
      </c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3"/>
      <c r="HX12" s="33"/>
      <c r="HY12" s="33"/>
      <c r="HZ12" s="33"/>
      <c r="IA12" s="33"/>
      <c r="IB12" s="33"/>
      <c r="IC12" s="33"/>
      <c r="ID12" s="33"/>
      <c r="IE12" s="33"/>
      <c r="IF12" s="33"/>
      <c r="IG12" s="33"/>
      <c r="IH12" s="33"/>
      <c r="II12" s="33"/>
      <c r="IJ12" s="33"/>
      <c r="IK12" s="33"/>
      <c r="IL12" s="33"/>
      <c r="IM12" s="33"/>
      <c r="IN12" s="33"/>
      <c r="IO12" s="33"/>
      <c r="IP12" s="33"/>
      <c r="IQ12" s="33"/>
      <c r="IR12" s="33"/>
      <c r="IS12" s="33"/>
      <c r="IT12" s="33"/>
      <c r="IU12" s="33"/>
      <c r="IV12" s="33"/>
    </row>
    <row r="13" spans="1:256" ht="18">
      <c r="A13" s="22">
        <v>4</v>
      </c>
      <c r="B13" s="60" t="s">
        <v>60</v>
      </c>
      <c r="C13" s="23">
        <v>0</v>
      </c>
      <c r="D13" s="34">
        <v>0</v>
      </c>
      <c r="E13" s="25">
        <f t="shared" si="6"/>
        <v>1469999.9779999999</v>
      </c>
      <c r="F13" s="25">
        <f t="shared" si="6"/>
        <v>367299.66900000005</v>
      </c>
      <c r="G13" s="26">
        <f t="shared" si="0"/>
        <v>332323.6999999999</v>
      </c>
      <c r="H13" s="26">
        <f t="shared" si="1"/>
        <v>90.477538655228102</v>
      </c>
      <c r="I13" s="26">
        <f t="shared" si="2"/>
        <v>22.607054760105576</v>
      </c>
      <c r="J13" s="26">
        <f t="shared" si="7"/>
        <v>703564.4</v>
      </c>
      <c r="K13" s="26">
        <f t="shared" si="7"/>
        <v>175891.20000000001</v>
      </c>
      <c r="L13" s="26">
        <f t="shared" si="7"/>
        <v>140647.6</v>
      </c>
      <c r="M13" s="26">
        <f t="shared" si="8"/>
        <v>79.962840665138444</v>
      </c>
      <c r="N13" s="26">
        <f t="shared" si="9"/>
        <v>19.990721531674996</v>
      </c>
      <c r="O13" s="26">
        <f t="shared" si="10"/>
        <v>175300</v>
      </c>
      <c r="P13" s="26">
        <f t="shared" si="10"/>
        <v>43825</v>
      </c>
      <c r="Q13" s="26">
        <f t="shared" si="10"/>
        <v>25889.7</v>
      </c>
      <c r="R13" s="26">
        <f t="shared" si="11"/>
        <v>59.075185396463205</v>
      </c>
      <c r="S13" s="23">
        <f t="shared" si="12"/>
        <v>14.768796349115801</v>
      </c>
      <c r="T13" s="27">
        <v>17300</v>
      </c>
      <c r="U13" s="27">
        <v>4325</v>
      </c>
      <c r="V13" s="26">
        <v>1518.8</v>
      </c>
      <c r="W13" s="26">
        <f t="shared" si="13"/>
        <v>35.116763005780342</v>
      </c>
      <c r="X13" s="23">
        <f t="shared" si="14"/>
        <v>8.7791907514450855</v>
      </c>
      <c r="Y13" s="35">
        <v>20000</v>
      </c>
      <c r="Z13" s="35">
        <v>5000</v>
      </c>
      <c r="AA13" s="26">
        <v>3523.7</v>
      </c>
      <c r="AB13" s="26">
        <f t="shared" si="15"/>
        <v>70.47399999999999</v>
      </c>
      <c r="AC13" s="23">
        <f t="shared" si="16"/>
        <v>17.618499999999997</v>
      </c>
      <c r="AD13" s="23">
        <v>138000</v>
      </c>
      <c r="AE13" s="23">
        <v>34500</v>
      </c>
      <c r="AF13" s="23">
        <v>20847.2</v>
      </c>
      <c r="AG13" s="26">
        <f t="shared" si="17"/>
        <v>60.426666666666677</v>
      </c>
      <c r="AH13" s="23">
        <f t="shared" si="18"/>
        <v>15.106666666666669</v>
      </c>
      <c r="AI13" s="27">
        <v>246000</v>
      </c>
      <c r="AJ13" s="27">
        <v>61500</v>
      </c>
      <c r="AK13" s="26">
        <v>50719.1</v>
      </c>
      <c r="AL13" s="26">
        <f t="shared" si="19"/>
        <v>82.470081300813007</v>
      </c>
      <c r="AM13" s="23">
        <f t="shared" si="20"/>
        <v>20.617520325203252</v>
      </c>
      <c r="AN13" s="27">
        <v>33800</v>
      </c>
      <c r="AO13" s="27">
        <v>8450</v>
      </c>
      <c r="AP13" s="26">
        <v>13378.1</v>
      </c>
      <c r="AQ13" s="26">
        <f t="shared" si="21"/>
        <v>158.3207100591716</v>
      </c>
      <c r="AR13" s="23">
        <f t="shared" si="22"/>
        <v>39.580177514792901</v>
      </c>
      <c r="AS13" s="29">
        <v>0</v>
      </c>
      <c r="AT13" s="29">
        <v>0</v>
      </c>
      <c r="AU13" s="26">
        <v>0</v>
      </c>
      <c r="AV13" s="26" t="e">
        <f t="shared" si="23"/>
        <v>#DIV/0!</v>
      </c>
      <c r="AW13" s="23" t="e">
        <f t="shared" si="24"/>
        <v>#DIV/0!</v>
      </c>
      <c r="AX13" s="28">
        <v>0</v>
      </c>
      <c r="AY13" s="28">
        <v>0</v>
      </c>
      <c r="AZ13" s="23">
        <v>0</v>
      </c>
      <c r="BA13" s="23">
        <v>0</v>
      </c>
      <c r="BB13" s="23">
        <v>0</v>
      </c>
      <c r="BC13" s="23">
        <v>0</v>
      </c>
      <c r="BD13" s="23">
        <v>761424.27800000005</v>
      </c>
      <c r="BE13" s="23">
        <v>190356.06899999999</v>
      </c>
      <c r="BF13" s="23">
        <v>190356.1</v>
      </c>
      <c r="BG13" s="30">
        <v>0</v>
      </c>
      <c r="BH13" s="30">
        <v>0</v>
      </c>
      <c r="BI13" s="30">
        <v>0</v>
      </c>
      <c r="BJ13" s="54">
        <v>5011.3</v>
      </c>
      <c r="BK13" s="31">
        <v>1052.4000000000001</v>
      </c>
      <c r="BL13" s="23">
        <v>1052.4000000000001</v>
      </c>
      <c r="BM13" s="23">
        <v>0</v>
      </c>
      <c r="BN13" s="23">
        <v>0</v>
      </c>
      <c r="BO13" s="23">
        <v>0</v>
      </c>
      <c r="BP13" s="23">
        <v>0</v>
      </c>
      <c r="BQ13" s="23">
        <v>0</v>
      </c>
      <c r="BR13" s="23">
        <v>0</v>
      </c>
      <c r="BS13" s="26">
        <f t="shared" si="3"/>
        <v>16000</v>
      </c>
      <c r="BT13" s="26">
        <f t="shared" si="3"/>
        <v>4000</v>
      </c>
      <c r="BU13" s="26">
        <f t="shared" si="3"/>
        <v>3175.8999999999996</v>
      </c>
      <c r="BV13" s="26">
        <f t="shared" si="25"/>
        <v>79.397499999999994</v>
      </c>
      <c r="BW13" s="23">
        <f t="shared" si="26"/>
        <v>19.849374999999998</v>
      </c>
      <c r="BX13" s="27">
        <v>16000</v>
      </c>
      <c r="BY13" s="27">
        <v>4000</v>
      </c>
      <c r="BZ13" s="26">
        <v>3019.7</v>
      </c>
      <c r="CA13" s="23">
        <v>0</v>
      </c>
      <c r="CB13" s="23">
        <v>0</v>
      </c>
      <c r="CC13" s="26">
        <v>33.1</v>
      </c>
      <c r="CD13" s="23">
        <v>0</v>
      </c>
      <c r="CE13" s="23">
        <v>0</v>
      </c>
      <c r="CF13" s="23">
        <v>1</v>
      </c>
      <c r="CG13" s="27">
        <v>0</v>
      </c>
      <c r="CH13" s="27">
        <v>0</v>
      </c>
      <c r="CI13" s="23">
        <v>122.1</v>
      </c>
      <c r="CJ13" s="23">
        <v>0</v>
      </c>
      <c r="CK13" s="23">
        <v>0</v>
      </c>
      <c r="CL13" s="23">
        <v>0</v>
      </c>
      <c r="CM13" s="23">
        <v>0</v>
      </c>
      <c r="CN13" s="23">
        <v>0</v>
      </c>
      <c r="CO13" s="23">
        <v>0</v>
      </c>
      <c r="CP13" s="27">
        <v>0</v>
      </c>
      <c r="CQ13" s="27">
        <v>0</v>
      </c>
      <c r="CR13" s="23">
        <v>18</v>
      </c>
      <c r="CS13" s="27">
        <v>132027</v>
      </c>
      <c r="CT13" s="55">
        <v>33006.699999999997</v>
      </c>
      <c r="CU13" s="56">
        <v>22539.3</v>
      </c>
      <c r="CV13" s="23">
        <v>54200</v>
      </c>
      <c r="CW13" s="23">
        <v>13550</v>
      </c>
      <c r="CX13" s="23">
        <v>6509.1</v>
      </c>
      <c r="CY13" s="27">
        <v>82700</v>
      </c>
      <c r="CZ13" s="27">
        <v>20675</v>
      </c>
      <c r="DA13" s="23">
        <v>20589.5</v>
      </c>
      <c r="DB13" s="23">
        <v>0</v>
      </c>
      <c r="DC13" s="23">
        <v>0</v>
      </c>
      <c r="DD13" s="23">
        <v>200</v>
      </c>
      <c r="DE13" s="23">
        <v>0</v>
      </c>
      <c r="DF13" s="23">
        <v>0</v>
      </c>
      <c r="DG13" s="23">
        <v>0</v>
      </c>
      <c r="DH13" s="23">
        <v>17737.400000000001</v>
      </c>
      <c r="DI13" s="57">
        <v>4434.5</v>
      </c>
      <c r="DJ13" s="58">
        <v>4138</v>
      </c>
      <c r="DK13" s="26"/>
      <c r="DL13" s="26">
        <f t="shared" si="27"/>
        <v>1469999.9779999999</v>
      </c>
      <c r="DM13" s="26">
        <f t="shared" si="27"/>
        <v>367299.66900000005</v>
      </c>
      <c r="DN13" s="26">
        <f t="shared" si="28"/>
        <v>332056.09999999992</v>
      </c>
      <c r="DO13" s="23">
        <v>0</v>
      </c>
      <c r="DP13" s="23">
        <v>0</v>
      </c>
      <c r="DQ13" s="23">
        <v>0</v>
      </c>
      <c r="DR13" s="23">
        <v>0</v>
      </c>
      <c r="DS13" s="23">
        <v>0</v>
      </c>
      <c r="DT13" s="23">
        <v>0</v>
      </c>
      <c r="DU13" s="23">
        <v>0</v>
      </c>
      <c r="DV13" s="23">
        <v>0</v>
      </c>
      <c r="DW13" s="23">
        <v>0</v>
      </c>
      <c r="DX13" s="23">
        <v>0</v>
      </c>
      <c r="DY13" s="23">
        <v>0</v>
      </c>
      <c r="DZ13" s="23">
        <v>267.60000000000002</v>
      </c>
      <c r="EA13" s="23">
        <v>0</v>
      </c>
      <c r="EB13" s="23">
        <v>0</v>
      </c>
      <c r="EC13" s="23">
        <v>0</v>
      </c>
      <c r="ED13" s="23"/>
      <c r="EE13" s="23">
        <v>0</v>
      </c>
      <c r="EF13" s="26">
        <v>0</v>
      </c>
      <c r="EG13" s="26"/>
      <c r="EH13" s="26">
        <f t="shared" si="4"/>
        <v>0</v>
      </c>
      <c r="EI13" s="26">
        <f t="shared" si="4"/>
        <v>0</v>
      </c>
      <c r="EJ13" s="26">
        <f t="shared" si="5"/>
        <v>267.60000000000002</v>
      </c>
      <c r="EK13" s="32"/>
      <c r="EL13" s="32"/>
      <c r="EM13" s="32"/>
      <c r="EN13" s="32"/>
      <c r="EO13" s="32"/>
      <c r="EP13" s="32"/>
      <c r="EQ13" s="32"/>
      <c r="ER13" s="32"/>
      <c r="ES13" s="32"/>
      <c r="ET13" s="32"/>
      <c r="EU13" s="32"/>
      <c r="EV13" s="32"/>
      <c r="EW13" s="32"/>
      <c r="EX13" s="32"/>
      <c r="EY13" s="32"/>
      <c r="EZ13" s="32"/>
      <c r="FA13" s="32"/>
      <c r="FB13" s="32"/>
      <c r="FC13" s="32"/>
      <c r="FD13" s="32"/>
      <c r="FE13" s="32"/>
      <c r="FF13" s="32"/>
      <c r="FG13" s="32"/>
      <c r="FH13" s="32"/>
      <c r="FI13" s="32"/>
      <c r="FJ13" s="32"/>
      <c r="FK13" s="32"/>
      <c r="FL13" s="32"/>
      <c r="FM13" s="32"/>
      <c r="FN13" s="32"/>
      <c r="FO13" s="32"/>
      <c r="FP13" s="32"/>
      <c r="FQ13" s="32"/>
      <c r="FR13" s="32"/>
      <c r="FS13" s="32"/>
      <c r="FT13" s="32"/>
      <c r="FU13" s="32"/>
      <c r="FV13" s="32"/>
      <c r="FW13" s="32"/>
      <c r="FX13" s="32"/>
      <c r="FY13" s="32"/>
      <c r="FZ13" s="32"/>
      <c r="GA13" s="32"/>
      <c r="GB13" s="32"/>
      <c r="GC13" s="32"/>
      <c r="GD13" s="32"/>
      <c r="GE13" s="32"/>
      <c r="GF13" s="32"/>
      <c r="GG13" s="32"/>
      <c r="GH13" s="32"/>
      <c r="GI13" s="32"/>
      <c r="GJ13" s="32"/>
      <c r="GK13" s="32"/>
      <c r="GL13" s="32"/>
      <c r="GM13" s="32"/>
      <c r="GN13" s="32"/>
      <c r="GO13" s="32"/>
      <c r="GP13" s="32"/>
      <c r="GQ13" s="32"/>
      <c r="GR13" s="32"/>
      <c r="GS13" s="32"/>
      <c r="GT13" s="32"/>
      <c r="GU13" s="32"/>
      <c r="GV13" s="32"/>
      <c r="GW13" s="32"/>
      <c r="GX13" s="32"/>
      <c r="GY13" s="32"/>
      <c r="GZ13" s="32"/>
      <c r="HA13" s="32"/>
      <c r="HB13" s="32"/>
      <c r="HC13" s="32"/>
      <c r="HD13" s="32"/>
      <c r="HE13" s="32"/>
      <c r="HF13" s="32"/>
      <c r="HG13" s="32"/>
      <c r="HH13" s="32"/>
      <c r="HI13" s="32"/>
      <c r="HJ13" s="32"/>
      <c r="HK13" s="32"/>
      <c r="HL13" s="32"/>
      <c r="HM13" s="32"/>
      <c r="HN13" s="32"/>
      <c r="HO13" s="32"/>
      <c r="HP13" s="32"/>
      <c r="HQ13" s="32"/>
      <c r="HR13" s="32"/>
      <c r="HS13" s="32"/>
      <c r="HT13" s="32"/>
      <c r="HU13" s="32"/>
      <c r="HV13" s="32"/>
      <c r="HW13" s="33"/>
      <c r="HX13" s="33"/>
      <c r="HY13" s="33"/>
      <c r="HZ13" s="33"/>
      <c r="IA13" s="33"/>
      <c r="IB13" s="33"/>
      <c r="IC13" s="33"/>
      <c r="ID13" s="33"/>
      <c r="IE13" s="33"/>
      <c r="IF13" s="33"/>
      <c r="IG13" s="33"/>
      <c r="IH13" s="33"/>
      <c r="II13" s="33"/>
      <c r="IJ13" s="33"/>
      <c r="IK13" s="33"/>
      <c r="IL13" s="33"/>
      <c r="IM13" s="33"/>
      <c r="IN13" s="33"/>
      <c r="IO13" s="33"/>
      <c r="IP13" s="33"/>
      <c r="IQ13" s="33"/>
      <c r="IR13" s="33"/>
      <c r="IS13" s="33"/>
      <c r="IT13" s="33"/>
      <c r="IU13" s="33"/>
      <c r="IV13" s="33"/>
    </row>
    <row r="14" spans="1:256" ht="18">
      <c r="A14" s="22">
        <v>5</v>
      </c>
      <c r="B14" s="60" t="s">
        <v>52</v>
      </c>
      <c r="C14" s="23">
        <v>0</v>
      </c>
      <c r="D14" s="34">
        <v>0</v>
      </c>
      <c r="E14" s="25">
        <f t="shared" si="6"/>
        <v>52702.5</v>
      </c>
      <c r="F14" s="25">
        <f t="shared" si="6"/>
        <v>13177.399999999998</v>
      </c>
      <c r="G14" s="26">
        <f t="shared" si="0"/>
        <v>12814.3</v>
      </c>
      <c r="H14" s="26">
        <f t="shared" si="1"/>
        <v>97.244524716560178</v>
      </c>
      <c r="I14" s="26">
        <f t="shared" si="2"/>
        <v>24.314406337460269</v>
      </c>
      <c r="J14" s="26">
        <f t="shared" si="7"/>
        <v>2791.3</v>
      </c>
      <c r="K14" s="26">
        <f t="shared" si="7"/>
        <v>699.6</v>
      </c>
      <c r="L14" s="26">
        <f t="shared" si="7"/>
        <v>336.5</v>
      </c>
      <c r="M14" s="26">
        <f t="shared" si="8"/>
        <v>48.098913664951397</v>
      </c>
      <c r="N14" s="26">
        <f t="shared" si="9"/>
        <v>12.055314727904559</v>
      </c>
      <c r="O14" s="26">
        <f t="shared" si="10"/>
        <v>1925.3</v>
      </c>
      <c r="P14" s="26">
        <f t="shared" si="10"/>
        <v>483.29999999999995</v>
      </c>
      <c r="Q14" s="26">
        <f t="shared" si="10"/>
        <v>186.5</v>
      </c>
      <c r="R14" s="26">
        <f t="shared" si="11"/>
        <v>38.588868197806747</v>
      </c>
      <c r="S14" s="23">
        <f t="shared" si="12"/>
        <v>9.6868020568223141</v>
      </c>
      <c r="T14" s="27">
        <v>0</v>
      </c>
      <c r="U14" s="27">
        <v>0</v>
      </c>
      <c r="V14" s="26">
        <v>0</v>
      </c>
      <c r="W14" s="26" t="e">
        <f t="shared" si="13"/>
        <v>#DIV/0!</v>
      </c>
      <c r="X14" s="23" t="e">
        <f t="shared" si="14"/>
        <v>#DIV/0!</v>
      </c>
      <c r="Y14" s="35">
        <v>100</v>
      </c>
      <c r="Z14" s="35">
        <v>24.9</v>
      </c>
      <c r="AA14" s="26">
        <v>18.899999999999999</v>
      </c>
      <c r="AB14" s="26">
        <f t="shared" si="15"/>
        <v>75.903614457831324</v>
      </c>
      <c r="AC14" s="23">
        <f t="shared" si="16"/>
        <v>18.899999999999999</v>
      </c>
      <c r="AD14" s="23">
        <v>1825.3</v>
      </c>
      <c r="AE14" s="23">
        <v>458.4</v>
      </c>
      <c r="AF14" s="23">
        <v>167.6</v>
      </c>
      <c r="AG14" s="26">
        <f t="shared" si="17"/>
        <v>36.561954624781848</v>
      </c>
      <c r="AH14" s="23">
        <f t="shared" si="18"/>
        <v>9.1820522653810333</v>
      </c>
      <c r="AI14" s="27">
        <v>166</v>
      </c>
      <c r="AJ14" s="27">
        <v>41.4</v>
      </c>
      <c r="AK14" s="26">
        <v>0</v>
      </c>
      <c r="AL14" s="26">
        <f t="shared" si="19"/>
        <v>0</v>
      </c>
      <c r="AM14" s="23">
        <f t="shared" si="20"/>
        <v>0</v>
      </c>
      <c r="AN14" s="27">
        <v>0</v>
      </c>
      <c r="AO14" s="27">
        <v>0</v>
      </c>
      <c r="AP14" s="26">
        <v>0</v>
      </c>
      <c r="AQ14" s="26" t="e">
        <f t="shared" si="21"/>
        <v>#DIV/0!</v>
      </c>
      <c r="AR14" s="23" t="e">
        <f t="shared" si="22"/>
        <v>#DIV/0!</v>
      </c>
      <c r="AS14" s="29">
        <v>0</v>
      </c>
      <c r="AT14" s="29">
        <v>0</v>
      </c>
      <c r="AU14" s="26">
        <v>0</v>
      </c>
      <c r="AV14" s="26" t="e">
        <f t="shared" si="23"/>
        <v>#DIV/0!</v>
      </c>
      <c r="AW14" s="23" t="e">
        <f t="shared" si="24"/>
        <v>#DIV/0!</v>
      </c>
      <c r="AX14" s="28">
        <v>0</v>
      </c>
      <c r="AY14" s="28">
        <v>0</v>
      </c>
      <c r="AZ14" s="23">
        <v>0</v>
      </c>
      <c r="BA14" s="23">
        <v>0</v>
      </c>
      <c r="BB14" s="23">
        <v>0</v>
      </c>
      <c r="BC14" s="23">
        <v>0</v>
      </c>
      <c r="BD14" s="23">
        <v>49911.199999999997</v>
      </c>
      <c r="BE14" s="23">
        <v>12477.8</v>
      </c>
      <c r="BF14" s="23">
        <v>12477.8</v>
      </c>
      <c r="BG14" s="30">
        <v>0</v>
      </c>
      <c r="BH14" s="30">
        <v>0</v>
      </c>
      <c r="BI14" s="30">
        <v>0</v>
      </c>
      <c r="BJ14" s="54">
        <v>0</v>
      </c>
      <c r="BK14" s="31">
        <v>0</v>
      </c>
      <c r="BL14" s="23">
        <v>0</v>
      </c>
      <c r="BM14" s="23">
        <v>0</v>
      </c>
      <c r="BN14" s="23">
        <v>0</v>
      </c>
      <c r="BO14" s="23">
        <v>0</v>
      </c>
      <c r="BP14" s="23">
        <v>0</v>
      </c>
      <c r="BQ14" s="23">
        <v>0</v>
      </c>
      <c r="BR14" s="23">
        <v>0</v>
      </c>
      <c r="BS14" s="26">
        <f>BX14+CA14+CD14+CG14</f>
        <v>600</v>
      </c>
      <c r="BT14" s="26">
        <f t="shared" si="3"/>
        <v>150</v>
      </c>
      <c r="BU14" s="26">
        <f t="shared" si="3"/>
        <v>150</v>
      </c>
      <c r="BV14" s="26">
        <f t="shared" si="25"/>
        <v>100</v>
      </c>
      <c r="BW14" s="23">
        <f t="shared" si="26"/>
        <v>25</v>
      </c>
      <c r="BX14" s="27">
        <v>600</v>
      </c>
      <c r="BY14" s="27">
        <v>150</v>
      </c>
      <c r="BZ14" s="26">
        <v>150</v>
      </c>
      <c r="CA14" s="23">
        <v>0</v>
      </c>
      <c r="CB14" s="23">
        <v>0</v>
      </c>
      <c r="CC14" s="26">
        <v>0</v>
      </c>
      <c r="CD14" s="23">
        <v>0</v>
      </c>
      <c r="CE14" s="23">
        <v>0</v>
      </c>
      <c r="CF14" s="23">
        <v>0</v>
      </c>
      <c r="CG14" s="27">
        <v>0</v>
      </c>
      <c r="CH14" s="27">
        <v>0</v>
      </c>
      <c r="CI14" s="23">
        <v>0</v>
      </c>
      <c r="CJ14" s="23">
        <v>0</v>
      </c>
      <c r="CK14" s="23">
        <v>0</v>
      </c>
      <c r="CL14" s="23">
        <v>0</v>
      </c>
      <c r="CM14" s="23">
        <v>0</v>
      </c>
      <c r="CN14" s="23">
        <v>0</v>
      </c>
      <c r="CO14" s="23">
        <v>0</v>
      </c>
      <c r="CP14" s="27">
        <v>0</v>
      </c>
      <c r="CQ14" s="27">
        <v>0</v>
      </c>
      <c r="CR14" s="23">
        <v>0</v>
      </c>
      <c r="CS14" s="27">
        <v>100</v>
      </c>
      <c r="CT14" s="27">
        <v>24.9</v>
      </c>
      <c r="CU14" s="23">
        <v>0</v>
      </c>
      <c r="CV14" s="27">
        <v>100</v>
      </c>
      <c r="CW14" s="27">
        <v>24.9</v>
      </c>
      <c r="CX14" s="23">
        <v>0</v>
      </c>
      <c r="CY14" s="27"/>
      <c r="CZ14" s="27">
        <v>0</v>
      </c>
      <c r="DA14" s="23">
        <v>0</v>
      </c>
      <c r="DB14" s="23">
        <v>0</v>
      </c>
      <c r="DC14" s="23">
        <v>0</v>
      </c>
      <c r="DD14" s="23">
        <v>0</v>
      </c>
      <c r="DE14" s="23">
        <v>0</v>
      </c>
      <c r="DF14" s="23">
        <v>0</v>
      </c>
      <c r="DG14" s="23">
        <v>0</v>
      </c>
      <c r="DH14" s="23">
        <v>0</v>
      </c>
      <c r="DI14" s="23">
        <v>0</v>
      </c>
      <c r="DJ14" s="26">
        <v>0</v>
      </c>
      <c r="DK14" s="26"/>
      <c r="DL14" s="26">
        <f t="shared" si="27"/>
        <v>52702.5</v>
      </c>
      <c r="DM14" s="26">
        <f t="shared" si="27"/>
        <v>13177.399999999998</v>
      </c>
      <c r="DN14" s="26">
        <f t="shared" si="28"/>
        <v>12814.3</v>
      </c>
      <c r="DO14" s="23">
        <v>0</v>
      </c>
      <c r="DP14" s="23">
        <v>0</v>
      </c>
      <c r="DQ14" s="23">
        <v>0</v>
      </c>
      <c r="DR14" s="23">
        <v>0</v>
      </c>
      <c r="DS14" s="23">
        <v>0</v>
      </c>
      <c r="DT14" s="23">
        <v>0</v>
      </c>
      <c r="DU14" s="23">
        <v>0</v>
      </c>
      <c r="DV14" s="23">
        <v>0</v>
      </c>
      <c r="DW14" s="23">
        <v>0</v>
      </c>
      <c r="DX14" s="23">
        <v>0</v>
      </c>
      <c r="DY14" s="23">
        <v>0</v>
      </c>
      <c r="DZ14" s="23">
        <v>0</v>
      </c>
      <c r="EA14" s="23">
        <v>0</v>
      </c>
      <c r="EB14" s="23">
        <v>0</v>
      </c>
      <c r="EC14" s="23">
        <v>0</v>
      </c>
      <c r="ED14" s="23"/>
      <c r="EE14" s="23">
        <v>0</v>
      </c>
      <c r="EF14" s="26">
        <v>0</v>
      </c>
      <c r="EG14" s="26"/>
      <c r="EH14" s="26">
        <f t="shared" si="4"/>
        <v>0</v>
      </c>
      <c r="EI14" s="26">
        <f t="shared" si="4"/>
        <v>0</v>
      </c>
      <c r="EJ14" s="26">
        <f t="shared" si="5"/>
        <v>0</v>
      </c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  <c r="HA14" s="32"/>
      <c r="HB14" s="32"/>
      <c r="HC14" s="32"/>
      <c r="HD14" s="32"/>
      <c r="HE14" s="32"/>
      <c r="HF14" s="32"/>
      <c r="HG14" s="32"/>
      <c r="HH14" s="32"/>
      <c r="HI14" s="32"/>
      <c r="HJ14" s="32"/>
      <c r="HK14" s="32"/>
      <c r="HL14" s="32"/>
      <c r="HM14" s="32"/>
      <c r="HN14" s="32"/>
      <c r="HO14" s="32"/>
      <c r="HP14" s="32"/>
      <c r="HQ14" s="32"/>
      <c r="HR14" s="32"/>
      <c r="HS14" s="32"/>
      <c r="HT14" s="32"/>
      <c r="HU14" s="32"/>
      <c r="HV14" s="32"/>
      <c r="HW14" s="33"/>
      <c r="HX14" s="33"/>
      <c r="HY14" s="33"/>
      <c r="HZ14" s="33"/>
      <c r="IA14" s="33"/>
      <c r="IB14" s="33"/>
      <c r="IC14" s="33"/>
      <c r="ID14" s="33"/>
      <c r="IE14" s="33"/>
      <c r="IF14" s="33"/>
      <c r="IG14" s="33"/>
      <c r="IH14" s="33"/>
      <c r="II14" s="33"/>
      <c r="IJ14" s="33"/>
      <c r="IK14" s="33"/>
      <c r="IL14" s="33"/>
      <c r="IM14" s="33"/>
      <c r="IN14" s="33"/>
      <c r="IO14" s="33"/>
      <c r="IP14" s="33"/>
      <c r="IQ14" s="33"/>
      <c r="IR14" s="33"/>
      <c r="IS14" s="33"/>
      <c r="IT14" s="33"/>
      <c r="IU14" s="33"/>
      <c r="IV14" s="33"/>
    </row>
    <row r="15" spans="1:256" ht="18">
      <c r="A15" s="22">
        <v>6</v>
      </c>
      <c r="B15" s="60" t="s">
        <v>53</v>
      </c>
      <c r="C15" s="23">
        <v>286957.2</v>
      </c>
      <c r="D15" s="34">
        <v>1067.7</v>
      </c>
      <c r="E15" s="25">
        <f t="shared" si="6"/>
        <v>2924315.4999999995</v>
      </c>
      <c r="F15" s="25">
        <f t="shared" si="6"/>
        <v>615969.49999999988</v>
      </c>
      <c r="G15" s="26">
        <f t="shared" si="0"/>
        <v>730762.54300000006</v>
      </c>
      <c r="H15" s="26">
        <f t="shared" si="1"/>
        <v>118.63615698504555</v>
      </c>
      <c r="I15" s="26">
        <f t="shared" si="2"/>
        <v>24.98918269933597</v>
      </c>
      <c r="J15" s="26">
        <f t="shared" si="7"/>
        <v>1153869.5</v>
      </c>
      <c r="K15" s="26">
        <f t="shared" si="7"/>
        <v>173482.60000000003</v>
      </c>
      <c r="L15" s="26">
        <f t="shared" si="7"/>
        <v>232412.58299999998</v>
      </c>
      <c r="M15" s="26">
        <f t="shared" si="8"/>
        <v>133.96881473992201</v>
      </c>
      <c r="N15" s="26">
        <f t="shared" si="9"/>
        <v>20.142016319869793</v>
      </c>
      <c r="O15" s="26">
        <f t="shared" si="10"/>
        <v>241948</v>
      </c>
      <c r="P15" s="26">
        <f t="shared" si="10"/>
        <v>36292.199999999997</v>
      </c>
      <c r="Q15" s="26">
        <f t="shared" si="10"/>
        <v>38151.127999999997</v>
      </c>
      <c r="R15" s="26">
        <f t="shared" si="11"/>
        <v>105.12211439372648</v>
      </c>
      <c r="S15" s="23">
        <f t="shared" si="12"/>
        <v>15.76831715905897</v>
      </c>
      <c r="T15" s="27">
        <v>0</v>
      </c>
      <c r="U15" s="27">
        <v>0</v>
      </c>
      <c r="V15" s="26">
        <v>1792.749</v>
      </c>
      <c r="W15" s="26" t="e">
        <f t="shared" si="13"/>
        <v>#DIV/0!</v>
      </c>
      <c r="X15" s="23" t="e">
        <f t="shared" si="14"/>
        <v>#DIV/0!</v>
      </c>
      <c r="Y15" s="35">
        <v>0</v>
      </c>
      <c r="Z15" s="35">
        <v>0</v>
      </c>
      <c r="AA15" s="26">
        <v>11453.331</v>
      </c>
      <c r="AB15" s="26" t="e">
        <f t="shared" si="15"/>
        <v>#DIV/0!</v>
      </c>
      <c r="AC15" s="23" t="e">
        <f t="shared" si="16"/>
        <v>#DIV/0!</v>
      </c>
      <c r="AD15" s="23">
        <v>241948</v>
      </c>
      <c r="AE15" s="23">
        <v>36292.199999999997</v>
      </c>
      <c r="AF15" s="23">
        <v>24905.047999999999</v>
      </c>
      <c r="AG15" s="26">
        <f t="shared" si="17"/>
        <v>68.623693245380551</v>
      </c>
      <c r="AH15" s="23">
        <f t="shared" si="18"/>
        <v>10.293553986807082</v>
      </c>
      <c r="AI15" s="27">
        <v>461264</v>
      </c>
      <c r="AJ15" s="27">
        <v>69189.600000000006</v>
      </c>
      <c r="AK15" s="26">
        <v>92109.679000000004</v>
      </c>
      <c r="AL15" s="26">
        <f t="shared" si="19"/>
        <v>133.12647999121253</v>
      </c>
      <c r="AM15" s="23">
        <f t="shared" si="20"/>
        <v>19.968971998681884</v>
      </c>
      <c r="AN15" s="27">
        <v>73212.5</v>
      </c>
      <c r="AO15" s="27">
        <v>10982</v>
      </c>
      <c r="AP15" s="26">
        <v>21476.659</v>
      </c>
      <c r="AQ15" s="26">
        <f t="shared" si="21"/>
        <v>195.56236568930979</v>
      </c>
      <c r="AR15" s="23">
        <f t="shared" si="22"/>
        <v>29.334688748506061</v>
      </c>
      <c r="AS15" s="29">
        <v>50000</v>
      </c>
      <c r="AT15" s="29">
        <v>7500</v>
      </c>
      <c r="AU15" s="26">
        <v>10272.9</v>
      </c>
      <c r="AV15" s="26">
        <f t="shared" si="23"/>
        <v>136.97200000000001</v>
      </c>
      <c r="AW15" s="23">
        <f t="shared" si="24"/>
        <v>20.5458</v>
      </c>
      <c r="AX15" s="28">
        <v>0</v>
      </c>
      <c r="AY15" s="28">
        <v>0</v>
      </c>
      <c r="AZ15" s="23">
        <v>0</v>
      </c>
      <c r="BA15" s="23">
        <v>0</v>
      </c>
      <c r="BB15" s="23">
        <v>0</v>
      </c>
      <c r="BC15" s="23">
        <v>0</v>
      </c>
      <c r="BD15" s="23">
        <v>1640648.5</v>
      </c>
      <c r="BE15" s="23">
        <v>410162.1</v>
      </c>
      <c r="BF15" s="23">
        <v>410162.1</v>
      </c>
      <c r="BG15" s="30">
        <v>0</v>
      </c>
      <c r="BH15" s="30">
        <v>0</v>
      </c>
      <c r="BI15" s="30">
        <v>0</v>
      </c>
      <c r="BJ15" s="54">
        <v>2832.5</v>
      </c>
      <c r="BK15" s="31">
        <v>583.5</v>
      </c>
      <c r="BL15" s="23">
        <v>594.79999999999995</v>
      </c>
      <c r="BM15" s="23">
        <v>0</v>
      </c>
      <c r="BN15" s="23">
        <v>0</v>
      </c>
      <c r="BO15" s="23">
        <v>0</v>
      </c>
      <c r="BP15" s="23">
        <v>0</v>
      </c>
      <c r="BQ15" s="23">
        <v>0</v>
      </c>
      <c r="BR15" s="23">
        <v>0</v>
      </c>
      <c r="BS15" s="26">
        <f t="shared" si="3"/>
        <v>47119.200000000004</v>
      </c>
      <c r="BT15" s="26">
        <f t="shared" si="3"/>
        <v>7067.9000000000005</v>
      </c>
      <c r="BU15" s="26">
        <f t="shared" si="3"/>
        <v>12072.368999999999</v>
      </c>
      <c r="BV15" s="26">
        <f t="shared" si="25"/>
        <v>170.80559996604364</v>
      </c>
      <c r="BW15" s="23">
        <f t="shared" si="26"/>
        <v>25.620912494269849</v>
      </c>
      <c r="BX15" s="27">
        <v>44563.9</v>
      </c>
      <c r="BY15" s="27">
        <v>6684.6</v>
      </c>
      <c r="BZ15" s="26">
        <v>10714.096</v>
      </c>
      <c r="CA15" s="23">
        <v>0</v>
      </c>
      <c r="CB15" s="23">
        <v>0</v>
      </c>
      <c r="CC15" s="26">
        <v>821.87300000000005</v>
      </c>
      <c r="CD15" s="23">
        <v>0</v>
      </c>
      <c r="CE15" s="23">
        <v>0</v>
      </c>
      <c r="CF15" s="23">
        <v>0</v>
      </c>
      <c r="CG15" s="27">
        <v>2555.3000000000002</v>
      </c>
      <c r="CH15" s="27">
        <v>383.3</v>
      </c>
      <c r="CI15" s="23">
        <v>536.4</v>
      </c>
      <c r="CJ15" s="23">
        <v>0</v>
      </c>
      <c r="CK15" s="23">
        <v>0</v>
      </c>
      <c r="CL15" s="23">
        <v>0</v>
      </c>
      <c r="CM15" s="23">
        <v>5997</v>
      </c>
      <c r="CN15" s="23">
        <v>1499.3</v>
      </c>
      <c r="CO15" s="23">
        <v>1199.4000000000001</v>
      </c>
      <c r="CP15" s="27">
        <v>5521.5</v>
      </c>
      <c r="CQ15" s="27">
        <v>1380.4</v>
      </c>
      <c r="CR15" s="23">
        <v>1903.4</v>
      </c>
      <c r="CS15" s="27">
        <v>244854.3</v>
      </c>
      <c r="CT15" s="27">
        <v>36728</v>
      </c>
      <c r="CU15" s="23">
        <v>48731.497000000003</v>
      </c>
      <c r="CV15" s="23">
        <v>85088.8</v>
      </c>
      <c r="CW15" s="23">
        <v>12764</v>
      </c>
      <c r="CX15" s="23">
        <v>20012.13</v>
      </c>
      <c r="CY15" s="27">
        <v>28000</v>
      </c>
      <c r="CZ15" s="27">
        <v>4200</v>
      </c>
      <c r="DA15" s="26">
        <v>7119.2510000000002</v>
      </c>
      <c r="DB15" s="23">
        <v>1500</v>
      </c>
      <c r="DC15" s="23">
        <v>75</v>
      </c>
      <c r="DD15" s="23">
        <v>100</v>
      </c>
      <c r="DE15" s="23">
        <v>0</v>
      </c>
      <c r="DF15" s="23">
        <v>0</v>
      </c>
      <c r="DG15" s="23">
        <v>0</v>
      </c>
      <c r="DH15" s="23">
        <v>450</v>
      </c>
      <c r="DI15" s="23">
        <v>67.5</v>
      </c>
      <c r="DJ15" s="26">
        <v>475.7</v>
      </c>
      <c r="DK15" s="26"/>
      <c r="DL15" s="26">
        <f t="shared" si="27"/>
        <v>2803347.4999999995</v>
      </c>
      <c r="DM15" s="26">
        <f t="shared" si="27"/>
        <v>585727.49999999988</v>
      </c>
      <c r="DN15" s="26">
        <f t="shared" si="28"/>
        <v>644368.88300000003</v>
      </c>
      <c r="DO15" s="23">
        <v>0</v>
      </c>
      <c r="DP15" s="23">
        <v>0</v>
      </c>
      <c r="DQ15" s="23">
        <v>0</v>
      </c>
      <c r="DR15" s="23">
        <v>120968</v>
      </c>
      <c r="DS15" s="23">
        <v>30242</v>
      </c>
      <c r="DT15" s="23">
        <v>86393.66</v>
      </c>
      <c r="DU15" s="23">
        <v>0</v>
      </c>
      <c r="DV15" s="23">
        <v>0</v>
      </c>
      <c r="DW15" s="23">
        <v>0</v>
      </c>
      <c r="DX15" s="23">
        <v>0</v>
      </c>
      <c r="DY15" s="23">
        <v>0</v>
      </c>
      <c r="DZ15" s="23">
        <v>0</v>
      </c>
      <c r="EA15" s="23">
        <v>0</v>
      </c>
      <c r="EB15" s="23">
        <v>0</v>
      </c>
      <c r="EC15" s="23">
        <v>0</v>
      </c>
      <c r="ED15" s="23">
        <v>517351</v>
      </c>
      <c r="EE15" s="23">
        <v>85000</v>
      </c>
      <c r="EF15" s="26">
        <v>0</v>
      </c>
      <c r="EG15" s="26"/>
      <c r="EH15" s="26">
        <f t="shared" si="4"/>
        <v>638319</v>
      </c>
      <c r="EI15" s="26">
        <f t="shared" si="4"/>
        <v>115242</v>
      </c>
      <c r="EJ15" s="26">
        <f t="shared" si="5"/>
        <v>86393.66</v>
      </c>
      <c r="EK15" s="32"/>
      <c r="EL15" s="32"/>
      <c r="EM15" s="32"/>
      <c r="EN15" s="32"/>
      <c r="EO15" s="32"/>
      <c r="EP15" s="32"/>
      <c r="EQ15" s="32"/>
      <c r="ER15" s="32"/>
      <c r="ES15" s="32"/>
      <c r="ET15" s="32"/>
      <c r="EU15" s="32"/>
      <c r="EV15" s="32"/>
      <c r="EW15" s="32"/>
      <c r="EX15" s="32"/>
      <c r="EY15" s="32"/>
      <c r="EZ15" s="32"/>
      <c r="FA15" s="32"/>
      <c r="FB15" s="32"/>
      <c r="FC15" s="32"/>
      <c r="FD15" s="32"/>
      <c r="FE15" s="32"/>
      <c r="FF15" s="32"/>
      <c r="FG15" s="32"/>
      <c r="FH15" s="32"/>
      <c r="FI15" s="32"/>
      <c r="FJ15" s="32"/>
      <c r="FK15" s="32"/>
      <c r="FL15" s="32"/>
      <c r="FM15" s="32"/>
      <c r="FN15" s="32"/>
      <c r="FO15" s="32"/>
      <c r="FP15" s="32"/>
      <c r="FQ15" s="32"/>
      <c r="FR15" s="32"/>
      <c r="FS15" s="32"/>
      <c r="FT15" s="32"/>
      <c r="FU15" s="32"/>
      <c r="FV15" s="32"/>
      <c r="FW15" s="32"/>
      <c r="FX15" s="32"/>
      <c r="FY15" s="32"/>
      <c r="FZ15" s="32"/>
      <c r="GA15" s="32"/>
      <c r="GB15" s="32"/>
      <c r="GC15" s="32"/>
      <c r="GD15" s="32"/>
      <c r="GE15" s="32"/>
      <c r="GF15" s="32"/>
      <c r="GG15" s="32"/>
      <c r="GH15" s="32"/>
      <c r="GI15" s="32"/>
      <c r="GJ15" s="32"/>
      <c r="GK15" s="32"/>
      <c r="GL15" s="32"/>
      <c r="GM15" s="32"/>
      <c r="GN15" s="32"/>
      <c r="GO15" s="32"/>
      <c r="GP15" s="32"/>
      <c r="GQ15" s="32"/>
      <c r="GR15" s="32"/>
      <c r="GS15" s="32"/>
      <c r="GT15" s="32"/>
      <c r="GU15" s="32"/>
      <c r="GV15" s="32"/>
      <c r="GW15" s="32"/>
      <c r="GX15" s="32"/>
      <c r="GY15" s="32"/>
      <c r="GZ15" s="32"/>
      <c r="HA15" s="32"/>
      <c r="HB15" s="32"/>
      <c r="HC15" s="32"/>
      <c r="HD15" s="32"/>
      <c r="HE15" s="32"/>
      <c r="HF15" s="32"/>
      <c r="HG15" s="32"/>
      <c r="HH15" s="32"/>
      <c r="HI15" s="32"/>
      <c r="HJ15" s="32"/>
      <c r="HK15" s="32"/>
      <c r="HL15" s="32"/>
      <c r="HM15" s="32"/>
      <c r="HN15" s="32"/>
      <c r="HO15" s="32"/>
      <c r="HP15" s="32"/>
      <c r="HQ15" s="32"/>
      <c r="HR15" s="32"/>
      <c r="HS15" s="32"/>
      <c r="HT15" s="32"/>
      <c r="HU15" s="32"/>
      <c r="HV15" s="32"/>
      <c r="HW15" s="33"/>
      <c r="HX15" s="33"/>
      <c r="HY15" s="33"/>
      <c r="HZ15" s="33"/>
      <c r="IA15" s="33"/>
      <c r="IB15" s="33"/>
      <c r="IC15" s="33"/>
      <c r="ID15" s="33"/>
      <c r="IE15" s="33"/>
      <c r="IF15" s="33"/>
      <c r="IG15" s="33"/>
      <c r="IH15" s="33"/>
      <c r="II15" s="33"/>
      <c r="IJ15" s="33"/>
      <c r="IK15" s="33"/>
      <c r="IL15" s="33"/>
      <c r="IM15" s="33"/>
      <c r="IN15" s="33"/>
      <c r="IO15" s="33"/>
      <c r="IP15" s="33"/>
      <c r="IQ15" s="33"/>
      <c r="IR15" s="33"/>
      <c r="IS15" s="33"/>
      <c r="IT15" s="33"/>
      <c r="IU15" s="33"/>
      <c r="IV15" s="33"/>
    </row>
    <row r="16" spans="1:256" ht="18">
      <c r="A16" s="59">
        <v>7</v>
      </c>
      <c r="B16" s="60" t="s">
        <v>51</v>
      </c>
      <c r="C16" s="23">
        <v>284300.3</v>
      </c>
      <c r="D16" s="34">
        <v>48918.1</v>
      </c>
      <c r="E16" s="25">
        <f t="shared" si="6"/>
        <v>4146745.8</v>
      </c>
      <c r="F16" s="25">
        <f t="shared" si="6"/>
        <v>1020209.3999999999</v>
      </c>
      <c r="G16" s="26">
        <f t="shared" si="0"/>
        <v>1091621.1000000001</v>
      </c>
      <c r="H16" s="26">
        <f t="shared" si="1"/>
        <v>106.9997100595231</v>
      </c>
      <c r="I16" s="26">
        <f t="shared" si="2"/>
        <v>26.324765313562263</v>
      </c>
      <c r="J16" s="26">
        <f t="shared" si="7"/>
        <v>978107</v>
      </c>
      <c r="K16" s="26">
        <f t="shared" si="7"/>
        <v>131750</v>
      </c>
      <c r="L16" s="26">
        <f t="shared" si="7"/>
        <v>202612.80000000005</v>
      </c>
      <c r="M16" s="26">
        <f t="shared" si="8"/>
        <v>153.78580645161293</v>
      </c>
      <c r="N16" s="26">
        <f t="shared" si="9"/>
        <v>20.714788872792042</v>
      </c>
      <c r="O16" s="26">
        <f t="shared" si="10"/>
        <v>291500</v>
      </c>
      <c r="P16" s="26">
        <f t="shared" si="10"/>
        <v>28900</v>
      </c>
      <c r="Q16" s="26">
        <f t="shared" si="10"/>
        <v>34836</v>
      </c>
      <c r="R16" s="26">
        <f t="shared" si="11"/>
        <v>120.53979238754324</v>
      </c>
      <c r="S16" s="23">
        <f t="shared" si="12"/>
        <v>11.950600343053173</v>
      </c>
      <c r="T16" s="27">
        <v>6000</v>
      </c>
      <c r="U16" s="27">
        <v>1000</v>
      </c>
      <c r="V16" s="26">
        <v>1710.2</v>
      </c>
      <c r="W16" s="26">
        <f t="shared" si="13"/>
        <v>171.01999999999998</v>
      </c>
      <c r="X16" s="23">
        <f t="shared" si="14"/>
        <v>28.503333333333337</v>
      </c>
      <c r="Y16" s="35">
        <v>25500</v>
      </c>
      <c r="Z16" s="35">
        <v>2900</v>
      </c>
      <c r="AA16" s="26">
        <v>12074.2</v>
      </c>
      <c r="AB16" s="26">
        <f t="shared" si="15"/>
        <v>416.35172413793111</v>
      </c>
      <c r="AC16" s="23">
        <f t="shared" si="16"/>
        <v>47.349803921568629</v>
      </c>
      <c r="AD16" s="23">
        <v>260000</v>
      </c>
      <c r="AE16" s="23">
        <v>25000</v>
      </c>
      <c r="AF16" s="26">
        <v>21051.599999999999</v>
      </c>
      <c r="AG16" s="26">
        <f t="shared" si="17"/>
        <v>84.206399999999988</v>
      </c>
      <c r="AH16" s="23">
        <f t="shared" si="18"/>
        <v>8.0967692307692296</v>
      </c>
      <c r="AI16" s="27">
        <v>454000</v>
      </c>
      <c r="AJ16" s="27">
        <v>66000</v>
      </c>
      <c r="AK16" s="26">
        <v>93304.3</v>
      </c>
      <c r="AL16" s="26">
        <f t="shared" si="19"/>
        <v>141.37015151515152</v>
      </c>
      <c r="AM16" s="23">
        <f t="shared" si="20"/>
        <v>20.55160792951542</v>
      </c>
      <c r="AN16" s="27">
        <v>23107</v>
      </c>
      <c r="AO16" s="27">
        <v>3000</v>
      </c>
      <c r="AP16" s="26">
        <v>10483.799999999999</v>
      </c>
      <c r="AQ16" s="26">
        <f t="shared" si="21"/>
        <v>349.46</v>
      </c>
      <c r="AR16" s="23">
        <f t="shared" si="22"/>
        <v>45.370666897476951</v>
      </c>
      <c r="AS16" s="29">
        <v>0</v>
      </c>
      <c r="AT16" s="29">
        <v>0</v>
      </c>
      <c r="AU16" s="26">
        <v>0</v>
      </c>
      <c r="AV16" s="26" t="e">
        <f t="shared" si="23"/>
        <v>#DIV/0!</v>
      </c>
      <c r="AW16" s="23" t="e">
        <f t="shared" si="24"/>
        <v>#DIV/0!</v>
      </c>
      <c r="AX16" s="28">
        <v>0</v>
      </c>
      <c r="AY16" s="28">
        <v>0</v>
      </c>
      <c r="AZ16" s="23">
        <v>0</v>
      </c>
      <c r="BA16" s="23">
        <v>0</v>
      </c>
      <c r="BB16" s="23">
        <v>0</v>
      </c>
      <c r="BC16" s="23">
        <v>0</v>
      </c>
      <c r="BD16" s="23">
        <v>3040239.2</v>
      </c>
      <c r="BE16" s="23">
        <v>760059.8</v>
      </c>
      <c r="BF16" s="23">
        <v>760059.8</v>
      </c>
      <c r="BG16" s="30">
        <v>0</v>
      </c>
      <c r="BH16" s="30">
        <v>0</v>
      </c>
      <c r="BI16" s="30">
        <v>0</v>
      </c>
      <c r="BJ16" s="54">
        <v>0</v>
      </c>
      <c r="BK16" s="31">
        <v>0</v>
      </c>
      <c r="BL16" s="23">
        <v>777.9</v>
      </c>
      <c r="BM16" s="23">
        <v>0</v>
      </c>
      <c r="BN16" s="23">
        <v>0</v>
      </c>
      <c r="BO16" s="23">
        <v>0</v>
      </c>
      <c r="BP16" s="23">
        <v>0</v>
      </c>
      <c r="BQ16" s="23">
        <v>0</v>
      </c>
      <c r="BR16" s="23">
        <v>0</v>
      </c>
      <c r="BS16" s="26">
        <f t="shared" si="3"/>
        <v>52500</v>
      </c>
      <c r="BT16" s="26">
        <f t="shared" si="3"/>
        <v>5800</v>
      </c>
      <c r="BU16" s="26">
        <f t="shared" si="3"/>
        <v>7892.9</v>
      </c>
      <c r="BV16" s="26">
        <f t="shared" si="25"/>
        <v>136.08448275862068</v>
      </c>
      <c r="BW16" s="23">
        <f t="shared" si="26"/>
        <v>15.034095238095238</v>
      </c>
      <c r="BX16" s="27">
        <v>40000</v>
      </c>
      <c r="BY16" s="27">
        <v>3300</v>
      </c>
      <c r="BZ16" s="26">
        <v>3996</v>
      </c>
      <c r="CA16" s="23">
        <v>0</v>
      </c>
      <c r="CB16" s="23">
        <v>0</v>
      </c>
      <c r="CC16" s="26">
        <v>13.5</v>
      </c>
      <c r="CD16" s="23">
        <v>0</v>
      </c>
      <c r="CE16" s="23">
        <v>0</v>
      </c>
      <c r="CF16" s="23">
        <v>0</v>
      </c>
      <c r="CG16" s="27">
        <v>12500</v>
      </c>
      <c r="CH16" s="27">
        <v>2500</v>
      </c>
      <c r="CI16" s="23">
        <v>3883.4</v>
      </c>
      <c r="CJ16" s="23">
        <v>0</v>
      </c>
      <c r="CK16" s="23">
        <v>0</v>
      </c>
      <c r="CL16" s="23">
        <v>0</v>
      </c>
      <c r="CM16" s="23">
        <v>0</v>
      </c>
      <c r="CN16" s="23">
        <v>0</v>
      </c>
      <c r="CO16" s="23">
        <v>0</v>
      </c>
      <c r="CP16" s="27">
        <v>27000</v>
      </c>
      <c r="CQ16" s="27">
        <v>6500</v>
      </c>
      <c r="CR16" s="23">
        <v>7653</v>
      </c>
      <c r="CS16" s="27">
        <v>109000</v>
      </c>
      <c r="CT16" s="27">
        <v>17300</v>
      </c>
      <c r="CU16" s="23">
        <v>25629.7</v>
      </c>
      <c r="CV16" s="23">
        <v>27000</v>
      </c>
      <c r="CW16" s="23">
        <v>5000</v>
      </c>
      <c r="CX16" s="23">
        <v>8026.5</v>
      </c>
      <c r="CY16" s="27">
        <v>20000</v>
      </c>
      <c r="CZ16" s="27">
        <v>4000</v>
      </c>
      <c r="DA16" s="23">
        <v>6944.6</v>
      </c>
      <c r="DB16" s="23">
        <v>0</v>
      </c>
      <c r="DC16" s="23">
        <v>0</v>
      </c>
      <c r="DD16" s="23">
        <v>15644.5</v>
      </c>
      <c r="DE16" s="23">
        <v>0</v>
      </c>
      <c r="DF16" s="23">
        <v>0</v>
      </c>
      <c r="DG16" s="23">
        <v>0</v>
      </c>
      <c r="DH16" s="23">
        <v>1000</v>
      </c>
      <c r="DI16" s="23">
        <v>250</v>
      </c>
      <c r="DJ16" s="26">
        <v>224</v>
      </c>
      <c r="DK16" s="26"/>
      <c r="DL16" s="26">
        <f t="shared" si="27"/>
        <v>4018346.2</v>
      </c>
      <c r="DM16" s="26">
        <f t="shared" si="27"/>
        <v>891809.8</v>
      </c>
      <c r="DN16" s="26">
        <f t="shared" si="28"/>
        <v>963450.5</v>
      </c>
      <c r="DO16" s="23">
        <v>0</v>
      </c>
      <c r="DP16" s="23">
        <v>0</v>
      </c>
      <c r="DQ16" s="23">
        <v>0</v>
      </c>
      <c r="DR16" s="23">
        <v>128399.6</v>
      </c>
      <c r="DS16" s="23">
        <v>128399.6</v>
      </c>
      <c r="DT16" s="23">
        <v>128170.6</v>
      </c>
      <c r="DU16" s="23">
        <v>0</v>
      </c>
      <c r="DV16" s="23">
        <v>0</v>
      </c>
      <c r="DW16" s="23">
        <v>0</v>
      </c>
      <c r="DX16" s="23">
        <v>0</v>
      </c>
      <c r="DY16" s="23">
        <v>0</v>
      </c>
      <c r="DZ16" s="23">
        <v>0</v>
      </c>
      <c r="EA16" s="23">
        <v>0</v>
      </c>
      <c r="EB16" s="23">
        <v>0</v>
      </c>
      <c r="EC16" s="23">
        <v>0</v>
      </c>
      <c r="ED16" s="48">
        <v>274294</v>
      </c>
      <c r="EE16" s="48">
        <v>274294</v>
      </c>
      <c r="EF16" s="26">
        <v>0</v>
      </c>
      <c r="EG16" s="26"/>
      <c r="EH16" s="26">
        <f t="shared" si="4"/>
        <v>402693.6</v>
      </c>
      <c r="EI16" s="26">
        <f t="shared" si="4"/>
        <v>402693.6</v>
      </c>
      <c r="EJ16" s="26">
        <f t="shared" si="5"/>
        <v>128170.6</v>
      </c>
      <c r="EK16" s="32"/>
      <c r="EL16" s="32"/>
      <c r="EM16" s="32"/>
      <c r="EN16" s="32"/>
      <c r="EO16" s="32"/>
      <c r="EP16" s="32"/>
      <c r="EQ16" s="32"/>
      <c r="ER16" s="32"/>
      <c r="ES16" s="32"/>
      <c r="ET16" s="32"/>
      <c r="EU16" s="32"/>
      <c r="EV16" s="32"/>
      <c r="EW16" s="32"/>
      <c r="EX16" s="32"/>
      <c r="EY16" s="32"/>
      <c r="EZ16" s="32"/>
      <c r="FA16" s="32"/>
      <c r="FB16" s="32"/>
      <c r="FC16" s="32"/>
      <c r="FD16" s="32"/>
      <c r="FE16" s="32"/>
      <c r="FF16" s="32"/>
      <c r="FG16" s="32"/>
      <c r="FH16" s="32"/>
      <c r="FI16" s="32"/>
      <c r="FJ16" s="32"/>
      <c r="FK16" s="32"/>
      <c r="FL16" s="32"/>
      <c r="FM16" s="32"/>
      <c r="FN16" s="32"/>
      <c r="FO16" s="32"/>
      <c r="FP16" s="32"/>
      <c r="FQ16" s="32"/>
      <c r="FR16" s="32"/>
      <c r="FS16" s="32"/>
      <c r="FT16" s="32"/>
      <c r="FU16" s="32"/>
      <c r="FV16" s="32"/>
      <c r="FW16" s="32"/>
      <c r="FX16" s="32"/>
      <c r="FY16" s="32"/>
      <c r="FZ16" s="32"/>
      <c r="GA16" s="32"/>
      <c r="GB16" s="32"/>
      <c r="GC16" s="32"/>
      <c r="GD16" s="32"/>
      <c r="GE16" s="32"/>
      <c r="GF16" s="32"/>
      <c r="GG16" s="32"/>
      <c r="GH16" s="32"/>
      <c r="GI16" s="32"/>
      <c r="GJ16" s="32"/>
      <c r="GK16" s="32"/>
      <c r="GL16" s="32"/>
      <c r="GM16" s="32"/>
      <c r="GN16" s="32"/>
      <c r="GO16" s="32"/>
      <c r="GP16" s="32"/>
      <c r="GQ16" s="32"/>
      <c r="GR16" s="32"/>
      <c r="GS16" s="32"/>
      <c r="GT16" s="32"/>
      <c r="GU16" s="32"/>
      <c r="GV16" s="32"/>
      <c r="GW16" s="32"/>
      <c r="GX16" s="32"/>
      <c r="GY16" s="32"/>
      <c r="GZ16" s="32"/>
      <c r="HA16" s="32"/>
      <c r="HB16" s="32"/>
      <c r="HC16" s="32"/>
      <c r="HD16" s="32"/>
      <c r="HE16" s="32"/>
      <c r="HF16" s="32"/>
      <c r="HG16" s="32"/>
      <c r="HH16" s="32"/>
      <c r="HI16" s="32"/>
      <c r="HJ16" s="32"/>
      <c r="HK16" s="32"/>
      <c r="HL16" s="32"/>
      <c r="HM16" s="32"/>
      <c r="HN16" s="32"/>
      <c r="HO16" s="32"/>
      <c r="HP16" s="32"/>
      <c r="HQ16" s="32"/>
      <c r="HR16" s="32"/>
      <c r="HS16" s="32"/>
      <c r="HT16" s="32"/>
      <c r="HU16" s="32"/>
      <c r="HV16" s="32"/>
      <c r="HW16" s="33"/>
      <c r="HX16" s="33"/>
      <c r="HY16" s="33"/>
      <c r="HZ16" s="33"/>
      <c r="IA16" s="33"/>
      <c r="IB16" s="33"/>
      <c r="IC16" s="33"/>
      <c r="ID16" s="33"/>
      <c r="IE16" s="33"/>
      <c r="IF16" s="33"/>
      <c r="IG16" s="33"/>
      <c r="IH16" s="33"/>
      <c r="II16" s="33"/>
      <c r="IJ16" s="33"/>
      <c r="IK16" s="33"/>
      <c r="IL16" s="33"/>
      <c r="IM16" s="33"/>
      <c r="IN16" s="33"/>
      <c r="IO16" s="33"/>
      <c r="IP16" s="33"/>
      <c r="IQ16" s="33"/>
      <c r="IR16" s="33"/>
      <c r="IS16" s="33"/>
      <c r="IT16" s="33"/>
      <c r="IU16" s="33"/>
      <c r="IV16" s="33"/>
    </row>
    <row r="17" spans="1:256" ht="18">
      <c r="A17" s="22">
        <v>8</v>
      </c>
      <c r="B17" s="60" t="s">
        <v>61</v>
      </c>
      <c r="C17" s="23">
        <v>0</v>
      </c>
      <c r="D17" s="34">
        <v>0</v>
      </c>
      <c r="E17" s="25">
        <f t="shared" si="6"/>
        <v>918675</v>
      </c>
      <c r="F17" s="25">
        <f t="shared" si="6"/>
        <v>202968.8</v>
      </c>
      <c r="G17" s="26">
        <f t="shared" si="0"/>
        <v>218573.89999999997</v>
      </c>
      <c r="H17" s="26">
        <f t="shared" si="1"/>
        <v>107.68842304827145</v>
      </c>
      <c r="I17" s="26">
        <f t="shared" si="2"/>
        <v>23.792298691049606</v>
      </c>
      <c r="J17" s="26">
        <f t="shared" si="7"/>
        <v>224800</v>
      </c>
      <c r="K17" s="26">
        <f t="shared" si="7"/>
        <v>35750</v>
      </c>
      <c r="L17" s="26">
        <f>V17+AA17+AK17+AP17+AU17+AZ17+BR17+BZ17+CC17+CF17+CI17+CL17+CR17+CU17+DA17+DD17+DJ17+AF17</f>
        <v>56572.600000000006</v>
      </c>
      <c r="M17" s="26">
        <f t="shared" si="8"/>
        <v>158.24503496503499</v>
      </c>
      <c r="N17" s="26">
        <f t="shared" si="9"/>
        <v>25.165747330960858</v>
      </c>
      <c r="O17" s="26">
        <f t="shared" si="10"/>
        <v>103000</v>
      </c>
      <c r="P17" s="26">
        <f t="shared" si="10"/>
        <v>11900</v>
      </c>
      <c r="Q17" s="26">
        <f>V17+AA17+AF17</f>
        <v>11938.099999999999</v>
      </c>
      <c r="R17" s="26">
        <f t="shared" si="11"/>
        <v>100.32016806722687</v>
      </c>
      <c r="S17" s="23">
        <f t="shared" si="12"/>
        <v>11.590388349514562</v>
      </c>
      <c r="T17" s="27">
        <v>1000</v>
      </c>
      <c r="U17" s="27">
        <v>1000</v>
      </c>
      <c r="V17" s="26">
        <v>2659.7</v>
      </c>
      <c r="W17" s="26">
        <f t="shared" si="13"/>
        <v>265.96999999999997</v>
      </c>
      <c r="X17" s="23">
        <f t="shared" si="14"/>
        <v>265.96999999999997</v>
      </c>
      <c r="Y17" s="35">
        <v>20000</v>
      </c>
      <c r="Z17" s="35">
        <v>900</v>
      </c>
      <c r="AA17" s="26">
        <v>1584.1</v>
      </c>
      <c r="AB17" s="26">
        <f t="shared" si="15"/>
        <v>176.01111111111109</v>
      </c>
      <c r="AC17" s="23">
        <f t="shared" si="16"/>
        <v>7.9204999999999997</v>
      </c>
      <c r="AD17" s="23">
        <v>82000</v>
      </c>
      <c r="AE17" s="23">
        <v>10000</v>
      </c>
      <c r="AF17" s="23">
        <v>7694.3</v>
      </c>
      <c r="AG17" s="26">
        <f t="shared" si="17"/>
        <v>76.943000000000012</v>
      </c>
      <c r="AH17" s="23">
        <f t="shared" si="18"/>
        <v>9.3832926829268288</v>
      </c>
      <c r="AI17" s="27">
        <v>75000</v>
      </c>
      <c r="AJ17" s="27">
        <v>20000</v>
      </c>
      <c r="AK17" s="26">
        <v>17127.2</v>
      </c>
      <c r="AL17" s="26">
        <f t="shared" si="19"/>
        <v>85.635999999999996</v>
      </c>
      <c r="AM17" s="23">
        <f t="shared" si="20"/>
        <v>22.836266666666667</v>
      </c>
      <c r="AN17" s="27">
        <v>3800</v>
      </c>
      <c r="AO17" s="27">
        <v>450</v>
      </c>
      <c r="AP17" s="26">
        <v>667.2</v>
      </c>
      <c r="AQ17" s="26">
        <f t="shared" si="21"/>
        <v>148.26666666666668</v>
      </c>
      <c r="AR17" s="23">
        <f t="shared" si="22"/>
        <v>17.557894736842105</v>
      </c>
      <c r="AS17" s="29">
        <v>2500</v>
      </c>
      <c r="AT17" s="29">
        <v>300</v>
      </c>
      <c r="AU17" s="26">
        <v>485.1</v>
      </c>
      <c r="AV17" s="26">
        <f t="shared" si="23"/>
        <v>161.69999999999999</v>
      </c>
      <c r="AW17" s="23">
        <f t="shared" si="24"/>
        <v>19.404000000000003</v>
      </c>
      <c r="AX17" s="28">
        <v>0</v>
      </c>
      <c r="AY17" s="28">
        <v>0</v>
      </c>
      <c r="AZ17" s="23">
        <v>0</v>
      </c>
      <c r="BA17" s="23">
        <v>0</v>
      </c>
      <c r="BB17" s="23">
        <v>0</v>
      </c>
      <c r="BC17" s="23">
        <v>0</v>
      </c>
      <c r="BD17" s="23">
        <v>647785.5</v>
      </c>
      <c r="BE17" s="23">
        <v>161946.4</v>
      </c>
      <c r="BF17" s="23">
        <v>161772.5</v>
      </c>
      <c r="BG17" s="30">
        <v>0</v>
      </c>
      <c r="BH17" s="30">
        <v>0</v>
      </c>
      <c r="BI17" s="30">
        <v>0</v>
      </c>
      <c r="BJ17" s="54">
        <v>1089.5</v>
      </c>
      <c r="BK17" s="31">
        <v>272.39999999999998</v>
      </c>
      <c r="BL17" s="23">
        <v>228.8</v>
      </c>
      <c r="BM17" s="23">
        <v>0</v>
      </c>
      <c r="BN17" s="23">
        <v>0</v>
      </c>
      <c r="BO17" s="23">
        <v>0</v>
      </c>
      <c r="BP17" s="23">
        <v>0</v>
      </c>
      <c r="BQ17" s="23">
        <v>0</v>
      </c>
      <c r="BR17" s="23">
        <v>0</v>
      </c>
      <c r="BS17" s="26">
        <f t="shared" si="3"/>
        <v>11000</v>
      </c>
      <c r="BT17" s="26">
        <f t="shared" si="3"/>
        <v>900</v>
      </c>
      <c r="BU17" s="26">
        <f t="shared" si="3"/>
        <v>1188.3</v>
      </c>
      <c r="BV17" s="26">
        <f t="shared" si="25"/>
        <v>132.03333333333333</v>
      </c>
      <c r="BW17" s="23">
        <f t="shared" si="26"/>
        <v>10.802727272727273</v>
      </c>
      <c r="BX17" s="27">
        <v>10000</v>
      </c>
      <c r="BY17" s="27">
        <v>850</v>
      </c>
      <c r="BZ17" s="26">
        <v>1188.3</v>
      </c>
      <c r="CA17" s="23">
        <v>0</v>
      </c>
      <c r="CB17" s="23">
        <v>0</v>
      </c>
      <c r="CC17" s="26">
        <v>0</v>
      </c>
      <c r="CD17" s="23">
        <v>0</v>
      </c>
      <c r="CE17" s="23">
        <v>0</v>
      </c>
      <c r="CF17" s="23">
        <v>0</v>
      </c>
      <c r="CG17" s="27">
        <v>1000</v>
      </c>
      <c r="CH17" s="27">
        <v>50</v>
      </c>
      <c r="CI17" s="23">
        <v>0</v>
      </c>
      <c r="CJ17" s="23">
        <v>0</v>
      </c>
      <c r="CK17" s="23">
        <v>0</v>
      </c>
      <c r="CL17" s="23">
        <v>0</v>
      </c>
      <c r="CM17" s="23">
        <v>0</v>
      </c>
      <c r="CN17" s="23">
        <v>0</v>
      </c>
      <c r="CO17" s="23">
        <v>0</v>
      </c>
      <c r="CP17" s="27">
        <v>0</v>
      </c>
      <c r="CQ17" s="27">
        <v>0</v>
      </c>
      <c r="CR17" s="23">
        <v>1442.7</v>
      </c>
      <c r="CS17" s="27">
        <v>18500</v>
      </c>
      <c r="CT17" s="27">
        <v>400</v>
      </c>
      <c r="CU17" s="23">
        <v>1365.8</v>
      </c>
      <c r="CV17" s="23">
        <v>3000</v>
      </c>
      <c r="CW17" s="23">
        <v>350</v>
      </c>
      <c r="CX17" s="23">
        <v>333.8</v>
      </c>
      <c r="CY17" s="27">
        <v>7000</v>
      </c>
      <c r="CZ17" s="27">
        <v>1000</v>
      </c>
      <c r="DA17" s="23">
        <v>1912.5</v>
      </c>
      <c r="DB17" s="23">
        <v>0</v>
      </c>
      <c r="DC17" s="23">
        <v>0</v>
      </c>
      <c r="DD17" s="23">
        <v>0</v>
      </c>
      <c r="DE17" s="23">
        <v>0</v>
      </c>
      <c r="DF17" s="23">
        <v>0</v>
      </c>
      <c r="DG17" s="23">
        <v>0</v>
      </c>
      <c r="DH17" s="23">
        <v>4000</v>
      </c>
      <c r="DI17" s="23">
        <v>800</v>
      </c>
      <c r="DJ17" s="49">
        <v>20445.7</v>
      </c>
      <c r="DK17" s="26"/>
      <c r="DL17" s="26">
        <f t="shared" si="27"/>
        <v>873675</v>
      </c>
      <c r="DM17" s="26">
        <f t="shared" si="27"/>
        <v>197968.8</v>
      </c>
      <c r="DN17" s="26">
        <f>V17+AA17+AK17+AP17+AU17+AZ17+BC17+BF17+BI17+BL17+BO17+BR17+BZ17+CC17+CF17+CI17+CL17+CO17+CR17+CU17+DA17+DD17+DG17+DJ17+DK17+AF17</f>
        <v>218573.89999999997</v>
      </c>
      <c r="DO17" s="23">
        <v>0</v>
      </c>
      <c r="DP17" s="23">
        <v>0</v>
      </c>
      <c r="DQ17" s="23">
        <v>0</v>
      </c>
      <c r="DR17" s="23">
        <v>45000</v>
      </c>
      <c r="DS17" s="23">
        <v>5000</v>
      </c>
      <c r="DT17" s="23">
        <v>0</v>
      </c>
      <c r="DU17" s="23">
        <v>0</v>
      </c>
      <c r="DV17" s="23">
        <v>0</v>
      </c>
      <c r="DW17" s="23">
        <v>0</v>
      </c>
      <c r="DX17" s="23">
        <v>0</v>
      </c>
      <c r="DY17" s="23">
        <v>0</v>
      </c>
      <c r="DZ17" s="23">
        <v>0</v>
      </c>
      <c r="EA17" s="23">
        <v>0</v>
      </c>
      <c r="EB17" s="23">
        <v>0</v>
      </c>
      <c r="EC17" s="23">
        <v>0</v>
      </c>
      <c r="ED17" s="23">
        <v>152125</v>
      </c>
      <c r="EE17" s="26">
        <v>63000</v>
      </c>
      <c r="EF17" s="26">
        <v>93814.8</v>
      </c>
      <c r="EG17" s="26"/>
      <c r="EH17" s="26">
        <f t="shared" si="4"/>
        <v>197125</v>
      </c>
      <c r="EI17" s="26">
        <f t="shared" si="4"/>
        <v>68000</v>
      </c>
      <c r="EJ17" s="26">
        <f t="shared" si="5"/>
        <v>93814.8</v>
      </c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  <c r="FN17" s="32"/>
      <c r="FO17" s="32"/>
      <c r="FP17" s="32"/>
      <c r="FQ17" s="32"/>
      <c r="FR17" s="32"/>
      <c r="FS17" s="32"/>
      <c r="FT17" s="32"/>
      <c r="FU17" s="32"/>
      <c r="FV17" s="32"/>
      <c r="FW17" s="32"/>
      <c r="FX17" s="32"/>
      <c r="FY17" s="32"/>
      <c r="FZ17" s="32"/>
      <c r="GA17" s="32"/>
      <c r="GB17" s="32"/>
      <c r="GC17" s="32"/>
      <c r="GD17" s="32"/>
      <c r="GE17" s="32"/>
      <c r="GF17" s="32"/>
      <c r="GG17" s="32"/>
      <c r="GH17" s="32"/>
      <c r="GI17" s="32"/>
      <c r="GJ17" s="32"/>
      <c r="GK17" s="32"/>
      <c r="GL17" s="32"/>
      <c r="GM17" s="32"/>
      <c r="GN17" s="32"/>
      <c r="GO17" s="32"/>
      <c r="GP17" s="32"/>
      <c r="GQ17" s="32"/>
      <c r="GR17" s="32"/>
      <c r="GS17" s="32"/>
      <c r="GT17" s="32"/>
      <c r="GU17" s="32"/>
      <c r="GV17" s="32"/>
      <c r="GW17" s="32"/>
      <c r="GX17" s="32"/>
      <c r="GY17" s="32"/>
      <c r="GZ17" s="32"/>
      <c r="HA17" s="32"/>
      <c r="HB17" s="32"/>
      <c r="HC17" s="32"/>
      <c r="HD17" s="32"/>
      <c r="HE17" s="32"/>
      <c r="HF17" s="32"/>
      <c r="HG17" s="32"/>
      <c r="HH17" s="32"/>
      <c r="HI17" s="32"/>
      <c r="HJ17" s="32"/>
      <c r="HK17" s="32"/>
      <c r="HL17" s="32"/>
      <c r="HM17" s="32"/>
      <c r="HN17" s="32"/>
      <c r="HO17" s="32"/>
      <c r="HP17" s="32"/>
      <c r="HQ17" s="32"/>
      <c r="HR17" s="32"/>
      <c r="HS17" s="32"/>
      <c r="HT17" s="32"/>
      <c r="HU17" s="32"/>
      <c r="HV17" s="32"/>
      <c r="HW17" s="33"/>
      <c r="HX17" s="33"/>
      <c r="HY17" s="33"/>
      <c r="HZ17" s="33"/>
      <c r="IA17" s="33"/>
      <c r="IB17" s="33"/>
      <c r="IC17" s="33"/>
      <c r="ID17" s="33"/>
      <c r="IE17" s="33"/>
      <c r="IF17" s="33"/>
      <c r="IG17" s="33"/>
      <c r="IH17" s="33"/>
      <c r="II17" s="33"/>
      <c r="IJ17" s="33"/>
      <c r="IK17" s="33"/>
      <c r="IL17" s="33"/>
      <c r="IM17" s="33"/>
      <c r="IN17" s="33"/>
      <c r="IO17" s="33"/>
      <c r="IP17" s="33"/>
      <c r="IQ17" s="33"/>
      <c r="IR17" s="33"/>
      <c r="IS17" s="33"/>
      <c r="IT17" s="33"/>
      <c r="IU17" s="33"/>
      <c r="IV17" s="33"/>
    </row>
    <row r="18" spans="1:256" ht="18">
      <c r="A18" s="22"/>
      <c r="B18" s="44" t="s">
        <v>54</v>
      </c>
      <c r="C18" s="36">
        <f>SUM(C10:C17)</f>
        <v>1626123.1</v>
      </c>
      <c r="D18" s="36">
        <f>SUM(D10:D17)</f>
        <v>72291</v>
      </c>
      <c r="E18" s="36">
        <f>SUM(E10:E17)</f>
        <v>14789653.577999998</v>
      </c>
      <c r="F18" s="36">
        <f>SUM(F10:F17)</f>
        <v>3415431.0689999992</v>
      </c>
      <c r="G18" s="36">
        <f>SUM(G10:G17)</f>
        <v>3653597.693</v>
      </c>
      <c r="H18" s="26">
        <f>G18/F18*100</f>
        <v>106.97325225391631</v>
      </c>
      <c r="I18" s="26">
        <f>G18/E18*100</f>
        <v>24.703740853232851</v>
      </c>
      <c r="J18" s="36">
        <f>SUM(J10:J17)</f>
        <v>4964944</v>
      </c>
      <c r="K18" s="36">
        <f>SUM(K10:K17)</f>
        <v>924590.2</v>
      </c>
      <c r="L18" s="36">
        <f>SUM(L10:L17)</f>
        <v>1142329.233</v>
      </c>
      <c r="M18" s="26">
        <f>L18/K18*100</f>
        <v>123.5497881115331</v>
      </c>
      <c r="N18" s="26">
        <f>L18/J18*100</f>
        <v>23.007897631876613</v>
      </c>
      <c r="O18" s="36">
        <f>SUM(O10:O17)</f>
        <v>1201472.2000000002</v>
      </c>
      <c r="P18" s="36">
        <f>SUM(P10:P17)</f>
        <v>204983.5</v>
      </c>
      <c r="Q18" s="36">
        <f>SUM(Q10:Q17)</f>
        <v>206119.30999999997</v>
      </c>
      <c r="R18" s="26">
        <f>Q18/P18*100</f>
        <v>100.55409825668893</v>
      </c>
      <c r="S18" s="23">
        <f>Q18/O18*100</f>
        <v>17.155562151167537</v>
      </c>
      <c r="T18" s="36">
        <f>SUM(T10:T17)</f>
        <v>43438.3</v>
      </c>
      <c r="U18" s="36">
        <f>SUM(U10:U17)</f>
        <v>8535.7000000000007</v>
      </c>
      <c r="V18" s="36">
        <f>SUM(V10:V17)</f>
        <v>14474.839</v>
      </c>
      <c r="W18" s="26">
        <f>V18/U18*100</f>
        <v>169.57998758156916</v>
      </c>
      <c r="X18" s="23">
        <f t="shared" si="14"/>
        <v>33.322756645633</v>
      </c>
      <c r="Y18" s="36">
        <f>SUM(Y10:Y17)</f>
        <v>115028.7</v>
      </c>
      <c r="Z18" s="36">
        <f>SUM(Z10:Z17)</f>
        <v>27139.200000000001</v>
      </c>
      <c r="AA18" s="36">
        <f>SUM(AA10:AA17)</f>
        <v>57169.161</v>
      </c>
      <c r="AB18" s="26">
        <f>AA18/Z18*100</f>
        <v>210.65160726918998</v>
      </c>
      <c r="AC18" s="23">
        <f>AA18/Y18*100</f>
        <v>49.699910544064224</v>
      </c>
      <c r="AD18" s="36">
        <f>SUM(AD10:AD17)</f>
        <v>1043005.2</v>
      </c>
      <c r="AE18" s="36">
        <f>SUM(AE10:AE17)</f>
        <v>169308.59999999998</v>
      </c>
      <c r="AF18" s="36">
        <f>SUM(AF10:AF17)</f>
        <v>134475.31</v>
      </c>
      <c r="AG18" s="26">
        <f t="shared" si="17"/>
        <v>79.426154371366849</v>
      </c>
      <c r="AH18" s="23">
        <f t="shared" si="18"/>
        <v>12.893062278117117</v>
      </c>
      <c r="AI18" s="36">
        <f>SUM(AI10:AI17)</f>
        <v>1978462.5</v>
      </c>
      <c r="AJ18" s="36">
        <f>SUM(AJ10:AJ17)</f>
        <v>382935.9</v>
      </c>
      <c r="AK18" s="36">
        <f>SUM(AK10:AK17)</f>
        <v>445531.505</v>
      </c>
      <c r="AL18" s="26">
        <f>AK18/AJ18*100</f>
        <v>116.34623575381676</v>
      </c>
      <c r="AM18" s="23">
        <f>AK18/AI18*100</f>
        <v>22.51907756654473</v>
      </c>
      <c r="AN18" s="36">
        <f>SUM(AN10:AN17)</f>
        <v>251718.5</v>
      </c>
      <c r="AO18" s="36">
        <f>SUM(AO10:AO17)</f>
        <v>52745</v>
      </c>
      <c r="AP18" s="36">
        <f>SUM(AP10:AP17)</f>
        <v>99167.048999999999</v>
      </c>
      <c r="AQ18" s="26">
        <f>AP18/AO18*100</f>
        <v>188.01222675135082</v>
      </c>
      <c r="AR18" s="23">
        <f>AP18/AN18*100</f>
        <v>39.396011417516</v>
      </c>
      <c r="AS18" s="36">
        <f>SUM(AS10:AS17)</f>
        <v>86500</v>
      </c>
      <c r="AT18" s="36">
        <f>SUM(AT10:AT17)</f>
        <v>16300</v>
      </c>
      <c r="AU18" s="36">
        <f>SUM(AU10:AU17)</f>
        <v>21894</v>
      </c>
      <c r="AV18" s="26">
        <f>AU18/AT18*100</f>
        <v>134.31901840490798</v>
      </c>
      <c r="AW18" s="23">
        <f>AU18/AS18*100</f>
        <v>25.310982658959535</v>
      </c>
      <c r="AX18" s="36">
        <f t="shared" ref="AX18:BU18" si="29">SUM(AX10:AX17)</f>
        <v>0</v>
      </c>
      <c r="AY18" s="36">
        <f t="shared" si="29"/>
        <v>0</v>
      </c>
      <c r="AZ18" s="36">
        <f t="shared" si="29"/>
        <v>0</v>
      </c>
      <c r="BA18" s="36">
        <f t="shared" si="29"/>
        <v>0</v>
      </c>
      <c r="BB18" s="36">
        <f t="shared" si="29"/>
        <v>0</v>
      </c>
      <c r="BC18" s="36">
        <f t="shared" si="29"/>
        <v>0</v>
      </c>
      <c r="BD18" s="36">
        <f t="shared" si="29"/>
        <v>9160823.1779999994</v>
      </c>
      <c r="BE18" s="36">
        <f t="shared" si="29"/>
        <v>2290205.7689999999</v>
      </c>
      <c r="BF18" s="36">
        <f t="shared" si="29"/>
        <v>2290032</v>
      </c>
      <c r="BG18" s="36">
        <f t="shared" si="29"/>
        <v>0</v>
      </c>
      <c r="BH18" s="36">
        <f t="shared" si="29"/>
        <v>0</v>
      </c>
      <c r="BI18" s="36">
        <f t="shared" si="29"/>
        <v>0</v>
      </c>
      <c r="BJ18" s="36">
        <f t="shared" si="29"/>
        <v>11983.7</v>
      </c>
      <c r="BK18" s="36">
        <f t="shared" si="29"/>
        <v>2416.6</v>
      </c>
      <c r="BL18" s="36">
        <f t="shared" si="29"/>
        <v>3431.8000000000006</v>
      </c>
      <c r="BM18" s="36">
        <f t="shared" si="29"/>
        <v>0</v>
      </c>
      <c r="BN18" s="36">
        <f t="shared" si="29"/>
        <v>0</v>
      </c>
      <c r="BO18" s="36">
        <f t="shared" si="29"/>
        <v>0</v>
      </c>
      <c r="BP18" s="36">
        <f t="shared" si="29"/>
        <v>0</v>
      </c>
      <c r="BQ18" s="36">
        <f t="shared" si="29"/>
        <v>0</v>
      </c>
      <c r="BR18" s="36">
        <f t="shared" si="29"/>
        <v>0</v>
      </c>
      <c r="BS18" s="36">
        <f t="shared" si="29"/>
        <v>185820</v>
      </c>
      <c r="BT18" s="36">
        <f t="shared" si="29"/>
        <v>31109.100000000002</v>
      </c>
      <c r="BU18" s="36">
        <f t="shared" si="29"/>
        <v>39473.421000000002</v>
      </c>
      <c r="BV18" s="26">
        <f>BU18/BT18*100</f>
        <v>126.8870555560913</v>
      </c>
      <c r="BW18" s="23">
        <f>BU18/BS18*100</f>
        <v>21.242826929286409</v>
      </c>
      <c r="BX18" s="36">
        <f t="shared" ref="BX18:DC18" si="30">SUM(BX10:BX17)</f>
        <v>153224.70000000001</v>
      </c>
      <c r="BY18" s="36">
        <f t="shared" si="30"/>
        <v>24394.800000000003</v>
      </c>
      <c r="BZ18" s="36">
        <f t="shared" si="30"/>
        <v>28127.247999999996</v>
      </c>
      <c r="CA18" s="36">
        <f t="shared" si="30"/>
        <v>0</v>
      </c>
      <c r="CB18" s="36">
        <f t="shared" si="30"/>
        <v>0</v>
      </c>
      <c r="CC18" s="36">
        <f t="shared" si="30"/>
        <v>1156.0730000000001</v>
      </c>
      <c r="CD18" s="36">
        <f t="shared" si="30"/>
        <v>0</v>
      </c>
      <c r="CE18" s="36">
        <f t="shared" si="30"/>
        <v>0</v>
      </c>
      <c r="CF18" s="36">
        <f t="shared" si="30"/>
        <v>1</v>
      </c>
      <c r="CG18" s="36">
        <f t="shared" si="30"/>
        <v>32595.3</v>
      </c>
      <c r="CH18" s="36">
        <f t="shared" si="30"/>
        <v>6714.3</v>
      </c>
      <c r="CI18" s="36">
        <f t="shared" si="30"/>
        <v>10189.1</v>
      </c>
      <c r="CJ18" s="36">
        <f t="shared" si="30"/>
        <v>0</v>
      </c>
      <c r="CK18" s="36">
        <f t="shared" si="30"/>
        <v>0</v>
      </c>
      <c r="CL18" s="36">
        <f t="shared" si="30"/>
        <v>0</v>
      </c>
      <c r="CM18" s="36">
        <f t="shared" si="30"/>
        <v>11994</v>
      </c>
      <c r="CN18" s="36">
        <f t="shared" si="30"/>
        <v>1499.3</v>
      </c>
      <c r="CO18" s="36">
        <f t="shared" si="30"/>
        <v>2398.8000000000002</v>
      </c>
      <c r="CP18" s="36">
        <f t="shared" si="30"/>
        <v>32521.5</v>
      </c>
      <c r="CQ18" s="36">
        <f t="shared" si="30"/>
        <v>7880.4</v>
      </c>
      <c r="CR18" s="36">
        <f t="shared" si="30"/>
        <v>11017.1</v>
      </c>
      <c r="CS18" s="36">
        <f t="shared" si="30"/>
        <v>1042461.8999999999</v>
      </c>
      <c r="CT18" s="36">
        <f t="shared" si="30"/>
        <v>187930.8</v>
      </c>
      <c r="CU18" s="36">
        <f t="shared" si="30"/>
        <v>211314.09700000001</v>
      </c>
      <c r="CV18" s="36">
        <f t="shared" si="30"/>
        <v>424752.39999999997</v>
      </c>
      <c r="CW18" s="36">
        <f t="shared" si="30"/>
        <v>82763.399999999994</v>
      </c>
      <c r="CX18" s="36">
        <f t="shared" si="30"/>
        <v>81740.83</v>
      </c>
      <c r="CY18" s="36">
        <f t="shared" si="30"/>
        <v>156300</v>
      </c>
      <c r="CZ18" s="36">
        <f t="shared" si="30"/>
        <v>33253.5</v>
      </c>
      <c r="DA18" s="36">
        <f t="shared" si="30"/>
        <v>58934.750999999997</v>
      </c>
      <c r="DB18" s="36">
        <f t="shared" si="30"/>
        <v>3000</v>
      </c>
      <c r="DC18" s="36">
        <f t="shared" si="30"/>
        <v>450</v>
      </c>
      <c r="DD18" s="36">
        <f t="shared" ref="DD18:EI18" si="31">SUM(DD10:DD17)</f>
        <v>18043.099999999999</v>
      </c>
      <c r="DE18" s="36">
        <f t="shared" si="31"/>
        <v>0</v>
      </c>
      <c r="DF18" s="36">
        <f t="shared" si="31"/>
        <v>0</v>
      </c>
      <c r="DG18" s="36">
        <f t="shared" si="31"/>
        <v>0</v>
      </c>
      <c r="DH18" s="36">
        <f t="shared" si="31"/>
        <v>26687.4</v>
      </c>
      <c r="DI18" s="36">
        <f t="shared" si="31"/>
        <v>7002</v>
      </c>
      <c r="DJ18" s="36">
        <f t="shared" si="31"/>
        <v>30834.9</v>
      </c>
      <c r="DK18" s="36">
        <f t="shared" si="31"/>
        <v>0</v>
      </c>
      <c r="DL18" s="36">
        <f t="shared" si="31"/>
        <v>14149744.877999999</v>
      </c>
      <c r="DM18" s="36">
        <f t="shared" si="31"/>
        <v>3218711.8689999999</v>
      </c>
      <c r="DN18" s="36">
        <f t="shared" si="31"/>
        <v>3438191.8329999996</v>
      </c>
      <c r="DO18" s="36">
        <f t="shared" si="31"/>
        <v>0</v>
      </c>
      <c r="DP18" s="36">
        <f t="shared" si="31"/>
        <v>0</v>
      </c>
      <c r="DQ18" s="36">
        <f t="shared" si="31"/>
        <v>0</v>
      </c>
      <c r="DR18" s="36">
        <f t="shared" si="31"/>
        <v>639908.69999999995</v>
      </c>
      <c r="DS18" s="36">
        <f t="shared" si="31"/>
        <v>196719.2</v>
      </c>
      <c r="DT18" s="36">
        <f t="shared" si="31"/>
        <v>215138.26</v>
      </c>
      <c r="DU18" s="36">
        <f t="shared" si="31"/>
        <v>0</v>
      </c>
      <c r="DV18" s="36">
        <f t="shared" si="31"/>
        <v>0</v>
      </c>
      <c r="DW18" s="36">
        <f t="shared" si="31"/>
        <v>0</v>
      </c>
      <c r="DX18" s="36">
        <f t="shared" si="31"/>
        <v>0</v>
      </c>
      <c r="DY18" s="36">
        <f t="shared" si="31"/>
        <v>0</v>
      </c>
      <c r="DZ18" s="36">
        <f t="shared" si="31"/>
        <v>267.60000000000002</v>
      </c>
      <c r="EA18" s="36">
        <f t="shared" si="31"/>
        <v>0</v>
      </c>
      <c r="EB18" s="36">
        <f t="shared" si="31"/>
        <v>0</v>
      </c>
      <c r="EC18" s="36">
        <f t="shared" si="31"/>
        <v>0</v>
      </c>
      <c r="ED18" s="36">
        <f t="shared" si="31"/>
        <v>1035923.7</v>
      </c>
      <c r="EE18" s="36">
        <f t="shared" si="31"/>
        <v>514447.7</v>
      </c>
      <c r="EF18" s="36">
        <f t="shared" si="31"/>
        <v>93814.8</v>
      </c>
      <c r="EG18" s="36">
        <f t="shared" si="31"/>
        <v>0</v>
      </c>
      <c r="EH18" s="36">
        <f t="shared" si="31"/>
        <v>1675832.4</v>
      </c>
      <c r="EI18" s="36">
        <f t="shared" si="31"/>
        <v>711166.89999999991</v>
      </c>
      <c r="EJ18" s="36">
        <f>SUM(EJ10:EJ17)</f>
        <v>309220.66000000003</v>
      </c>
      <c r="EK18" s="37"/>
      <c r="EL18" s="32"/>
      <c r="EM18" s="32"/>
      <c r="EN18" s="32"/>
      <c r="EO18" s="32"/>
      <c r="EP18" s="32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9"/>
      <c r="HX18" s="39"/>
      <c r="HY18" s="39"/>
      <c r="HZ18" s="39"/>
      <c r="IA18" s="39"/>
      <c r="IB18" s="39"/>
      <c r="IC18" s="39"/>
      <c r="ID18" s="39"/>
      <c r="IE18" s="39"/>
      <c r="IF18" s="39"/>
      <c r="IG18" s="39"/>
      <c r="IH18" s="39"/>
      <c r="II18" s="39"/>
      <c r="IJ18" s="39"/>
      <c r="IK18" s="39"/>
      <c r="IL18" s="39"/>
      <c r="IM18" s="39"/>
      <c r="IN18" s="39"/>
      <c r="IO18" s="39"/>
      <c r="IP18" s="39"/>
      <c r="IQ18" s="39"/>
      <c r="IR18" s="39"/>
      <c r="IS18" s="39"/>
      <c r="IT18" s="39"/>
      <c r="IU18" s="39"/>
      <c r="IV18" s="39"/>
    </row>
    <row r="19" spans="1:256">
      <c r="E19" s="50"/>
      <c r="F19" s="41"/>
    </row>
    <row r="20" spans="1:256">
      <c r="E20" s="50"/>
      <c r="F20" s="41"/>
    </row>
    <row r="23" spans="1:256">
      <c r="C23" s="40"/>
      <c r="D23" s="51"/>
    </row>
    <row r="24" spans="1:256">
      <c r="C24" s="40"/>
      <c r="D24" s="52"/>
    </row>
  </sheetData>
  <protectedRanges>
    <protectedRange sqref="AA12 AA14:AA15" name="Range4_1_1_1_2_1_1_2_1_1_1_1_1_1_1_1_1_1_1_1_1_1_1_1_1_2_1_1_1_1"/>
    <protectedRange sqref="AK12 AK14:AK16" name="Range4_2_1_1_2_1_1_2_1_1_1_1_1_1_1_1_1_1_1_1_1_1_1_1_1_2_1_1_1_1"/>
    <protectedRange sqref="AP12 AP14:AP16" name="Range4_3_1_1_2_1_1_2_1_1_1_1_1_1_1_1_1_1_1_1_1_1_1_1_1_2_1_1_1_1"/>
    <protectedRange sqref="AU12 AU14:AU16" name="Range4_4_1_1_2_1_1_2_1_1_1_1_1_1_1_1_1_1_1_1_1_1_1_1_1_2_1_1_1_1"/>
    <protectedRange sqref="BZ12 BZ14" name="Range5_1_1_1_2_1_1_2_1_1_1_1_1_1_1_1_1_1_1_1_1_1_1_1_1_2_1_1_1_1"/>
    <protectedRange sqref="BZ15:BZ16 CC12 CC14:CC16" name="Range5_2_1_1_2_1_1_2_1_1_1_1_1_1_1_1_1_1_1_1_1_1_1_1_1_2_1_1_1_1"/>
    <protectedRange sqref="W10:W18" name="Range4_5_1_2_1_1_1_1_1_1_1_1_1_1_2_1_1_1_1_1_1_1_1_1_1_2_1_1_1_1"/>
    <protectedRange sqref="AA10:AB10 AB11:AB18 AG10:AG18" name="Range4_1_1_1_2_1_1_1_1_1_1_1_1_1_1_2_1_1_1_1_1_1_1_1_1_1_2_1_1_1_1"/>
    <protectedRange sqref="AK10:AL10 AL11:AL18" name="Range4_2_1_1_2_1_1_1_1_1_1_1_1_1_1_2_1_1_1_1_1_1_1_1_1_1_2_1_1_1_1"/>
    <protectedRange sqref="AP10:AQ10 AQ11:AQ18" name="Range4_3_1_1_2_1_1_1_1_1_1_1_1_1_1_2_1_1_1_1_1_1_1_1_1_1_2_1_1_1_1"/>
    <protectedRange sqref="AU10:AV10 AV11:AV18" name="Range4_4_1_1_2_1_1_1_1_1_1_1_1_1_1_2_1_1_1_1_1_1_1_1_1_1_2_1_1_1_1"/>
    <protectedRange sqref="BZ10" name="Range5_1_1_1_2_1_1_1_1_1_1_1_1_1_1_1_1_1_1_1_1_1_1_1_1_1_1_1_1_1"/>
    <protectedRange sqref="CC10" name="Range5_2_1_1_2_1_1_1_1_1_1_1_1_1_1_1_1_1_1_1_1_1_1_1_1_1_1_1_1_1"/>
    <protectedRange sqref="DJ10:DK10" name="Range5_3_1_1_1_1_1_1_1_1_1_1_1_1_1"/>
    <protectedRange sqref="DJ11:DK11" name="Range5_7_1_1_1_1_1_1_1_1_1_1_1_1"/>
    <protectedRange sqref="DJ12:DK12" name="Range5_8_1_1_1_1_1_1_1_1_1_1_1_1_1_1"/>
    <protectedRange sqref="DJ14:DK14" name="Range5_11_1_1_1_1_1_1_1_1_1_1_1_1_1"/>
    <protectedRange sqref="DJ15:DK15 DA15" name="Range5_12_1_1_1_1_1_1_1_1_1_1_1_1_1_1"/>
    <protectedRange sqref="DJ16:DK16" name="Range5_14_1_1_1_1_1_1_1_1_1_1_1_1_1"/>
    <protectedRange sqref="V10 V14:V16 V12" name="Range4_1_1_1_1_1_1_1_1_1_1_1_2_1_1_1_1"/>
    <protectedRange sqref="EF10:EG11 EF14:EG17 EG12 EE17" name="Range6_1_1_1_1_1_1_1_1_1_2_1_1_1_1"/>
    <protectedRange sqref="AA13" name="Range4_1_1_1_2_1_1_2_1_1_1_1_1_1_1_1_1_1_1_1_1_1_1_1_1_1_1_1_1_1_1"/>
    <protectedRange sqref="AK13" name="Range4_2_1_1_2_1_1_2_1_1_1_1_1_1_1_1_1_1_1_1_1_1_1_1_1_1_1_1_1_1_1"/>
    <protectedRange sqref="AP13" name="Range4_3_1_1_2_1_1_2_1_1_1_1_1_1_1_1_1_1_1_1_1_1_1_1_1_1_1_1_1_1_1"/>
    <protectedRange sqref="AU13" name="Range4_4_1_1_2_1_1_2_1_1_1_1_1_1_1_1_1_1_1_1_1_1_1_1_1_1_1_1_1_1_1"/>
    <protectedRange sqref="BZ13" name="Range5_1_1_1_2_1_1_2_1_1_1_1_1_1_1_1_1_1_1_1_1_1_1_1_1_1_1_1_1_1_1_1"/>
    <protectedRange sqref="CC13" name="Range5_2_1_1_2_1_1_2_1_1_1_1_1_1_1_1_1_1_1_1_1_1_1_1_1_1_1_1_1_1_1"/>
    <protectedRange sqref="DK13" name="Range5_9_1_1_1_1_1_1_1_1_1_1_1_1_1"/>
    <protectedRange sqref="V13" name="Range4_1_1_1_1_1_1_1_1_1_1_1_1_1_1_1_1_1"/>
    <protectedRange sqref="EF13:EG13" name="Range6_1_1_1_1_1_1_1_1_1_1_1_1_1_1_1"/>
    <protectedRange sqref="AF10" name="Range4_1_1_1_2_1_1_1_1_1_1_1_1_1_1_1_1_1"/>
    <protectedRange sqref="DJ13" name="Range5_9_1_1_1_1_1_1_1_1_1_1_1"/>
  </protectedRanges>
  <mergeCells count="135">
    <mergeCell ref="EH7:EH8"/>
    <mergeCell ref="EI7:EJ7"/>
    <mergeCell ref="DO7:DO8"/>
    <mergeCell ref="DP7:DQ7"/>
    <mergeCell ref="DR7:DR8"/>
    <mergeCell ref="DS7:DT7"/>
    <mergeCell ref="DU7:DU8"/>
    <mergeCell ref="DV7:DW7"/>
    <mergeCell ref="DX7:DX8"/>
    <mergeCell ref="DY7:DZ7"/>
    <mergeCell ref="EA7:EA8"/>
    <mergeCell ref="DH7:DH8"/>
    <mergeCell ref="DI7:DJ7"/>
    <mergeCell ref="DK7:DK8"/>
    <mergeCell ref="DL7:DL8"/>
    <mergeCell ref="DM7:DN7"/>
    <mergeCell ref="EB7:EC7"/>
    <mergeCell ref="ED7:ED8"/>
    <mergeCell ref="EE7:EF7"/>
    <mergeCell ref="EG7:EG8"/>
    <mergeCell ref="CT7:CU7"/>
    <mergeCell ref="CV7:CV8"/>
    <mergeCell ref="CW7:CX7"/>
    <mergeCell ref="CY7:CY8"/>
    <mergeCell ref="CZ7:DA7"/>
    <mergeCell ref="DB7:DB8"/>
    <mergeCell ref="DC7:DD7"/>
    <mergeCell ref="DE7:DE8"/>
    <mergeCell ref="DF7:DG7"/>
    <mergeCell ref="DO6:DQ6"/>
    <mergeCell ref="DR6:DT6"/>
    <mergeCell ref="DX6:DZ6"/>
    <mergeCell ref="EA6:EC6"/>
    <mergeCell ref="ED6:EF6"/>
    <mergeCell ref="F7:I7"/>
    <mergeCell ref="J7:J8"/>
    <mergeCell ref="K7:N7"/>
    <mergeCell ref="O7:O8"/>
    <mergeCell ref="P7:S7"/>
    <mergeCell ref="U7:X7"/>
    <mergeCell ref="Y7:Y8"/>
    <mergeCell ref="Z7:AC7"/>
    <mergeCell ref="AD7:AD8"/>
    <mergeCell ref="AE7:AH7"/>
    <mergeCell ref="AI7:AI8"/>
    <mergeCell ref="AJ7:AM7"/>
    <mergeCell ref="AO7:AR7"/>
    <mergeCell ref="AS7:AS8"/>
    <mergeCell ref="AT7:AW7"/>
    <mergeCell ref="AX7:AX8"/>
    <mergeCell ref="AY7:AZ7"/>
    <mergeCell ref="BB7:BC7"/>
    <mergeCell ref="BD7:BD8"/>
    <mergeCell ref="DO4:EF4"/>
    <mergeCell ref="EG4:EG6"/>
    <mergeCell ref="EH4:EJ6"/>
    <mergeCell ref="O5:AZ5"/>
    <mergeCell ref="BA5:BO5"/>
    <mergeCell ref="BP5:BR6"/>
    <mergeCell ref="BS5:CI5"/>
    <mergeCell ref="CJ5:CR5"/>
    <mergeCell ref="CS5:DA5"/>
    <mergeCell ref="DB5:DD6"/>
    <mergeCell ref="DE5:DG6"/>
    <mergeCell ref="DH5:DJ6"/>
    <mergeCell ref="DO5:DT5"/>
    <mergeCell ref="DU5:DW6"/>
    <mergeCell ref="DX5:EF5"/>
    <mergeCell ref="O6:S6"/>
    <mergeCell ref="T6:X6"/>
    <mergeCell ref="Y6:AC6"/>
    <mergeCell ref="AD6:AH6"/>
    <mergeCell ref="AI6:AM6"/>
    <mergeCell ref="AN6:AR6"/>
    <mergeCell ref="AS6:AW6"/>
    <mergeCell ref="AX6:AZ6"/>
    <mergeCell ref="BA6:BC6"/>
    <mergeCell ref="DK4:DK6"/>
    <mergeCell ref="DL4:DN6"/>
    <mergeCell ref="BD6:BF6"/>
    <mergeCell ref="BG6:BI6"/>
    <mergeCell ref="BJ6:BL6"/>
    <mergeCell ref="BM6:BO6"/>
    <mergeCell ref="BS6:BW6"/>
    <mergeCell ref="BX6:BZ6"/>
    <mergeCell ref="CA6:CC6"/>
    <mergeCell ref="CD6:CF6"/>
    <mergeCell ref="CG6:CI6"/>
    <mergeCell ref="CJ6:CL6"/>
    <mergeCell ref="CM6:CO6"/>
    <mergeCell ref="CP6:CR6"/>
    <mergeCell ref="CS6:CU6"/>
    <mergeCell ref="CV6:CX6"/>
    <mergeCell ref="CY6:DA6"/>
    <mergeCell ref="CM7:CM8"/>
    <mergeCell ref="CD7:CD8"/>
    <mergeCell ref="CJ7:CJ8"/>
    <mergeCell ref="BX7:BX8"/>
    <mergeCell ref="C1:N1"/>
    <mergeCell ref="C2:N2"/>
    <mergeCell ref="T2:V2"/>
    <mergeCell ref="L3:O3"/>
    <mergeCell ref="E4:I6"/>
    <mergeCell ref="J4:N6"/>
    <mergeCell ref="O4:DJ4"/>
    <mergeCell ref="BQ7:BR7"/>
    <mergeCell ref="BT7:BW7"/>
    <mergeCell ref="BY7:BZ7"/>
    <mergeCell ref="CA7:CA8"/>
    <mergeCell ref="CB7:CC7"/>
    <mergeCell ref="CE7:CF7"/>
    <mergeCell ref="CG7:CG8"/>
    <mergeCell ref="CH7:CI7"/>
    <mergeCell ref="CK7:CL7"/>
    <mergeCell ref="CN7:CO7"/>
    <mergeCell ref="CP7:CP8"/>
    <mergeCell ref="CQ7:CR7"/>
    <mergeCell ref="CS7:CS8"/>
    <mergeCell ref="A4:A8"/>
    <mergeCell ref="B4:B8"/>
    <mergeCell ref="C4:C8"/>
    <mergeCell ref="D4:D8"/>
    <mergeCell ref="T7:T8"/>
    <mergeCell ref="E7:E8"/>
    <mergeCell ref="AN7:AN8"/>
    <mergeCell ref="BA7:BA8"/>
    <mergeCell ref="BS7:BS8"/>
    <mergeCell ref="BG7:BG8"/>
    <mergeCell ref="BM7:BM8"/>
    <mergeCell ref="BE7:BF7"/>
    <mergeCell ref="BH7:BI7"/>
    <mergeCell ref="BJ7:BJ8"/>
    <mergeCell ref="BK7:BL7"/>
    <mergeCell ref="BN7:BO7"/>
    <mergeCell ref="BP7:BP8"/>
  </mergeCells>
  <phoneticPr fontId="9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2024-04-04T07:32:39Z</dcterms:modified>
</cp:coreProperties>
</file>