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<sst xmlns="http://schemas.openxmlformats.org/spreadsheetml/2006/main" count="236" uniqueCount="69">
  <si>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</si>
  <si>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 հունվարի «31»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</si>
  <si>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</si>
  <si>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</si>
  <si>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</si>
  <si>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</si>
  <si>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</si>
  <si>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</si>
  <si>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</si>
  <si>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</si>
  <si>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</si>
  <si>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</si>
  <si>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</si>
  <si>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</si>
  <si>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</si>
  <si>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</si>
  <si>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</si>
  <si>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</si>
  <si>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</si>
  <si>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</si>
  <si>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</si>
  <si>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</si>
  <si>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</si>
  <si>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</si>
  <si>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</si>
  <si>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</si>
  <si>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</si>
  <si>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</si>
  <si>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</si>
  <si>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</si>
  <si>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</si>
  <si>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</si>
  <si>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</si>
  <si>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</si>
  <si>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</si>
  <si>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</si>
  <si>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</si>
  <si>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</si>
  <si>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</si>
  <si>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</si>
  <si>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</si>
  <si>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</si>
  <si>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</si>
  <si>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</si>
  <si>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</si>
  <si>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</si>
  <si>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</si>
  <si>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</si>
  <si>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</si>
  <si>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</si>
  <si>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</si>
  <si>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</si>
  <si>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</si>
  <si>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</si>
  <si>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</si>
  <si>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</si>
  <si>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</si>
  <si>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1 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</si>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</sst>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32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b/>
      <sz val="12"/>
      <color indexed="8"/>
      <name val="GHEA Grapalat"/>
      <charset val="134"/>
    </font>
    <font>
      <sz val="12"/>
      <color indexed="8"/>
      <name val="GHEA Grapalat"/>
      <charset val="204"/>
    </font>
    <font>
      <sz val="12"/>
      <color indexed="8"/>
      <name val="GHEA Grapalat"/>
      <charset val="134"/>
    </font>
    <font>
      <sz val="12"/>
      <name val="GHEA Grapalat"/>
      <charset val="20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76">
    <xf numFmtId="0" fontId="0" fillId="0" borderId="0" xfId="0"/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Protection="1">
      <protection locked="0"/>
    </xf>
    <xf numFmtId="182" fontId="1" fillId="3" borderId="0" xfId="0" applyNumberFormat="1" applyFont="1" applyFill="1" applyProtection="1">
      <protection locked="0"/>
    </xf>
    <xf numFmtId="182" fontId="1" fillId="2" borderId="0" xfId="0" applyNumberFormat="1" applyFont="1" applyFill="1" applyBorder="1" applyAlignment="1" applyProtection="1">
      <alignment horizontal="left" wrapText="1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8" fillId="2" borderId="11" xfId="0" applyNumberFormat="1" applyFont="1" applyFill="1" applyBorder="1" applyAlignment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2" fontId="8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7" fillId="2" borderId="15" xfId="0" applyNumberFormat="1" applyFont="1" applyFill="1" applyBorder="1" applyAlignment="1">
      <alignment horizontal="center" vertical="center" wrapText="1"/>
    </xf>
    <xf numFmtId="181" fontId="8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 wrapText="1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2" fontId="1" fillId="0" borderId="0" xfId="0" applyNumberFormat="1" applyFont="1" applyFill="1" applyProtection="1">
      <protection locked="0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I18" activePane="bottomRight" state="frozen"/>
      <selection/>
      <selection pane="topRight"/>
      <selection pane="bottomLeft"/>
      <selection pane="bottomRight" activeCell="CV18" sqref="CV18:CX18"/>
    </sheetView>
  </sheetViews>
  <sheetFormatPr defaultColWidth="17.3333333333333" defaultRowHeight="17.4"/>
  <cols>
    <col min="1" max="1" width="5.33333333333333" style="1" customWidth="1"/>
    <col min="2" max="2" width="19.8888888888889" style="2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3" customWidth="1"/>
    <col min="7" max="140" width="14.8888888888889" style="1" customWidth="1"/>
    <col min="141" max="230" width="17.3333333333333" style="3"/>
    <col min="231" max="16384" width="17.3333333333333" style="1"/>
  </cols>
  <sheetData>
    <row r="1" s="1" customFormat="1" ht="18" spans="2:230"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2"/>
      <c r="P1" s="52"/>
      <c r="Q1" s="52"/>
      <c r="R1" s="52"/>
      <c r="S1" s="52"/>
      <c r="T1" s="52"/>
      <c r="U1" s="52"/>
      <c r="V1" s="52"/>
      <c r="W1" s="5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</row>
    <row r="2" s="1" customFormat="1" ht="30" customHeight="1" spans="2:230">
      <c r="B2" s="2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Q2" s="72"/>
      <c r="R2" s="72"/>
      <c r="T2" s="73"/>
      <c r="U2" s="73"/>
      <c r="V2" s="73"/>
      <c r="W2" s="74"/>
      <c r="X2" s="74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3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="1" customFormat="1" spans="2:230">
      <c r="B3" s="2"/>
      <c r="C3" s="6"/>
      <c r="D3" s="6"/>
      <c r="E3" s="6"/>
      <c r="F3" s="7"/>
      <c r="G3" s="6"/>
      <c r="H3" s="6"/>
      <c r="I3" s="6"/>
      <c r="J3" s="6"/>
      <c r="K3" s="6"/>
      <c r="L3" s="5" t="s">
        <v>2</v>
      </c>
      <c r="M3" s="5"/>
      <c r="N3" s="5"/>
      <c r="O3" s="5"/>
      <c r="P3" s="6"/>
      <c r="Q3" s="72"/>
      <c r="R3" s="72"/>
      <c r="T3" s="74"/>
      <c r="U3" s="74"/>
      <c r="V3" s="74"/>
      <c r="W3" s="74"/>
      <c r="X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="1" customFormat="1" customHeight="1" spans="1:256">
      <c r="A4" s="8" t="s">
        <v>3</v>
      </c>
      <c r="B4" s="9" t="s">
        <v>4</v>
      </c>
      <c r="C4" s="10" t="s">
        <v>5</v>
      </c>
      <c r="D4" s="10" t="s">
        <v>6</v>
      </c>
      <c r="E4" s="11" t="s">
        <v>7</v>
      </c>
      <c r="F4" s="12"/>
      <c r="G4" s="12"/>
      <c r="H4" s="12"/>
      <c r="I4" s="53"/>
      <c r="J4" s="54" t="s">
        <v>8</v>
      </c>
      <c r="K4" s="55"/>
      <c r="L4" s="55"/>
      <c r="M4" s="55"/>
      <c r="N4" s="56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127"/>
      <c r="DK4" s="128" t="s">
        <v>9</v>
      </c>
      <c r="DL4" s="129" t="s">
        <v>10</v>
      </c>
      <c r="DM4" s="130"/>
      <c r="DN4" s="131"/>
      <c r="DO4" s="132" t="s">
        <v>11</v>
      </c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28" t="s">
        <v>12</v>
      </c>
      <c r="EH4" s="153" t="s">
        <v>13</v>
      </c>
      <c r="EI4" s="154"/>
      <c r="EJ4" s="155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  <c r="IO4" s="170"/>
      <c r="IP4" s="170"/>
      <c r="IQ4" s="170"/>
      <c r="IR4" s="170"/>
      <c r="IS4" s="170"/>
      <c r="IT4" s="170"/>
      <c r="IU4" s="170"/>
      <c r="IV4" s="170"/>
    </row>
    <row r="5" s="1" customFormat="1" ht="18" customHeight="1" spans="1:256">
      <c r="A5" s="13"/>
      <c r="B5" s="14"/>
      <c r="C5" s="15"/>
      <c r="D5" s="16"/>
      <c r="E5" s="17"/>
      <c r="F5" s="18"/>
      <c r="G5" s="18"/>
      <c r="H5" s="18"/>
      <c r="I5" s="59"/>
      <c r="J5" s="60"/>
      <c r="K5" s="61"/>
      <c r="L5" s="61"/>
      <c r="M5" s="61"/>
      <c r="N5" s="62"/>
      <c r="O5" s="63" t="s">
        <v>14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85"/>
      <c r="BA5" s="86" t="s">
        <v>15</v>
      </c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102" t="s">
        <v>16</v>
      </c>
      <c r="BQ5" s="103"/>
      <c r="BR5" s="103"/>
      <c r="BS5" s="104" t="s">
        <v>17</v>
      </c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15"/>
      <c r="CJ5" s="116" t="s">
        <v>18</v>
      </c>
      <c r="CK5" s="117"/>
      <c r="CL5" s="117"/>
      <c r="CM5" s="117"/>
      <c r="CN5" s="117"/>
      <c r="CO5" s="117"/>
      <c r="CP5" s="117"/>
      <c r="CQ5" s="117"/>
      <c r="CR5" s="118"/>
      <c r="CS5" s="104" t="s">
        <v>19</v>
      </c>
      <c r="CT5" s="105"/>
      <c r="CU5" s="105"/>
      <c r="CV5" s="105"/>
      <c r="CW5" s="105"/>
      <c r="CX5" s="105"/>
      <c r="CY5" s="105"/>
      <c r="CZ5" s="105"/>
      <c r="DA5" s="105"/>
      <c r="DB5" s="86" t="s">
        <v>20</v>
      </c>
      <c r="DC5" s="86"/>
      <c r="DD5" s="86"/>
      <c r="DE5" s="102" t="s">
        <v>21</v>
      </c>
      <c r="DF5" s="103"/>
      <c r="DG5" s="125"/>
      <c r="DH5" s="102" t="s">
        <v>22</v>
      </c>
      <c r="DI5" s="103"/>
      <c r="DJ5" s="125"/>
      <c r="DK5" s="128"/>
      <c r="DL5" s="133"/>
      <c r="DM5" s="134"/>
      <c r="DN5" s="135"/>
      <c r="DO5" s="136"/>
      <c r="DP5" s="136"/>
      <c r="DQ5" s="146"/>
      <c r="DR5" s="146"/>
      <c r="DS5" s="146"/>
      <c r="DT5" s="146"/>
      <c r="DU5" s="102" t="s">
        <v>23</v>
      </c>
      <c r="DV5" s="103"/>
      <c r="DW5" s="125"/>
      <c r="DX5" s="147"/>
      <c r="DY5" s="148"/>
      <c r="DZ5" s="148"/>
      <c r="EA5" s="148"/>
      <c r="EB5" s="148"/>
      <c r="EC5" s="148"/>
      <c r="ED5" s="148"/>
      <c r="EE5" s="148"/>
      <c r="EF5" s="148"/>
      <c r="EG5" s="128"/>
      <c r="EH5" s="157"/>
      <c r="EI5" s="158"/>
      <c r="EJ5" s="159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  <c r="IS5" s="170"/>
      <c r="IT5" s="170"/>
      <c r="IU5" s="170"/>
      <c r="IV5" s="170"/>
    </row>
    <row r="6" s="1" customFormat="1" ht="88.8" customHeight="1" spans="1:256">
      <c r="A6" s="13"/>
      <c r="B6" s="14"/>
      <c r="C6" s="15"/>
      <c r="D6" s="16"/>
      <c r="E6" s="19"/>
      <c r="F6" s="20"/>
      <c r="G6" s="20"/>
      <c r="H6" s="20"/>
      <c r="I6" s="65"/>
      <c r="J6" s="66"/>
      <c r="K6" s="67"/>
      <c r="L6" s="67"/>
      <c r="M6" s="67"/>
      <c r="N6" s="68"/>
      <c r="O6" s="69" t="s">
        <v>24</v>
      </c>
      <c r="P6" s="70"/>
      <c r="Q6" s="70"/>
      <c r="R6" s="70"/>
      <c r="S6" s="75"/>
      <c r="T6" s="76" t="s">
        <v>25</v>
      </c>
      <c r="U6" s="77"/>
      <c r="V6" s="77"/>
      <c r="W6" s="77"/>
      <c r="X6" s="78"/>
      <c r="Y6" s="76" t="s">
        <v>26</v>
      </c>
      <c r="Z6" s="77"/>
      <c r="AA6" s="77"/>
      <c r="AB6" s="77"/>
      <c r="AC6" s="78"/>
      <c r="AD6" s="76" t="s">
        <v>27</v>
      </c>
      <c r="AE6" s="77"/>
      <c r="AF6" s="77"/>
      <c r="AG6" s="77"/>
      <c r="AH6" s="78"/>
      <c r="AI6" s="76" t="s">
        <v>28</v>
      </c>
      <c r="AJ6" s="77"/>
      <c r="AK6" s="77"/>
      <c r="AL6" s="77"/>
      <c r="AM6" s="78"/>
      <c r="AN6" s="76" t="s">
        <v>29</v>
      </c>
      <c r="AO6" s="77"/>
      <c r="AP6" s="77"/>
      <c r="AQ6" s="77"/>
      <c r="AR6" s="78"/>
      <c r="AS6" s="76" t="s">
        <v>30</v>
      </c>
      <c r="AT6" s="77"/>
      <c r="AU6" s="77"/>
      <c r="AV6" s="77"/>
      <c r="AW6" s="78"/>
      <c r="AX6" s="87" t="s">
        <v>31</v>
      </c>
      <c r="AY6" s="87"/>
      <c r="AZ6" s="87"/>
      <c r="BA6" s="88" t="s">
        <v>32</v>
      </c>
      <c r="BB6" s="89"/>
      <c r="BC6" s="89"/>
      <c r="BD6" s="88" t="s">
        <v>33</v>
      </c>
      <c r="BE6" s="89"/>
      <c r="BF6" s="93"/>
      <c r="BG6" s="94" t="s">
        <v>34</v>
      </c>
      <c r="BH6" s="95"/>
      <c r="BI6" s="96"/>
      <c r="BJ6" s="94" t="s">
        <v>35</v>
      </c>
      <c r="BK6" s="95"/>
      <c r="BL6" s="95"/>
      <c r="BM6" s="106" t="s">
        <v>36</v>
      </c>
      <c r="BN6" s="107"/>
      <c r="BO6" s="107"/>
      <c r="BP6" s="108"/>
      <c r="BQ6" s="109"/>
      <c r="BR6" s="109"/>
      <c r="BS6" s="110" t="s">
        <v>37</v>
      </c>
      <c r="BT6" s="111"/>
      <c r="BU6" s="111"/>
      <c r="BV6" s="111"/>
      <c r="BW6" s="112"/>
      <c r="BX6" s="113" t="s">
        <v>38</v>
      </c>
      <c r="BY6" s="113"/>
      <c r="BZ6" s="113"/>
      <c r="CA6" s="113" t="s">
        <v>39</v>
      </c>
      <c r="CB6" s="113"/>
      <c r="CC6" s="113"/>
      <c r="CD6" s="113" t="s">
        <v>40</v>
      </c>
      <c r="CE6" s="113"/>
      <c r="CF6" s="113"/>
      <c r="CG6" s="113" t="s">
        <v>41</v>
      </c>
      <c r="CH6" s="113"/>
      <c r="CI6" s="113"/>
      <c r="CJ6" s="113" t="s">
        <v>42</v>
      </c>
      <c r="CK6" s="113"/>
      <c r="CL6" s="113"/>
      <c r="CM6" s="116" t="s">
        <v>43</v>
      </c>
      <c r="CN6" s="117"/>
      <c r="CO6" s="117"/>
      <c r="CP6" s="113" t="s">
        <v>44</v>
      </c>
      <c r="CQ6" s="113"/>
      <c r="CR6" s="113"/>
      <c r="CS6" s="119" t="s">
        <v>45</v>
      </c>
      <c r="CT6" s="120"/>
      <c r="CU6" s="117"/>
      <c r="CV6" s="113" t="s">
        <v>46</v>
      </c>
      <c r="CW6" s="113"/>
      <c r="CX6" s="113"/>
      <c r="CY6" s="116" t="s">
        <v>47</v>
      </c>
      <c r="CZ6" s="117"/>
      <c r="DA6" s="117"/>
      <c r="DB6" s="86"/>
      <c r="DC6" s="86"/>
      <c r="DD6" s="86"/>
      <c r="DE6" s="108"/>
      <c r="DF6" s="109"/>
      <c r="DG6" s="126"/>
      <c r="DH6" s="108"/>
      <c r="DI6" s="109"/>
      <c r="DJ6" s="126"/>
      <c r="DK6" s="128"/>
      <c r="DL6" s="137"/>
      <c r="DM6" s="138"/>
      <c r="DN6" s="139"/>
      <c r="DO6" s="102" t="s">
        <v>48</v>
      </c>
      <c r="DP6" s="103"/>
      <c r="DQ6" s="125"/>
      <c r="DR6" s="102" t="s">
        <v>49</v>
      </c>
      <c r="DS6" s="103"/>
      <c r="DT6" s="125"/>
      <c r="DU6" s="108"/>
      <c r="DV6" s="109"/>
      <c r="DW6" s="126"/>
      <c r="DX6" s="102" t="s">
        <v>50</v>
      </c>
      <c r="DY6" s="103"/>
      <c r="DZ6" s="125"/>
      <c r="EA6" s="102" t="s">
        <v>51</v>
      </c>
      <c r="EB6" s="103"/>
      <c r="EC6" s="125"/>
      <c r="ED6" s="149" t="s">
        <v>52</v>
      </c>
      <c r="EE6" s="150"/>
      <c r="EF6" s="150"/>
      <c r="EG6" s="128"/>
      <c r="EH6" s="160"/>
      <c r="EI6" s="161"/>
      <c r="EJ6" s="162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</row>
    <row r="7" s="1" customFormat="1" customHeight="1" spans="1:256">
      <c r="A7" s="13"/>
      <c r="B7" s="14"/>
      <c r="C7" s="15"/>
      <c r="D7" s="16"/>
      <c r="E7" s="21" t="s">
        <v>53</v>
      </c>
      <c r="F7" s="22" t="s">
        <v>54</v>
      </c>
      <c r="G7" s="23"/>
      <c r="H7" s="23"/>
      <c r="I7" s="71"/>
      <c r="J7" s="21" t="s">
        <v>53</v>
      </c>
      <c r="K7" s="22" t="s">
        <v>54</v>
      </c>
      <c r="L7" s="23"/>
      <c r="M7" s="23"/>
      <c r="N7" s="71"/>
      <c r="O7" s="21" t="s">
        <v>53</v>
      </c>
      <c r="P7" s="22" t="s">
        <v>54</v>
      </c>
      <c r="Q7" s="23"/>
      <c r="R7" s="23"/>
      <c r="S7" s="71"/>
      <c r="T7" s="21" t="s">
        <v>53</v>
      </c>
      <c r="U7" s="22" t="s">
        <v>54</v>
      </c>
      <c r="V7" s="23"/>
      <c r="W7" s="23"/>
      <c r="X7" s="71"/>
      <c r="Y7" s="21" t="s">
        <v>53</v>
      </c>
      <c r="Z7" s="22" t="s">
        <v>54</v>
      </c>
      <c r="AA7" s="23"/>
      <c r="AB7" s="23"/>
      <c r="AC7" s="71"/>
      <c r="AD7" s="21" t="s">
        <v>53</v>
      </c>
      <c r="AE7" s="81" t="s">
        <v>54</v>
      </c>
      <c r="AF7" s="81"/>
      <c r="AG7" s="81"/>
      <c r="AH7" s="81"/>
      <c r="AI7" s="21" t="s">
        <v>53</v>
      </c>
      <c r="AJ7" s="22" t="s">
        <v>54</v>
      </c>
      <c r="AK7" s="23"/>
      <c r="AL7" s="23"/>
      <c r="AM7" s="71"/>
      <c r="AN7" s="21" t="s">
        <v>53</v>
      </c>
      <c r="AO7" s="22" t="s">
        <v>54</v>
      </c>
      <c r="AP7" s="23"/>
      <c r="AQ7" s="23"/>
      <c r="AR7" s="71"/>
      <c r="AS7" s="21" t="s">
        <v>53</v>
      </c>
      <c r="AT7" s="22" t="s">
        <v>54</v>
      </c>
      <c r="AU7" s="23"/>
      <c r="AV7" s="23"/>
      <c r="AW7" s="71"/>
      <c r="AX7" s="21" t="s">
        <v>53</v>
      </c>
      <c r="AY7" s="90" t="s">
        <v>54</v>
      </c>
      <c r="AZ7" s="91"/>
      <c r="BA7" s="21" t="s">
        <v>53</v>
      </c>
      <c r="BB7" s="90" t="s">
        <v>54</v>
      </c>
      <c r="BC7" s="91"/>
      <c r="BD7" s="21" t="s">
        <v>53</v>
      </c>
      <c r="BE7" s="90" t="s">
        <v>54</v>
      </c>
      <c r="BF7" s="91"/>
      <c r="BG7" s="21" t="s">
        <v>53</v>
      </c>
      <c r="BH7" s="90" t="s">
        <v>54</v>
      </c>
      <c r="BI7" s="91"/>
      <c r="BJ7" s="21" t="s">
        <v>53</v>
      </c>
      <c r="BK7" s="90" t="s">
        <v>54</v>
      </c>
      <c r="BL7" s="91"/>
      <c r="BM7" s="21" t="s">
        <v>53</v>
      </c>
      <c r="BN7" s="90" t="s">
        <v>54</v>
      </c>
      <c r="BO7" s="91"/>
      <c r="BP7" s="21" t="s">
        <v>53</v>
      </c>
      <c r="BQ7" s="90" t="s">
        <v>54</v>
      </c>
      <c r="BR7" s="91"/>
      <c r="BS7" s="21" t="s">
        <v>53</v>
      </c>
      <c r="BT7" s="90" t="s">
        <v>54</v>
      </c>
      <c r="BU7" s="114"/>
      <c r="BV7" s="114"/>
      <c r="BW7" s="91"/>
      <c r="BX7" s="21" t="s">
        <v>53</v>
      </c>
      <c r="BY7" s="90" t="s">
        <v>54</v>
      </c>
      <c r="BZ7" s="91"/>
      <c r="CA7" s="21" t="s">
        <v>53</v>
      </c>
      <c r="CB7" s="90" t="s">
        <v>54</v>
      </c>
      <c r="CC7" s="91"/>
      <c r="CD7" s="21" t="s">
        <v>53</v>
      </c>
      <c r="CE7" s="90" t="s">
        <v>54</v>
      </c>
      <c r="CF7" s="91"/>
      <c r="CG7" s="21" t="s">
        <v>53</v>
      </c>
      <c r="CH7" s="90" t="s">
        <v>54</v>
      </c>
      <c r="CI7" s="91"/>
      <c r="CJ7" s="21" t="s">
        <v>53</v>
      </c>
      <c r="CK7" s="90" t="s">
        <v>54</v>
      </c>
      <c r="CL7" s="91"/>
      <c r="CM7" s="21" t="s">
        <v>53</v>
      </c>
      <c r="CN7" s="90" t="s">
        <v>54</v>
      </c>
      <c r="CO7" s="91"/>
      <c r="CP7" s="21" t="s">
        <v>53</v>
      </c>
      <c r="CQ7" s="90" t="s">
        <v>54</v>
      </c>
      <c r="CR7" s="91"/>
      <c r="CS7" s="21" t="s">
        <v>53</v>
      </c>
      <c r="CT7" s="90" t="s">
        <v>54</v>
      </c>
      <c r="CU7" s="91"/>
      <c r="CV7" s="21" t="s">
        <v>53</v>
      </c>
      <c r="CW7" s="90" t="s">
        <v>54</v>
      </c>
      <c r="CX7" s="91"/>
      <c r="CY7" s="21" t="s">
        <v>53</v>
      </c>
      <c r="CZ7" s="90" t="s">
        <v>54</v>
      </c>
      <c r="DA7" s="91"/>
      <c r="DB7" s="21" t="s">
        <v>53</v>
      </c>
      <c r="DC7" s="90" t="s">
        <v>54</v>
      </c>
      <c r="DD7" s="91"/>
      <c r="DE7" s="21" t="s">
        <v>53</v>
      </c>
      <c r="DF7" s="90" t="s">
        <v>54</v>
      </c>
      <c r="DG7" s="91"/>
      <c r="DH7" s="21" t="s">
        <v>53</v>
      </c>
      <c r="DI7" s="90" t="s">
        <v>54</v>
      </c>
      <c r="DJ7" s="91"/>
      <c r="DK7" s="140" t="s">
        <v>55</v>
      </c>
      <c r="DL7" s="21" t="s">
        <v>53</v>
      </c>
      <c r="DM7" s="90" t="s">
        <v>54</v>
      </c>
      <c r="DN7" s="91"/>
      <c r="DO7" s="21" t="s">
        <v>53</v>
      </c>
      <c r="DP7" s="90" t="s">
        <v>54</v>
      </c>
      <c r="DQ7" s="91"/>
      <c r="DR7" s="21" t="s">
        <v>53</v>
      </c>
      <c r="DS7" s="90" t="s">
        <v>54</v>
      </c>
      <c r="DT7" s="91"/>
      <c r="DU7" s="21" t="s">
        <v>53</v>
      </c>
      <c r="DV7" s="90" t="s">
        <v>54</v>
      </c>
      <c r="DW7" s="91"/>
      <c r="DX7" s="21" t="s">
        <v>53</v>
      </c>
      <c r="DY7" s="90" t="s">
        <v>54</v>
      </c>
      <c r="DZ7" s="91"/>
      <c r="EA7" s="21" t="s">
        <v>53</v>
      </c>
      <c r="EB7" s="90" t="s">
        <v>54</v>
      </c>
      <c r="EC7" s="91"/>
      <c r="ED7" s="21" t="s">
        <v>53</v>
      </c>
      <c r="EE7" s="90" t="s">
        <v>54</v>
      </c>
      <c r="EF7" s="91"/>
      <c r="EG7" s="128" t="s">
        <v>55</v>
      </c>
      <c r="EH7" s="21" t="s">
        <v>53</v>
      </c>
      <c r="EI7" s="90" t="s">
        <v>54</v>
      </c>
      <c r="EJ7" s="91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</row>
    <row r="8" s="1" customFormat="1" ht="55.2" customHeight="1" spans="1:256">
      <c r="A8" s="24"/>
      <c r="B8" s="25"/>
      <c r="C8" s="26"/>
      <c r="D8" s="27"/>
      <c r="E8" s="28"/>
      <c r="F8" s="29" t="s">
        <v>56</v>
      </c>
      <c r="G8" s="30" t="s">
        <v>57</v>
      </c>
      <c r="H8" s="31" t="s">
        <v>58</v>
      </c>
      <c r="I8" s="30" t="s">
        <v>59</v>
      </c>
      <c r="J8" s="28"/>
      <c r="K8" s="29" t="s">
        <v>56</v>
      </c>
      <c r="L8" s="30" t="s">
        <v>57</v>
      </c>
      <c r="M8" s="31" t="s">
        <v>58</v>
      </c>
      <c r="N8" s="30" t="s">
        <v>59</v>
      </c>
      <c r="O8" s="28"/>
      <c r="P8" s="29" t="s">
        <v>56</v>
      </c>
      <c r="Q8" s="30" t="s">
        <v>57</v>
      </c>
      <c r="R8" s="31" t="s">
        <v>58</v>
      </c>
      <c r="S8" s="30" t="s">
        <v>59</v>
      </c>
      <c r="T8" s="28"/>
      <c r="U8" s="29" t="s">
        <v>56</v>
      </c>
      <c r="V8" s="30" t="s">
        <v>57</v>
      </c>
      <c r="W8" s="31" t="s">
        <v>58</v>
      </c>
      <c r="X8" s="30" t="s">
        <v>59</v>
      </c>
      <c r="Y8" s="28"/>
      <c r="Z8" s="29" t="s">
        <v>56</v>
      </c>
      <c r="AA8" s="30" t="s">
        <v>57</v>
      </c>
      <c r="AB8" s="31" t="s">
        <v>58</v>
      </c>
      <c r="AC8" s="30" t="s">
        <v>59</v>
      </c>
      <c r="AD8" s="28"/>
      <c r="AE8" s="29" t="s">
        <v>56</v>
      </c>
      <c r="AF8" s="30" t="s">
        <v>57</v>
      </c>
      <c r="AG8" s="31" t="s">
        <v>58</v>
      </c>
      <c r="AH8" s="30" t="s">
        <v>59</v>
      </c>
      <c r="AI8" s="28"/>
      <c r="AJ8" s="29" t="s">
        <v>56</v>
      </c>
      <c r="AK8" s="30" t="s">
        <v>57</v>
      </c>
      <c r="AL8" s="31" t="s">
        <v>58</v>
      </c>
      <c r="AM8" s="30" t="s">
        <v>59</v>
      </c>
      <c r="AN8" s="28"/>
      <c r="AO8" s="29" t="s">
        <v>56</v>
      </c>
      <c r="AP8" s="30" t="s">
        <v>57</v>
      </c>
      <c r="AQ8" s="30" t="s">
        <v>58</v>
      </c>
      <c r="AR8" s="30" t="s">
        <v>59</v>
      </c>
      <c r="AS8" s="28"/>
      <c r="AT8" s="29" t="s">
        <v>56</v>
      </c>
      <c r="AU8" s="30" t="s">
        <v>57</v>
      </c>
      <c r="AV8" s="31" t="s">
        <v>58</v>
      </c>
      <c r="AW8" s="30" t="s">
        <v>59</v>
      </c>
      <c r="AX8" s="28"/>
      <c r="AY8" s="29" t="s">
        <v>56</v>
      </c>
      <c r="AZ8" s="30" t="s">
        <v>57</v>
      </c>
      <c r="BA8" s="28"/>
      <c r="BB8" s="29" t="s">
        <v>56</v>
      </c>
      <c r="BC8" s="30" t="s">
        <v>57</v>
      </c>
      <c r="BD8" s="28"/>
      <c r="BE8" s="29" t="s">
        <v>56</v>
      </c>
      <c r="BF8" s="30" t="s">
        <v>57</v>
      </c>
      <c r="BG8" s="28"/>
      <c r="BH8" s="29" t="s">
        <v>56</v>
      </c>
      <c r="BI8" s="30" t="s">
        <v>57</v>
      </c>
      <c r="BJ8" s="28"/>
      <c r="BK8" s="29" t="s">
        <v>56</v>
      </c>
      <c r="BL8" s="30" t="s">
        <v>57</v>
      </c>
      <c r="BM8" s="28"/>
      <c r="BN8" s="29" t="s">
        <v>56</v>
      </c>
      <c r="BO8" s="30" t="s">
        <v>57</v>
      </c>
      <c r="BP8" s="28"/>
      <c r="BQ8" s="29" t="s">
        <v>56</v>
      </c>
      <c r="BR8" s="30" t="s">
        <v>57</v>
      </c>
      <c r="BS8" s="28"/>
      <c r="BT8" s="29" t="s">
        <v>56</v>
      </c>
      <c r="BU8" s="30" t="s">
        <v>57</v>
      </c>
      <c r="BV8" s="31" t="s">
        <v>58</v>
      </c>
      <c r="BW8" s="30" t="s">
        <v>59</v>
      </c>
      <c r="BX8" s="28"/>
      <c r="BY8" s="29" t="s">
        <v>56</v>
      </c>
      <c r="BZ8" s="30" t="s">
        <v>57</v>
      </c>
      <c r="CA8" s="28"/>
      <c r="CB8" s="29" t="s">
        <v>56</v>
      </c>
      <c r="CC8" s="30" t="s">
        <v>57</v>
      </c>
      <c r="CD8" s="28"/>
      <c r="CE8" s="29" t="s">
        <v>56</v>
      </c>
      <c r="CF8" s="30" t="s">
        <v>57</v>
      </c>
      <c r="CG8" s="28"/>
      <c r="CH8" s="29" t="s">
        <v>56</v>
      </c>
      <c r="CI8" s="30" t="s">
        <v>57</v>
      </c>
      <c r="CJ8" s="28"/>
      <c r="CK8" s="29" t="s">
        <v>56</v>
      </c>
      <c r="CL8" s="30" t="s">
        <v>57</v>
      </c>
      <c r="CM8" s="28"/>
      <c r="CN8" s="29" t="s">
        <v>56</v>
      </c>
      <c r="CO8" s="30" t="s">
        <v>57</v>
      </c>
      <c r="CP8" s="28"/>
      <c r="CQ8" s="29" t="s">
        <v>56</v>
      </c>
      <c r="CR8" s="30" t="s">
        <v>57</v>
      </c>
      <c r="CS8" s="28"/>
      <c r="CT8" s="29" t="s">
        <v>56</v>
      </c>
      <c r="CU8" s="30" t="s">
        <v>57</v>
      </c>
      <c r="CV8" s="28"/>
      <c r="CW8" s="29" t="s">
        <v>56</v>
      </c>
      <c r="CX8" s="30" t="s">
        <v>57</v>
      </c>
      <c r="CY8" s="28"/>
      <c r="CZ8" s="29" t="s">
        <v>56</v>
      </c>
      <c r="DA8" s="30" t="s">
        <v>57</v>
      </c>
      <c r="DB8" s="28"/>
      <c r="DC8" s="29" t="s">
        <v>56</v>
      </c>
      <c r="DD8" s="30" t="s">
        <v>57</v>
      </c>
      <c r="DE8" s="28"/>
      <c r="DF8" s="29" t="s">
        <v>56</v>
      </c>
      <c r="DG8" s="30" t="s">
        <v>57</v>
      </c>
      <c r="DH8" s="28"/>
      <c r="DI8" s="29" t="s">
        <v>56</v>
      </c>
      <c r="DJ8" s="30" t="s">
        <v>57</v>
      </c>
      <c r="DK8" s="140"/>
      <c r="DL8" s="28"/>
      <c r="DM8" s="29" t="s">
        <v>56</v>
      </c>
      <c r="DN8" s="30" t="s">
        <v>57</v>
      </c>
      <c r="DO8" s="28"/>
      <c r="DP8" s="29" t="s">
        <v>56</v>
      </c>
      <c r="DQ8" s="30" t="s">
        <v>57</v>
      </c>
      <c r="DR8" s="28"/>
      <c r="DS8" s="29" t="s">
        <v>56</v>
      </c>
      <c r="DT8" s="30" t="s">
        <v>57</v>
      </c>
      <c r="DU8" s="28"/>
      <c r="DV8" s="29" t="s">
        <v>56</v>
      </c>
      <c r="DW8" s="30" t="s">
        <v>57</v>
      </c>
      <c r="DX8" s="28"/>
      <c r="DY8" s="29" t="s">
        <v>56</v>
      </c>
      <c r="DZ8" s="30" t="s">
        <v>57</v>
      </c>
      <c r="EA8" s="28"/>
      <c r="EB8" s="29" t="s">
        <v>56</v>
      </c>
      <c r="EC8" s="30" t="s">
        <v>57</v>
      </c>
      <c r="ED8" s="28"/>
      <c r="EE8" s="29" t="s">
        <v>56</v>
      </c>
      <c r="EF8" s="30" t="s">
        <v>57</v>
      </c>
      <c r="EG8" s="128"/>
      <c r="EH8" s="28"/>
      <c r="EI8" s="29" t="s">
        <v>56</v>
      </c>
      <c r="EJ8" s="30" t="s">
        <v>57</v>
      </c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</row>
    <row r="9" s="1" customFormat="1" ht="18" spans="1:256">
      <c r="A9" s="32"/>
      <c r="B9" s="33">
        <v>1</v>
      </c>
      <c r="C9" s="34">
        <v>2</v>
      </c>
      <c r="D9" s="32">
        <v>3</v>
      </c>
      <c r="E9" s="34">
        <v>4</v>
      </c>
      <c r="F9" s="32">
        <v>5</v>
      </c>
      <c r="G9" s="34">
        <v>6</v>
      </c>
      <c r="H9" s="32">
        <v>7</v>
      </c>
      <c r="I9" s="34">
        <v>8</v>
      </c>
      <c r="J9" s="32">
        <v>9</v>
      </c>
      <c r="K9" s="34">
        <v>10</v>
      </c>
      <c r="L9" s="32">
        <v>11</v>
      </c>
      <c r="M9" s="34">
        <v>12</v>
      </c>
      <c r="N9" s="32">
        <v>13</v>
      </c>
      <c r="O9" s="34">
        <v>14</v>
      </c>
      <c r="P9" s="32">
        <v>15</v>
      </c>
      <c r="Q9" s="34">
        <v>16</v>
      </c>
      <c r="R9" s="32">
        <v>17</v>
      </c>
      <c r="S9" s="34">
        <v>18</v>
      </c>
      <c r="T9" s="32">
        <v>19</v>
      </c>
      <c r="U9" s="34">
        <v>20</v>
      </c>
      <c r="V9" s="32">
        <v>21</v>
      </c>
      <c r="W9" s="34">
        <v>22</v>
      </c>
      <c r="X9" s="32">
        <v>23</v>
      </c>
      <c r="Y9" s="34">
        <v>24</v>
      </c>
      <c r="Z9" s="32">
        <v>25</v>
      </c>
      <c r="AA9" s="34">
        <v>26</v>
      </c>
      <c r="AB9" s="32">
        <v>27</v>
      </c>
      <c r="AC9" s="34">
        <v>28</v>
      </c>
      <c r="AD9" s="34"/>
      <c r="AE9" s="34"/>
      <c r="AF9" s="34"/>
      <c r="AG9" s="34"/>
      <c r="AH9" s="34"/>
      <c r="AI9" s="32">
        <v>29</v>
      </c>
      <c r="AJ9" s="34">
        <v>30</v>
      </c>
      <c r="AK9" s="32">
        <v>31</v>
      </c>
      <c r="AL9" s="34">
        <v>32</v>
      </c>
      <c r="AM9" s="32">
        <v>33</v>
      </c>
      <c r="AN9" s="34">
        <v>34</v>
      </c>
      <c r="AO9" s="32">
        <v>35</v>
      </c>
      <c r="AP9" s="34">
        <v>36</v>
      </c>
      <c r="AQ9" s="32">
        <v>37</v>
      </c>
      <c r="AR9" s="34">
        <v>38</v>
      </c>
      <c r="AS9" s="32"/>
      <c r="AT9" s="34"/>
      <c r="AU9" s="32"/>
      <c r="AV9" s="34">
        <v>42</v>
      </c>
      <c r="AW9" s="32">
        <v>43</v>
      </c>
      <c r="AX9" s="34">
        <v>44</v>
      </c>
      <c r="AY9" s="32">
        <v>45</v>
      </c>
      <c r="AZ9" s="34">
        <v>46</v>
      </c>
      <c r="BA9" s="32">
        <v>47</v>
      </c>
      <c r="BB9" s="34">
        <v>48</v>
      </c>
      <c r="BC9" s="32">
        <v>49</v>
      </c>
      <c r="BD9" s="34">
        <v>50</v>
      </c>
      <c r="BE9" s="32">
        <v>51</v>
      </c>
      <c r="BF9" s="34">
        <v>52</v>
      </c>
      <c r="BG9" s="32">
        <v>53</v>
      </c>
      <c r="BH9" s="34">
        <v>54</v>
      </c>
      <c r="BI9" s="32">
        <v>55</v>
      </c>
      <c r="BJ9" s="34">
        <v>56</v>
      </c>
      <c r="BK9" s="32">
        <v>57</v>
      </c>
      <c r="BL9" s="34">
        <v>58</v>
      </c>
      <c r="BM9" s="32">
        <v>59</v>
      </c>
      <c r="BN9" s="34">
        <v>60</v>
      </c>
      <c r="BO9" s="32">
        <v>61</v>
      </c>
      <c r="BP9" s="34">
        <v>62</v>
      </c>
      <c r="BQ9" s="32">
        <v>63</v>
      </c>
      <c r="BR9" s="34">
        <v>64</v>
      </c>
      <c r="BS9" s="32">
        <v>65</v>
      </c>
      <c r="BT9" s="34">
        <v>66</v>
      </c>
      <c r="BU9" s="32">
        <v>67</v>
      </c>
      <c r="BV9" s="34">
        <v>68</v>
      </c>
      <c r="BW9" s="32">
        <v>69</v>
      </c>
      <c r="BX9" s="34">
        <v>70</v>
      </c>
      <c r="BY9" s="32">
        <v>71</v>
      </c>
      <c r="BZ9" s="34">
        <v>72</v>
      </c>
      <c r="CA9" s="32">
        <v>73</v>
      </c>
      <c r="CB9" s="34">
        <v>74</v>
      </c>
      <c r="CC9" s="32">
        <v>75</v>
      </c>
      <c r="CD9" s="34">
        <v>76</v>
      </c>
      <c r="CE9" s="32">
        <v>77</v>
      </c>
      <c r="CF9" s="34">
        <v>78</v>
      </c>
      <c r="CG9" s="32">
        <v>79</v>
      </c>
      <c r="CH9" s="34">
        <v>80</v>
      </c>
      <c r="CI9" s="32">
        <v>81</v>
      </c>
      <c r="CJ9" s="34">
        <v>82</v>
      </c>
      <c r="CK9" s="32">
        <v>83</v>
      </c>
      <c r="CL9" s="34">
        <v>84</v>
      </c>
      <c r="CM9" s="32">
        <v>85</v>
      </c>
      <c r="CN9" s="34">
        <v>86</v>
      </c>
      <c r="CO9" s="32">
        <v>87</v>
      </c>
      <c r="CP9" s="34">
        <v>88</v>
      </c>
      <c r="CQ9" s="32">
        <v>89</v>
      </c>
      <c r="CR9" s="34">
        <v>90</v>
      </c>
      <c r="CS9" s="32">
        <v>91</v>
      </c>
      <c r="CT9" s="34">
        <v>92</v>
      </c>
      <c r="CU9" s="121">
        <v>93</v>
      </c>
      <c r="CV9" s="34">
        <v>94</v>
      </c>
      <c r="CW9" s="32">
        <v>95</v>
      </c>
      <c r="CX9" s="34">
        <v>96</v>
      </c>
      <c r="CY9" s="32">
        <v>97</v>
      </c>
      <c r="CZ9" s="34">
        <v>98</v>
      </c>
      <c r="DA9" s="32">
        <v>99</v>
      </c>
      <c r="DB9" s="34">
        <v>100</v>
      </c>
      <c r="DC9" s="32">
        <v>101</v>
      </c>
      <c r="DD9" s="34">
        <v>102</v>
      </c>
      <c r="DE9" s="32">
        <v>103</v>
      </c>
      <c r="DF9" s="34">
        <v>104</v>
      </c>
      <c r="DG9" s="32">
        <v>105</v>
      </c>
      <c r="DH9" s="34">
        <v>106</v>
      </c>
      <c r="DI9" s="32">
        <v>107</v>
      </c>
      <c r="DJ9" s="141">
        <v>108</v>
      </c>
      <c r="DK9" s="142">
        <v>109</v>
      </c>
      <c r="DL9" s="34">
        <v>110</v>
      </c>
      <c r="DM9" s="32">
        <v>111</v>
      </c>
      <c r="DN9" s="34">
        <v>112</v>
      </c>
      <c r="DO9" s="32">
        <v>113</v>
      </c>
      <c r="DP9" s="34">
        <v>114</v>
      </c>
      <c r="DQ9" s="32">
        <v>115</v>
      </c>
      <c r="DR9" s="34">
        <v>116</v>
      </c>
      <c r="DS9" s="32">
        <v>117</v>
      </c>
      <c r="DT9" s="34">
        <v>118</v>
      </c>
      <c r="DU9" s="32">
        <v>119</v>
      </c>
      <c r="DV9" s="34">
        <v>120</v>
      </c>
      <c r="DW9" s="32">
        <v>121</v>
      </c>
      <c r="DX9" s="34">
        <v>122</v>
      </c>
      <c r="DY9" s="32">
        <v>123</v>
      </c>
      <c r="DZ9" s="34">
        <v>124</v>
      </c>
      <c r="EA9" s="32">
        <v>125</v>
      </c>
      <c r="EB9" s="34">
        <v>126</v>
      </c>
      <c r="EC9" s="32">
        <v>127</v>
      </c>
      <c r="ED9" s="34">
        <v>128</v>
      </c>
      <c r="EE9" s="32">
        <v>129</v>
      </c>
      <c r="EF9" s="34">
        <v>130</v>
      </c>
      <c r="EG9" s="32">
        <v>131</v>
      </c>
      <c r="EH9" s="34">
        <v>132</v>
      </c>
      <c r="EI9" s="32">
        <v>133</v>
      </c>
      <c r="EJ9" s="34">
        <v>134</v>
      </c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</row>
    <row r="10" s="1" customFormat="1" ht="18" spans="1:256">
      <c r="A10" s="35">
        <v>1</v>
      </c>
      <c r="B10" s="36" t="s">
        <v>60</v>
      </c>
      <c r="C10" s="37"/>
      <c r="D10" s="38"/>
      <c r="E10" s="39">
        <f t="shared" ref="E10:G10" si="0">DL10+EH10-ED10</f>
        <v>3145639</v>
      </c>
      <c r="F10" s="39">
        <f t="shared" si="0"/>
        <v>1046957.8</v>
      </c>
      <c r="G10" s="40">
        <f t="shared" si="0"/>
        <v>258300.7</v>
      </c>
      <c r="H10" s="40">
        <f t="shared" ref="H10:H18" si="1">G10/F10*100</f>
        <v>24.6715483661328</v>
      </c>
      <c r="I10" s="40">
        <f t="shared" ref="I10:I18" si="2">G10/E10*100</f>
        <v>8.21139043609263</v>
      </c>
      <c r="J10" s="40">
        <f t="shared" ref="J10:L10" si="3">T10+Y10+AI10+AN10+AS10+AX10+BP10+BX10+CA10+CD10+CG10+CJ10+CP10+CS10+CY10+DB10+DH10+AD10</f>
        <v>1342793.7</v>
      </c>
      <c r="K10" s="40">
        <f t="shared" si="3"/>
        <v>302042.5</v>
      </c>
      <c r="L10" s="40">
        <f t="shared" si="3"/>
        <v>141453.2</v>
      </c>
      <c r="M10" s="40">
        <f t="shared" ref="M10:M18" si="4">L10/K10*100</f>
        <v>46.8322173204102</v>
      </c>
      <c r="N10" s="40">
        <f t="shared" ref="N10:N18" si="5">L10/J10*100</f>
        <v>10.5342466232899</v>
      </c>
      <c r="O10" s="40">
        <f t="shared" ref="O10:Q10" si="6">T10+Y10+AD10</f>
        <v>170000</v>
      </c>
      <c r="P10" s="40">
        <f t="shared" si="6"/>
        <v>29750</v>
      </c>
      <c r="Q10" s="40">
        <f t="shared" si="6"/>
        <v>14823.9</v>
      </c>
      <c r="R10" s="40">
        <f t="shared" ref="R10:R18" si="7">Q10/P10*100</f>
        <v>49.8282352941176</v>
      </c>
      <c r="S10" s="37">
        <f t="shared" ref="S10:S18" si="8">Q10/O10*100</f>
        <v>8.71994117647059</v>
      </c>
      <c r="T10" s="79">
        <v>10000</v>
      </c>
      <c r="U10" s="80">
        <v>1500</v>
      </c>
      <c r="V10" s="40">
        <v>58.6</v>
      </c>
      <c r="W10" s="40">
        <f t="shared" ref="W10:W18" si="9">V10/U10*100</f>
        <v>3.90666666666667</v>
      </c>
      <c r="X10" s="37">
        <f t="shared" ref="X10:X18" si="10">V10/T10*100</f>
        <v>0.586</v>
      </c>
      <c r="Y10" s="79">
        <v>13000</v>
      </c>
      <c r="Z10" s="80">
        <v>1500</v>
      </c>
      <c r="AA10" s="40">
        <v>766.5</v>
      </c>
      <c r="AB10" s="40">
        <f t="shared" ref="AB10:AB18" si="11">AA10/Z10*100</f>
        <v>51.1</v>
      </c>
      <c r="AC10" s="37">
        <f t="shared" ref="AC10:AC18" si="12">AA10/Y10*100</f>
        <v>5.89615384615385</v>
      </c>
      <c r="AD10" s="79">
        <v>147000</v>
      </c>
      <c r="AE10" s="37">
        <v>26750</v>
      </c>
      <c r="AF10" s="40">
        <v>13998.8</v>
      </c>
      <c r="AG10" s="40">
        <f t="shared" ref="AG10:AG18" si="13">AF10/AE10*100</f>
        <v>52.3319626168224</v>
      </c>
      <c r="AH10" s="37">
        <f t="shared" ref="AH10:AH18" si="14">AF10/AD10*100</f>
        <v>9.52299319727891</v>
      </c>
      <c r="AI10" s="79">
        <v>486000</v>
      </c>
      <c r="AJ10" s="80">
        <v>111500</v>
      </c>
      <c r="AK10" s="40">
        <v>44724.4</v>
      </c>
      <c r="AL10" s="40">
        <f t="shared" ref="AL10:AL18" si="15">AK10/AJ10*100</f>
        <v>40.1115695067265</v>
      </c>
      <c r="AM10" s="37">
        <f t="shared" ref="AM10:AM18" si="16">AK10/AI10*100</f>
        <v>9.20255144032922</v>
      </c>
      <c r="AN10" s="80">
        <v>111460.7</v>
      </c>
      <c r="AO10" s="80">
        <v>28292.2</v>
      </c>
      <c r="AP10" s="40">
        <v>46903.8</v>
      </c>
      <c r="AQ10" s="40">
        <f t="shared" ref="AQ10:AQ18" si="17">AP10/AO10*100</f>
        <v>165.783502166675</v>
      </c>
      <c r="AR10" s="37">
        <f t="shared" ref="AR10:AR18" si="18">AP10/AN10*100</f>
        <v>42.0810204852473</v>
      </c>
      <c r="AS10" s="83">
        <v>45000</v>
      </c>
      <c r="AT10" s="83">
        <v>11250</v>
      </c>
      <c r="AU10" s="40">
        <v>3465.5</v>
      </c>
      <c r="AV10" s="40">
        <f t="shared" ref="AV10:AV18" si="19">AU10/AT10*100</f>
        <v>30.8044444444444</v>
      </c>
      <c r="AW10" s="37">
        <f t="shared" ref="AW10:AW18" si="20">AU10/AS10*100</f>
        <v>7.70111111111111</v>
      </c>
      <c r="AX10" s="80">
        <v>0</v>
      </c>
      <c r="AY10" s="80">
        <v>0</v>
      </c>
      <c r="AZ10" s="37">
        <v>0</v>
      </c>
      <c r="BA10" s="37">
        <v>0</v>
      </c>
      <c r="BB10" s="37">
        <v>0</v>
      </c>
      <c r="BC10" s="37">
        <v>0</v>
      </c>
      <c r="BD10" s="79">
        <v>1399597.9</v>
      </c>
      <c r="BE10" s="37">
        <v>350206.9</v>
      </c>
      <c r="BF10" s="37">
        <v>116735.6</v>
      </c>
      <c r="BG10" s="97">
        <v>0</v>
      </c>
      <c r="BH10" s="97">
        <v>0</v>
      </c>
      <c r="BI10" s="97">
        <v>0</v>
      </c>
      <c r="BJ10" s="98">
        <v>3050.4</v>
      </c>
      <c r="BK10" s="99">
        <v>508.4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40">
        <f t="shared" ref="BS10:BU10" si="21">BX10+CA10+CD10+CG10</f>
        <v>40650</v>
      </c>
      <c r="BT10" s="40">
        <f t="shared" si="21"/>
        <v>10162.5</v>
      </c>
      <c r="BU10" s="40">
        <f t="shared" si="21"/>
        <v>3358.3</v>
      </c>
      <c r="BV10" s="40">
        <f t="shared" ref="BV10:BV18" si="22">BU10/BT10*100</f>
        <v>33.0460024600246</v>
      </c>
      <c r="BW10" s="37">
        <f t="shared" ref="BW10:BW18" si="23">BU10/BS10*100</f>
        <v>8.26150061500615</v>
      </c>
      <c r="BX10" s="79">
        <v>25650</v>
      </c>
      <c r="BY10" s="80">
        <v>6412.5</v>
      </c>
      <c r="BZ10" s="40">
        <v>2089.3</v>
      </c>
      <c r="CA10" s="37">
        <v>0</v>
      </c>
      <c r="CB10" s="37">
        <v>0</v>
      </c>
      <c r="CC10" s="40">
        <v>0</v>
      </c>
      <c r="CD10" s="37">
        <v>0</v>
      </c>
      <c r="CE10" s="37">
        <v>0</v>
      </c>
      <c r="CF10" s="37">
        <v>0</v>
      </c>
      <c r="CG10" s="79">
        <v>15000</v>
      </c>
      <c r="CH10" s="80">
        <v>3750</v>
      </c>
      <c r="CI10" s="37">
        <v>1269</v>
      </c>
      <c r="CJ10" s="37">
        <v>0</v>
      </c>
      <c r="CK10" s="37">
        <v>0</v>
      </c>
      <c r="CL10" s="37">
        <v>0</v>
      </c>
      <c r="CM10" s="79">
        <v>5997</v>
      </c>
      <c r="CN10" s="37">
        <v>0</v>
      </c>
      <c r="CO10" s="37">
        <v>0</v>
      </c>
      <c r="CP10" s="79"/>
      <c r="CQ10" s="80">
        <v>0</v>
      </c>
      <c r="CR10" s="37">
        <v>0</v>
      </c>
      <c r="CS10" s="79">
        <v>472683</v>
      </c>
      <c r="CT10" s="80">
        <v>106872.8</v>
      </c>
      <c r="CU10" s="37">
        <v>27861.8</v>
      </c>
      <c r="CV10" s="37">
        <v>255487</v>
      </c>
      <c r="CW10" s="37">
        <v>50571.2</v>
      </c>
      <c r="CX10" s="37">
        <v>13217</v>
      </c>
      <c r="CY10" s="79">
        <v>14000</v>
      </c>
      <c r="CZ10" s="80">
        <v>3500</v>
      </c>
      <c r="DA10" s="37">
        <v>264.3</v>
      </c>
      <c r="DB10" s="37">
        <v>1500</v>
      </c>
      <c r="DC10" s="37">
        <v>375</v>
      </c>
      <c r="DD10" s="37">
        <v>26.2</v>
      </c>
      <c r="DE10" s="37">
        <v>0</v>
      </c>
      <c r="DF10" s="37">
        <v>0</v>
      </c>
      <c r="DG10" s="37">
        <v>0</v>
      </c>
      <c r="DH10" s="79">
        <v>1500</v>
      </c>
      <c r="DI10" s="37">
        <v>340</v>
      </c>
      <c r="DJ10" s="40">
        <v>25</v>
      </c>
      <c r="DK10" s="40"/>
      <c r="DL10" s="40">
        <f t="shared" ref="DL10:DL17" si="24">T10+Y10+AI10+AN10+AS10+AX10+BA10+BD10+BG10+BJ10+BM10+BP10+BX10+CA10+CD10+CG10+CJ10+CM10+CP10+CS10+CY10+DB10+DE10+DH10+AD10</f>
        <v>2751439</v>
      </c>
      <c r="DM10" s="40">
        <f t="shared" ref="DM10:DM17" si="25">U10+Z10+AJ10+AO10+AT10+AY10+BB10+BE10+BH10+BK10+BN10+BQ10+BY10+CB10+CE10+CH10+CK10+CN10+CQ10+CT10+CZ10+DC10+DF10+DI10+AE10</f>
        <v>652757.8</v>
      </c>
      <c r="DN10" s="40">
        <f t="shared" ref="DN10:DN17" si="26">V10+AA10+AK10+AP10+AU10+AZ10+BC10+BF10+BI10+BL10+BO10+BR10+BZ10+CC10+CF10+CI10+CL10+CO10+CR10+CU10+DA10+DD10+DG10+DJ10+DK10+AF10</f>
        <v>258188.8</v>
      </c>
      <c r="DO10" s="37">
        <v>0</v>
      </c>
      <c r="DP10" s="37">
        <v>0</v>
      </c>
      <c r="DQ10" s="37">
        <v>0</v>
      </c>
      <c r="DR10" s="79">
        <v>394200</v>
      </c>
      <c r="DS10" s="37">
        <v>394200</v>
      </c>
      <c r="DT10" s="37">
        <v>111.9</v>
      </c>
      <c r="DU10" s="37">
        <v>0</v>
      </c>
      <c r="DV10" s="37">
        <v>0</v>
      </c>
      <c r="DW10" s="37">
        <v>0</v>
      </c>
      <c r="DX10" s="37">
        <v>0</v>
      </c>
      <c r="DY10" s="37">
        <v>0</v>
      </c>
      <c r="DZ10" s="37">
        <v>0</v>
      </c>
      <c r="EA10" s="37">
        <v>0</v>
      </c>
      <c r="EB10" s="37">
        <v>0</v>
      </c>
      <c r="EC10" s="37">
        <v>0</v>
      </c>
      <c r="ED10" s="79">
        <v>0</v>
      </c>
      <c r="EE10" s="37">
        <v>0</v>
      </c>
      <c r="EF10" s="40">
        <v>0</v>
      </c>
      <c r="EG10" s="40"/>
      <c r="EH10" s="40">
        <f t="shared" ref="EH10:EH17" si="27">DO10+DR10+DU10+DX10+EA10+ED10</f>
        <v>394200</v>
      </c>
      <c r="EI10" s="40">
        <f t="shared" ref="EI10:EI17" si="28">DP10+DS10+DV10+DY10+EB10+EE10</f>
        <v>394200</v>
      </c>
      <c r="EJ10" s="40">
        <f t="shared" ref="EJ10:EJ17" si="29">DQ10+DT10+DW10+DZ10+EC10+EF10+EG10</f>
        <v>111.9</v>
      </c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</row>
    <row r="11" s="1" customFormat="1" ht="18" spans="1:256">
      <c r="A11" s="35">
        <v>2</v>
      </c>
      <c r="B11" s="36" t="s">
        <v>61</v>
      </c>
      <c r="C11" s="37"/>
      <c r="D11" s="38"/>
      <c r="E11" s="39">
        <f t="shared" ref="E11:G11" si="30">DL11+EH11-ED11</f>
        <v>1443000</v>
      </c>
      <c r="F11" s="39">
        <f t="shared" si="30"/>
        <v>316896.055</v>
      </c>
      <c r="G11" s="40">
        <f t="shared" si="30"/>
        <v>277020.5</v>
      </c>
      <c r="H11" s="40">
        <f t="shared" si="1"/>
        <v>87.4168345200763</v>
      </c>
      <c r="I11" s="40">
        <f t="shared" si="2"/>
        <v>19.1975398475398</v>
      </c>
      <c r="J11" s="40">
        <f t="shared" ref="J11:L11" si="31">T11+Y11+AI11+AN11+AS11+AX11+BP11+BX11+CA11+CD11+CG11+CJ11+CP11+CS11+CY11+DB11+DH11+AD11</f>
        <v>438539.7</v>
      </c>
      <c r="K11" s="40">
        <f t="shared" si="31"/>
        <v>65780.955</v>
      </c>
      <c r="L11" s="40">
        <f t="shared" si="31"/>
        <v>36490.4</v>
      </c>
      <c r="M11" s="40">
        <f t="shared" si="4"/>
        <v>55.4725908129488</v>
      </c>
      <c r="N11" s="40">
        <f t="shared" si="5"/>
        <v>8.32088862194232</v>
      </c>
      <c r="O11" s="40">
        <f t="shared" ref="O11:Q11" si="32">T11+Y11+AD11</f>
        <v>143721.6</v>
      </c>
      <c r="P11" s="40">
        <f t="shared" si="32"/>
        <v>21558.24</v>
      </c>
      <c r="Q11" s="40">
        <f t="shared" si="32"/>
        <v>5544.3</v>
      </c>
      <c r="R11" s="40">
        <f t="shared" si="7"/>
        <v>25.7177765902968</v>
      </c>
      <c r="S11" s="37">
        <f t="shared" si="8"/>
        <v>3.85766648854452</v>
      </c>
      <c r="T11" s="79">
        <v>1796.9</v>
      </c>
      <c r="U11" s="80">
        <v>269.535</v>
      </c>
      <c r="V11" s="40">
        <v>51.8</v>
      </c>
      <c r="W11" s="40">
        <f t="shared" si="9"/>
        <v>19.218283339826</v>
      </c>
      <c r="X11" s="37">
        <f t="shared" si="10"/>
        <v>2.8827425009739</v>
      </c>
      <c r="Y11" s="79">
        <v>13193</v>
      </c>
      <c r="Z11" s="80">
        <v>1978.95</v>
      </c>
      <c r="AA11" s="40">
        <v>1042.1</v>
      </c>
      <c r="AB11" s="40">
        <f t="shared" si="11"/>
        <v>52.6592384850552</v>
      </c>
      <c r="AC11" s="37">
        <f t="shared" si="12"/>
        <v>7.89888577275828</v>
      </c>
      <c r="AD11" s="79">
        <v>128731.7</v>
      </c>
      <c r="AE11" s="37">
        <v>19309.755</v>
      </c>
      <c r="AF11" s="37">
        <v>4450.4</v>
      </c>
      <c r="AG11" s="40">
        <f t="shared" si="13"/>
        <v>23.0474182608738</v>
      </c>
      <c r="AH11" s="37">
        <f t="shared" si="14"/>
        <v>3.45711273913108</v>
      </c>
      <c r="AI11" s="82">
        <v>195054.7</v>
      </c>
      <c r="AJ11" s="80">
        <v>29258.205</v>
      </c>
      <c r="AK11" s="40">
        <v>20726.1</v>
      </c>
      <c r="AL11" s="40">
        <f t="shared" si="15"/>
        <v>70.8385904056657</v>
      </c>
      <c r="AM11" s="37">
        <f t="shared" si="16"/>
        <v>10.6257885608499</v>
      </c>
      <c r="AN11" s="80">
        <v>9363.6</v>
      </c>
      <c r="AO11" s="80">
        <v>1404.54</v>
      </c>
      <c r="AP11" s="40">
        <v>2290.1</v>
      </c>
      <c r="AQ11" s="40">
        <f t="shared" si="17"/>
        <v>163.049824141712</v>
      </c>
      <c r="AR11" s="37">
        <f t="shared" si="18"/>
        <v>24.4574736212568</v>
      </c>
      <c r="AS11" s="83">
        <v>0</v>
      </c>
      <c r="AT11" s="83">
        <v>0</v>
      </c>
      <c r="AU11" s="40">
        <v>0</v>
      </c>
      <c r="AV11" s="40" t="e">
        <f t="shared" si="19"/>
        <v>#DIV/0!</v>
      </c>
      <c r="AW11" s="37" t="e">
        <f t="shared" si="20"/>
        <v>#DIV/0!</v>
      </c>
      <c r="AX11" s="80">
        <v>0</v>
      </c>
      <c r="AY11" s="80">
        <v>0</v>
      </c>
      <c r="AZ11" s="37">
        <v>0</v>
      </c>
      <c r="BA11" s="37">
        <v>0</v>
      </c>
      <c r="BB11" s="37">
        <v>0</v>
      </c>
      <c r="BC11" s="37">
        <v>0</v>
      </c>
      <c r="BD11" s="82">
        <v>1004460.3</v>
      </c>
      <c r="BE11" s="37">
        <v>251115.1</v>
      </c>
      <c r="BF11" s="37">
        <v>83705</v>
      </c>
      <c r="BG11" s="97">
        <v>0</v>
      </c>
      <c r="BH11" s="97">
        <v>0</v>
      </c>
      <c r="BI11" s="97">
        <v>0</v>
      </c>
      <c r="BJ11" s="100">
        <v>0</v>
      </c>
      <c r="BK11" s="99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40">
        <f t="shared" ref="BS11:BU11" si="33">BX11+CA11+CD11+CG11</f>
        <v>14607.8</v>
      </c>
      <c r="BT11" s="40">
        <f t="shared" si="33"/>
        <v>2191.17</v>
      </c>
      <c r="BU11" s="40">
        <f t="shared" si="33"/>
        <v>756.1</v>
      </c>
      <c r="BV11" s="40">
        <f t="shared" si="22"/>
        <v>34.5066790801261</v>
      </c>
      <c r="BW11" s="37">
        <f t="shared" si="23"/>
        <v>5.17600186201892</v>
      </c>
      <c r="BX11" s="82">
        <v>11067.8</v>
      </c>
      <c r="BY11" s="80">
        <v>1660.17</v>
      </c>
      <c r="BZ11" s="40">
        <v>196.1</v>
      </c>
      <c r="CA11" s="37">
        <v>0</v>
      </c>
      <c r="CB11" s="37">
        <v>0</v>
      </c>
      <c r="CC11" s="40">
        <v>75</v>
      </c>
      <c r="CD11" s="37">
        <v>0</v>
      </c>
      <c r="CE11" s="37">
        <v>0</v>
      </c>
      <c r="CF11" s="37">
        <v>0</v>
      </c>
      <c r="CG11" s="82">
        <v>3540</v>
      </c>
      <c r="CH11" s="80">
        <v>531</v>
      </c>
      <c r="CI11" s="37">
        <v>485</v>
      </c>
      <c r="CJ11" s="37">
        <v>0</v>
      </c>
      <c r="CK11" s="37">
        <v>0</v>
      </c>
      <c r="CL11" s="37">
        <v>0</v>
      </c>
      <c r="CM11" s="82"/>
      <c r="CN11" s="37">
        <v>0</v>
      </c>
      <c r="CO11" s="37">
        <v>0</v>
      </c>
      <c r="CP11" s="82"/>
      <c r="CQ11" s="80">
        <v>0</v>
      </c>
      <c r="CR11" s="37">
        <v>0</v>
      </c>
      <c r="CS11" s="82">
        <v>74312</v>
      </c>
      <c r="CT11" s="80">
        <v>11146.8</v>
      </c>
      <c r="CU11" s="37">
        <v>3427.8</v>
      </c>
      <c r="CV11" s="37">
        <v>29612</v>
      </c>
      <c r="CW11" s="37">
        <v>4441.8</v>
      </c>
      <c r="CX11" s="37">
        <v>2580</v>
      </c>
      <c r="CY11" s="82"/>
      <c r="CZ11" s="80"/>
      <c r="DA11" s="37"/>
      <c r="DB11" s="37">
        <v>0</v>
      </c>
      <c r="DC11" s="37"/>
      <c r="DD11" s="37">
        <v>50</v>
      </c>
      <c r="DE11" s="37">
        <v>0</v>
      </c>
      <c r="DF11" s="37">
        <v>0</v>
      </c>
      <c r="DG11" s="37">
        <v>0</v>
      </c>
      <c r="DH11" s="82">
        <v>1480</v>
      </c>
      <c r="DI11" s="37">
        <v>222</v>
      </c>
      <c r="DJ11" s="40">
        <v>3696</v>
      </c>
      <c r="DK11" s="40"/>
      <c r="DL11" s="40">
        <f t="shared" si="24"/>
        <v>1443000</v>
      </c>
      <c r="DM11" s="40">
        <f t="shared" si="25"/>
        <v>316896.055</v>
      </c>
      <c r="DN11" s="40">
        <f t="shared" si="26"/>
        <v>120195.4</v>
      </c>
      <c r="DO11" s="37">
        <v>0</v>
      </c>
      <c r="DP11" s="37">
        <v>0</v>
      </c>
      <c r="DQ11" s="37">
        <v>0</v>
      </c>
      <c r="DR11" s="82">
        <v>0</v>
      </c>
      <c r="DS11" s="37">
        <v>0</v>
      </c>
      <c r="DT11" s="37">
        <v>156825.1</v>
      </c>
      <c r="DU11" s="37">
        <v>0</v>
      </c>
      <c r="DV11" s="37">
        <v>0</v>
      </c>
      <c r="DW11" s="37">
        <v>0</v>
      </c>
      <c r="DX11" s="37">
        <v>0</v>
      </c>
      <c r="DY11" s="37">
        <v>0</v>
      </c>
      <c r="DZ11" s="37">
        <v>0</v>
      </c>
      <c r="EA11" s="37">
        <v>0</v>
      </c>
      <c r="EB11" s="37">
        <v>0</v>
      </c>
      <c r="EC11" s="37">
        <v>0</v>
      </c>
      <c r="ED11" s="151">
        <v>0</v>
      </c>
      <c r="EE11" s="37">
        <v>0</v>
      </c>
      <c r="EF11" s="40">
        <v>0</v>
      </c>
      <c r="EG11" s="40"/>
      <c r="EH11" s="40">
        <f t="shared" si="27"/>
        <v>0</v>
      </c>
      <c r="EI11" s="40">
        <f t="shared" si="28"/>
        <v>0</v>
      </c>
      <c r="EJ11" s="40">
        <f t="shared" si="29"/>
        <v>156825.1</v>
      </c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</row>
    <row r="12" s="1" customFormat="1" ht="18" spans="1:256">
      <c r="A12" s="35">
        <v>3</v>
      </c>
      <c r="B12" s="36" t="s">
        <v>62</v>
      </c>
      <c r="C12" s="37"/>
      <c r="D12" s="38"/>
      <c r="E12" s="39">
        <f t="shared" ref="E12:G12" si="34">DL12+EH12-ED12</f>
        <v>1596931.9</v>
      </c>
      <c r="F12" s="39">
        <f t="shared" si="34"/>
        <v>383336.725</v>
      </c>
      <c r="G12" s="40">
        <f t="shared" si="34"/>
        <v>169100.602</v>
      </c>
      <c r="H12" s="40">
        <f t="shared" si="1"/>
        <v>44.1128102192661</v>
      </c>
      <c r="I12" s="40">
        <f t="shared" si="2"/>
        <v>10.5890928724011</v>
      </c>
      <c r="J12" s="40">
        <f t="shared" ref="J12:L12" si="35">T12+Y12+AI12+AN12+AS12+AX12+BP12+BX12+CA12+CD12+CG12+CJ12+CP12+CS12+CY12+DB12+DH12+AD12</f>
        <v>406845</v>
      </c>
      <c r="K12" s="40">
        <f t="shared" si="35"/>
        <v>85815</v>
      </c>
      <c r="L12" s="40">
        <f t="shared" si="35"/>
        <v>34579.442</v>
      </c>
      <c r="M12" s="40">
        <f t="shared" si="4"/>
        <v>40.295335314339</v>
      </c>
      <c r="N12" s="40">
        <f t="shared" si="5"/>
        <v>8.49941427324903</v>
      </c>
      <c r="O12" s="40">
        <f t="shared" ref="O12:Q12" si="36">T12+Y12+AD12</f>
        <v>142000</v>
      </c>
      <c r="P12" s="40">
        <f t="shared" si="36"/>
        <v>27640</v>
      </c>
      <c r="Q12" s="40">
        <f t="shared" si="36"/>
        <v>7720.964</v>
      </c>
      <c r="R12" s="40">
        <f t="shared" si="7"/>
        <v>27.934023154848</v>
      </c>
      <c r="S12" s="37">
        <f t="shared" si="8"/>
        <v>5.4372985915493</v>
      </c>
      <c r="T12" s="79">
        <v>2000</v>
      </c>
      <c r="U12" s="80">
        <v>140</v>
      </c>
      <c r="V12" s="40">
        <v>87.064</v>
      </c>
      <c r="W12" s="40">
        <f t="shared" si="9"/>
        <v>62.1885714285714</v>
      </c>
      <c r="X12" s="37">
        <f t="shared" si="10"/>
        <v>4.3532</v>
      </c>
      <c r="Y12" s="82">
        <v>10000</v>
      </c>
      <c r="Z12" s="38">
        <v>2500</v>
      </c>
      <c r="AA12" s="40">
        <v>1708.7</v>
      </c>
      <c r="AB12" s="40">
        <f t="shared" si="11"/>
        <v>68.348</v>
      </c>
      <c r="AC12" s="37">
        <f t="shared" si="12"/>
        <v>17.087</v>
      </c>
      <c r="AD12" s="82">
        <v>130000</v>
      </c>
      <c r="AE12" s="37">
        <v>25000</v>
      </c>
      <c r="AF12" s="37">
        <v>5925.2</v>
      </c>
      <c r="AG12" s="40">
        <f t="shared" si="13"/>
        <v>23.7008</v>
      </c>
      <c r="AH12" s="37">
        <f t="shared" si="14"/>
        <v>4.55784615384615</v>
      </c>
      <c r="AI12" s="82">
        <v>162000</v>
      </c>
      <c r="AJ12" s="80">
        <v>40000</v>
      </c>
      <c r="AK12" s="40">
        <v>16144.7</v>
      </c>
      <c r="AL12" s="40">
        <f t="shared" si="15"/>
        <v>40.36175</v>
      </c>
      <c r="AM12" s="37">
        <f t="shared" si="16"/>
        <v>9.96586419753086</v>
      </c>
      <c r="AN12" s="80">
        <v>10345</v>
      </c>
      <c r="AO12" s="80">
        <v>2500</v>
      </c>
      <c r="AP12" s="40">
        <v>3381.7</v>
      </c>
      <c r="AQ12" s="40">
        <f t="shared" si="17"/>
        <v>135.268</v>
      </c>
      <c r="AR12" s="37">
        <f t="shared" si="18"/>
        <v>32.6892218463026</v>
      </c>
      <c r="AS12" s="83">
        <v>0</v>
      </c>
      <c r="AT12" s="83">
        <v>0</v>
      </c>
      <c r="AU12" s="40">
        <v>0</v>
      </c>
      <c r="AV12" s="40" t="e">
        <f t="shared" si="19"/>
        <v>#DIV/0!</v>
      </c>
      <c r="AW12" s="37" t="e">
        <f t="shared" si="20"/>
        <v>#DIV/0!</v>
      </c>
      <c r="AX12" s="80">
        <v>0</v>
      </c>
      <c r="AY12" s="80">
        <v>0</v>
      </c>
      <c r="AZ12" s="37">
        <v>0</v>
      </c>
      <c r="BA12" s="37">
        <v>0</v>
      </c>
      <c r="BB12" s="37">
        <v>0</v>
      </c>
      <c r="BC12" s="37">
        <v>0</v>
      </c>
      <c r="BD12" s="82">
        <v>1190086.9</v>
      </c>
      <c r="BE12" s="37">
        <v>297521.725</v>
      </c>
      <c r="BF12" s="37">
        <v>99173.86</v>
      </c>
      <c r="BG12" s="97">
        <v>0</v>
      </c>
      <c r="BH12" s="97">
        <v>0</v>
      </c>
      <c r="BI12" s="97">
        <v>0</v>
      </c>
      <c r="BJ12" s="100">
        <v>0</v>
      </c>
      <c r="BK12" s="99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40">
        <f t="shared" ref="BS12:BU12" si="37">BX12+CA12+CD12+CG12</f>
        <v>8000</v>
      </c>
      <c r="BT12" s="40">
        <f t="shared" si="37"/>
        <v>2000</v>
      </c>
      <c r="BU12" s="40">
        <f t="shared" si="37"/>
        <v>430.904</v>
      </c>
      <c r="BV12" s="40">
        <f t="shared" si="22"/>
        <v>21.5452</v>
      </c>
      <c r="BW12" s="37">
        <f t="shared" si="23"/>
        <v>5.3863</v>
      </c>
      <c r="BX12" s="82">
        <v>5000</v>
      </c>
      <c r="BY12" s="80">
        <v>1250</v>
      </c>
      <c r="BZ12" s="40">
        <v>53.838</v>
      </c>
      <c r="CA12" s="37">
        <v>0</v>
      </c>
      <c r="CB12" s="37">
        <v>0</v>
      </c>
      <c r="CC12" s="40">
        <v>58.866</v>
      </c>
      <c r="CD12" s="37">
        <v>0</v>
      </c>
      <c r="CE12" s="37">
        <v>0</v>
      </c>
      <c r="CF12" s="37">
        <v>0</v>
      </c>
      <c r="CG12" s="82">
        <v>3000</v>
      </c>
      <c r="CH12" s="80">
        <v>750</v>
      </c>
      <c r="CI12" s="37">
        <v>318.2</v>
      </c>
      <c r="CJ12" s="37">
        <v>0</v>
      </c>
      <c r="CK12" s="37">
        <v>0</v>
      </c>
      <c r="CL12" s="37">
        <v>0</v>
      </c>
      <c r="CM12" s="82"/>
      <c r="CN12" s="37">
        <v>0</v>
      </c>
      <c r="CO12" s="37">
        <v>0</v>
      </c>
      <c r="CP12" s="82"/>
      <c r="CQ12" s="80">
        <v>0</v>
      </c>
      <c r="CR12" s="37">
        <v>0</v>
      </c>
      <c r="CS12" s="82">
        <v>76000</v>
      </c>
      <c r="CT12" s="80">
        <v>8300</v>
      </c>
      <c r="CU12" s="37">
        <v>2266</v>
      </c>
      <c r="CV12" s="37">
        <v>28000</v>
      </c>
      <c r="CW12" s="37">
        <v>5000</v>
      </c>
      <c r="CX12" s="37">
        <v>1149</v>
      </c>
      <c r="CY12" s="82">
        <v>7000</v>
      </c>
      <c r="CZ12" s="80">
        <v>5000</v>
      </c>
      <c r="DA12" s="37">
        <v>4499.576</v>
      </c>
      <c r="DB12" s="37">
        <v>0</v>
      </c>
      <c r="DC12" s="37">
        <v>0</v>
      </c>
      <c r="DD12" s="37">
        <v>0</v>
      </c>
      <c r="DE12" s="37">
        <v>0</v>
      </c>
      <c r="DF12" s="37">
        <v>0</v>
      </c>
      <c r="DG12" s="37">
        <v>0</v>
      </c>
      <c r="DH12" s="82">
        <v>1500</v>
      </c>
      <c r="DI12" s="37">
        <v>375</v>
      </c>
      <c r="DJ12" s="40">
        <v>135.598</v>
      </c>
      <c r="DK12" s="40"/>
      <c r="DL12" s="40">
        <f t="shared" si="24"/>
        <v>1596931.9</v>
      </c>
      <c r="DM12" s="40">
        <f t="shared" si="25"/>
        <v>383336.725</v>
      </c>
      <c r="DN12" s="40">
        <f t="shared" si="26"/>
        <v>133753.302</v>
      </c>
      <c r="DO12" s="37">
        <v>0</v>
      </c>
      <c r="DP12" s="37">
        <v>0</v>
      </c>
      <c r="DQ12" s="37">
        <v>0</v>
      </c>
      <c r="DR12" s="82">
        <v>0</v>
      </c>
      <c r="DS12" s="37">
        <v>0</v>
      </c>
      <c r="DT12" s="37">
        <v>35347.3</v>
      </c>
      <c r="DU12" s="37">
        <v>0</v>
      </c>
      <c r="DV12" s="37">
        <v>0</v>
      </c>
      <c r="DW12" s="37">
        <v>0</v>
      </c>
      <c r="DX12" s="37">
        <v>0</v>
      </c>
      <c r="DY12" s="37">
        <v>0</v>
      </c>
      <c r="DZ12" s="37">
        <v>0</v>
      </c>
      <c r="EA12" s="37">
        <v>0</v>
      </c>
      <c r="EB12" s="37">
        <v>0</v>
      </c>
      <c r="EC12" s="37">
        <v>0</v>
      </c>
      <c r="ED12" s="82">
        <v>0</v>
      </c>
      <c r="EE12" s="37">
        <v>0</v>
      </c>
      <c r="EF12" s="37">
        <v>0</v>
      </c>
      <c r="EG12" s="40"/>
      <c r="EH12" s="40">
        <f t="shared" si="27"/>
        <v>0</v>
      </c>
      <c r="EI12" s="40">
        <f t="shared" si="28"/>
        <v>0</v>
      </c>
      <c r="EJ12" s="40">
        <f t="shared" si="29"/>
        <v>35347.3</v>
      </c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  <c r="IT12" s="174"/>
      <c r="IU12" s="174"/>
      <c r="IV12" s="174"/>
    </row>
    <row r="13" s="1" customFormat="1" ht="18" spans="1:256">
      <c r="A13" s="35">
        <v>4</v>
      </c>
      <c r="B13" s="36" t="s">
        <v>63</v>
      </c>
      <c r="C13" s="37"/>
      <c r="D13" s="38"/>
      <c r="E13" s="39">
        <f t="shared" ref="E13:G13" si="38">DL13+EH13-ED13</f>
        <v>1469999.978</v>
      </c>
      <c r="F13" s="39">
        <f t="shared" si="38"/>
        <v>367299.669</v>
      </c>
      <c r="G13" s="40">
        <f t="shared" si="38"/>
        <v>180344.393</v>
      </c>
      <c r="H13" s="40">
        <f t="shared" si="1"/>
        <v>49.1000695674463</v>
      </c>
      <c r="I13" s="40">
        <f t="shared" si="2"/>
        <v>12.2683262380294</v>
      </c>
      <c r="J13" s="40">
        <f t="shared" ref="J13:L13" si="39">T13+Y13+AI13+AN13+AS13+AX13+BP13+BX13+CA13+CD13+CG13+CJ13+CP13+CS13+CY13+DB13+DH13+AD13</f>
        <v>703564.4</v>
      </c>
      <c r="K13" s="40">
        <f t="shared" si="39"/>
        <v>175891.2</v>
      </c>
      <c r="L13" s="40">
        <f t="shared" si="39"/>
        <v>56631.4</v>
      </c>
      <c r="M13" s="40">
        <f t="shared" si="4"/>
        <v>32.1968353163774</v>
      </c>
      <c r="N13" s="40">
        <f t="shared" si="5"/>
        <v>8.04921340534001</v>
      </c>
      <c r="O13" s="40">
        <f t="shared" ref="O13:Q13" si="40">T13+Y13+AD13</f>
        <v>175300</v>
      </c>
      <c r="P13" s="40">
        <f t="shared" si="40"/>
        <v>43825</v>
      </c>
      <c r="Q13" s="40">
        <f t="shared" si="40"/>
        <v>15116.7</v>
      </c>
      <c r="R13" s="40">
        <f t="shared" si="7"/>
        <v>34.4933257273246</v>
      </c>
      <c r="S13" s="37">
        <f t="shared" si="8"/>
        <v>8.62333143183115</v>
      </c>
      <c r="T13" s="80">
        <v>17300</v>
      </c>
      <c r="U13" s="80">
        <v>4325</v>
      </c>
      <c r="V13" s="40">
        <v>428.6</v>
      </c>
      <c r="W13" s="40">
        <f t="shared" si="9"/>
        <v>9.90982658959538</v>
      </c>
      <c r="X13" s="37">
        <f t="shared" si="10"/>
        <v>2.47745664739884</v>
      </c>
      <c r="Y13" s="38">
        <v>20000</v>
      </c>
      <c r="Z13" s="38">
        <v>5000</v>
      </c>
      <c r="AA13" s="40">
        <v>2374.5</v>
      </c>
      <c r="AB13" s="40">
        <f t="shared" si="11"/>
        <v>47.49</v>
      </c>
      <c r="AC13" s="37">
        <f t="shared" si="12"/>
        <v>11.8725</v>
      </c>
      <c r="AD13" s="37">
        <v>138000</v>
      </c>
      <c r="AE13" s="37">
        <v>34500</v>
      </c>
      <c r="AF13" s="37">
        <v>12313.6</v>
      </c>
      <c r="AG13" s="40">
        <f t="shared" si="13"/>
        <v>35.6915942028985</v>
      </c>
      <c r="AH13" s="37">
        <f t="shared" si="14"/>
        <v>8.92289855072464</v>
      </c>
      <c r="AI13" s="80">
        <v>246000</v>
      </c>
      <c r="AJ13" s="80">
        <v>61500</v>
      </c>
      <c r="AK13" s="40">
        <v>23455.6</v>
      </c>
      <c r="AL13" s="40">
        <f t="shared" si="15"/>
        <v>38.1391869918699</v>
      </c>
      <c r="AM13" s="37">
        <f t="shared" si="16"/>
        <v>9.53479674796748</v>
      </c>
      <c r="AN13" s="80">
        <v>33800</v>
      </c>
      <c r="AO13" s="80">
        <v>8450</v>
      </c>
      <c r="AP13" s="40">
        <v>4550.1</v>
      </c>
      <c r="AQ13" s="40">
        <f t="shared" si="17"/>
        <v>53.8473372781065</v>
      </c>
      <c r="AR13" s="37">
        <f t="shared" si="18"/>
        <v>13.4618343195266</v>
      </c>
      <c r="AS13" s="83">
        <v>0</v>
      </c>
      <c r="AT13" s="83">
        <v>0</v>
      </c>
      <c r="AU13" s="40">
        <v>0</v>
      </c>
      <c r="AV13" s="40" t="e">
        <f t="shared" si="19"/>
        <v>#DIV/0!</v>
      </c>
      <c r="AW13" s="37" t="e">
        <f t="shared" si="20"/>
        <v>#DIV/0!</v>
      </c>
      <c r="AX13" s="80">
        <v>0</v>
      </c>
      <c r="AY13" s="80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761424.278</v>
      </c>
      <c r="BE13" s="37">
        <v>190356.069</v>
      </c>
      <c r="BF13" s="37">
        <v>75664.86</v>
      </c>
      <c r="BG13" s="97">
        <v>0</v>
      </c>
      <c r="BH13" s="97">
        <v>0</v>
      </c>
      <c r="BI13" s="97">
        <v>0</v>
      </c>
      <c r="BJ13" s="101">
        <v>5011.3</v>
      </c>
      <c r="BK13" s="99">
        <v>1052.4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40">
        <f t="shared" ref="BS13:BU13" si="41">BX13+CA13+CD13+CG13</f>
        <v>16000</v>
      </c>
      <c r="BT13" s="40">
        <f t="shared" si="41"/>
        <v>4000</v>
      </c>
      <c r="BU13" s="40">
        <f t="shared" si="41"/>
        <v>1185.2</v>
      </c>
      <c r="BV13" s="40">
        <f t="shared" si="22"/>
        <v>29.63</v>
      </c>
      <c r="BW13" s="37">
        <f t="shared" si="23"/>
        <v>7.4075</v>
      </c>
      <c r="BX13" s="80">
        <v>16000</v>
      </c>
      <c r="BY13" s="80">
        <v>4000</v>
      </c>
      <c r="BZ13" s="40">
        <v>772.7</v>
      </c>
      <c r="CA13" s="37">
        <v>0</v>
      </c>
      <c r="CB13" s="37">
        <v>0</v>
      </c>
      <c r="CC13" s="40">
        <v>0.1</v>
      </c>
      <c r="CD13" s="37">
        <v>0</v>
      </c>
      <c r="CE13" s="37">
        <v>0</v>
      </c>
      <c r="CF13" s="37">
        <v>0</v>
      </c>
      <c r="CG13" s="80">
        <v>0</v>
      </c>
      <c r="CH13" s="80">
        <v>0</v>
      </c>
      <c r="CI13" s="37">
        <v>412.4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80">
        <v>0</v>
      </c>
      <c r="CQ13" s="80">
        <v>0</v>
      </c>
      <c r="CR13" s="37">
        <v>0</v>
      </c>
      <c r="CS13" s="80">
        <v>132027</v>
      </c>
      <c r="CT13" s="122">
        <v>33006.7</v>
      </c>
      <c r="CU13" s="123">
        <v>8156</v>
      </c>
      <c r="CV13" s="37">
        <v>54200</v>
      </c>
      <c r="CW13" s="37">
        <v>13550</v>
      </c>
      <c r="CX13" s="37">
        <v>3573.4</v>
      </c>
      <c r="CY13" s="80">
        <v>82700</v>
      </c>
      <c r="CZ13" s="80">
        <v>20675</v>
      </c>
      <c r="DA13" s="37">
        <v>3538.9</v>
      </c>
      <c r="DB13" s="37">
        <v>0</v>
      </c>
      <c r="DC13" s="37">
        <v>0</v>
      </c>
      <c r="DD13" s="37">
        <v>200</v>
      </c>
      <c r="DE13" s="37">
        <v>0</v>
      </c>
      <c r="DF13" s="37">
        <v>0</v>
      </c>
      <c r="DG13" s="37">
        <v>0</v>
      </c>
      <c r="DH13" s="37">
        <v>17737.4</v>
      </c>
      <c r="DI13" s="143">
        <v>4434.5</v>
      </c>
      <c r="DJ13" s="144">
        <v>428.9</v>
      </c>
      <c r="DK13" s="40"/>
      <c r="DL13" s="40">
        <f t="shared" si="24"/>
        <v>1469999.978</v>
      </c>
      <c r="DM13" s="40">
        <f t="shared" si="25"/>
        <v>367299.669</v>
      </c>
      <c r="DN13" s="40">
        <f t="shared" si="26"/>
        <v>132296.26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48002.3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45.833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40">
        <v>0</v>
      </c>
      <c r="EG13" s="40"/>
      <c r="EH13" s="40">
        <f t="shared" si="27"/>
        <v>0</v>
      </c>
      <c r="EI13" s="40">
        <f t="shared" si="28"/>
        <v>0</v>
      </c>
      <c r="EJ13" s="40">
        <f t="shared" si="29"/>
        <v>48048.133</v>
      </c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  <c r="IV13" s="174"/>
    </row>
    <row r="14" s="1" customFormat="1" ht="18" spans="1:256">
      <c r="A14" s="35">
        <v>5</v>
      </c>
      <c r="B14" s="36" t="s">
        <v>64</v>
      </c>
      <c r="C14" s="37"/>
      <c r="D14" s="38"/>
      <c r="E14" s="39">
        <f t="shared" ref="E14:G14" si="42">DL14+EH14-ED14</f>
        <v>103980.4</v>
      </c>
      <c r="F14" s="39">
        <f t="shared" si="42"/>
        <v>25985</v>
      </c>
      <c r="G14" s="40">
        <f t="shared" si="42"/>
        <v>4235.7</v>
      </c>
      <c r="H14" s="40">
        <f t="shared" si="1"/>
        <v>16.300558014239</v>
      </c>
      <c r="I14" s="40">
        <f t="shared" si="2"/>
        <v>4.07355617020131</v>
      </c>
      <c r="J14" s="40">
        <f t="shared" ref="J14:L14" si="43">T14+Y14+AI14+AN14+AS14+AX14+BP14+BX14+CA14+CD14+CG14+CJ14+CP14+CS14+CY14+DB14+DH14+AD14</f>
        <v>2791.3</v>
      </c>
      <c r="K14" s="40">
        <f t="shared" si="43"/>
        <v>697.8</v>
      </c>
      <c r="L14" s="40">
        <f t="shared" si="43"/>
        <v>69</v>
      </c>
      <c r="M14" s="40">
        <f t="shared" si="4"/>
        <v>9.88822012037833</v>
      </c>
      <c r="N14" s="40">
        <f t="shared" si="5"/>
        <v>2.47196646723749</v>
      </c>
      <c r="O14" s="40">
        <f t="shared" ref="O14:Q14" si="44">T14+Y14+AD14</f>
        <v>1925.3</v>
      </c>
      <c r="P14" s="40">
        <f t="shared" si="44"/>
        <v>481.3</v>
      </c>
      <c r="Q14" s="40">
        <f t="shared" si="44"/>
        <v>31.9</v>
      </c>
      <c r="R14" s="40">
        <f t="shared" si="7"/>
        <v>6.62788281736962</v>
      </c>
      <c r="S14" s="37">
        <f t="shared" si="8"/>
        <v>1.65688464135459</v>
      </c>
      <c r="T14" s="79">
        <v>0</v>
      </c>
      <c r="U14" s="80">
        <v>0</v>
      </c>
      <c r="V14" s="40">
        <v>0</v>
      </c>
      <c r="W14" s="40" t="e">
        <f t="shared" si="9"/>
        <v>#DIV/0!</v>
      </c>
      <c r="X14" s="37" t="e">
        <f t="shared" si="10"/>
        <v>#DIV/0!</v>
      </c>
      <c r="Y14" s="82">
        <v>100</v>
      </c>
      <c r="Z14" s="38">
        <v>25</v>
      </c>
      <c r="AA14" s="40">
        <v>0</v>
      </c>
      <c r="AB14" s="40">
        <f t="shared" si="11"/>
        <v>0</v>
      </c>
      <c r="AC14" s="37">
        <f t="shared" si="12"/>
        <v>0</v>
      </c>
      <c r="AD14" s="82">
        <v>1825.3</v>
      </c>
      <c r="AE14" s="37">
        <v>456.3</v>
      </c>
      <c r="AF14" s="37">
        <v>31.9</v>
      </c>
      <c r="AG14" s="40">
        <f t="shared" si="13"/>
        <v>6.99101468332237</v>
      </c>
      <c r="AH14" s="37">
        <f t="shared" si="14"/>
        <v>1.74765791924615</v>
      </c>
      <c r="AI14" s="82">
        <v>166</v>
      </c>
      <c r="AJ14" s="80">
        <v>41.5</v>
      </c>
      <c r="AK14" s="40">
        <v>0</v>
      </c>
      <c r="AL14" s="40">
        <f t="shared" si="15"/>
        <v>0</v>
      </c>
      <c r="AM14" s="37">
        <f t="shared" si="16"/>
        <v>0</v>
      </c>
      <c r="AN14" s="80">
        <v>0</v>
      </c>
      <c r="AO14" s="80">
        <v>0</v>
      </c>
      <c r="AP14" s="40">
        <v>0</v>
      </c>
      <c r="AQ14" s="40" t="e">
        <f t="shared" si="17"/>
        <v>#DIV/0!</v>
      </c>
      <c r="AR14" s="37" t="e">
        <f t="shared" si="18"/>
        <v>#DIV/0!</v>
      </c>
      <c r="AS14" s="83">
        <v>0</v>
      </c>
      <c r="AT14" s="83">
        <v>0</v>
      </c>
      <c r="AU14" s="40">
        <v>0</v>
      </c>
      <c r="AV14" s="40" t="e">
        <f t="shared" si="19"/>
        <v>#DIV/0!</v>
      </c>
      <c r="AW14" s="37" t="e">
        <f t="shared" si="20"/>
        <v>#DIV/0!</v>
      </c>
      <c r="AX14" s="80">
        <v>0</v>
      </c>
      <c r="AY14" s="80">
        <v>0</v>
      </c>
      <c r="AZ14" s="37">
        <v>0</v>
      </c>
      <c r="BA14" s="37">
        <v>0</v>
      </c>
      <c r="BB14" s="37">
        <v>0</v>
      </c>
      <c r="BC14" s="37">
        <v>0</v>
      </c>
      <c r="BD14" s="82">
        <v>50000</v>
      </c>
      <c r="BE14" s="37">
        <v>12500</v>
      </c>
      <c r="BF14" s="37">
        <v>4166.7</v>
      </c>
      <c r="BG14" s="97">
        <v>0</v>
      </c>
      <c r="BH14" s="97">
        <v>0</v>
      </c>
      <c r="BI14" s="97">
        <v>0</v>
      </c>
      <c r="BJ14" s="100">
        <v>0</v>
      </c>
      <c r="BK14" s="99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40">
        <f t="shared" ref="BS14:BU14" si="45">BX14+CA14+CD14+CG14</f>
        <v>600</v>
      </c>
      <c r="BT14" s="40">
        <f t="shared" si="45"/>
        <v>150</v>
      </c>
      <c r="BU14" s="40">
        <f t="shared" si="45"/>
        <v>0</v>
      </c>
      <c r="BV14" s="40">
        <f t="shared" si="22"/>
        <v>0</v>
      </c>
      <c r="BW14" s="37">
        <f t="shared" si="23"/>
        <v>0</v>
      </c>
      <c r="BX14" s="82">
        <v>600</v>
      </c>
      <c r="BY14" s="80">
        <v>150</v>
      </c>
      <c r="BZ14" s="40">
        <v>0</v>
      </c>
      <c r="CA14" s="37">
        <v>0</v>
      </c>
      <c r="CB14" s="37">
        <v>0</v>
      </c>
      <c r="CC14" s="40">
        <v>0</v>
      </c>
      <c r="CD14" s="37">
        <v>0</v>
      </c>
      <c r="CE14" s="37">
        <v>0</v>
      </c>
      <c r="CF14" s="37">
        <v>0</v>
      </c>
      <c r="CG14" s="82">
        <v>0</v>
      </c>
      <c r="CH14" s="80">
        <v>0</v>
      </c>
      <c r="CI14" s="37">
        <v>0</v>
      </c>
      <c r="CJ14" s="37">
        <v>0</v>
      </c>
      <c r="CK14" s="37">
        <v>0</v>
      </c>
      <c r="CL14" s="37">
        <v>0</v>
      </c>
      <c r="CM14" s="82">
        <v>0</v>
      </c>
      <c r="CN14" s="37">
        <v>0</v>
      </c>
      <c r="CO14" s="37">
        <v>0</v>
      </c>
      <c r="CP14" s="82">
        <v>0</v>
      </c>
      <c r="CQ14" s="80">
        <v>0</v>
      </c>
      <c r="CR14" s="37">
        <v>0</v>
      </c>
      <c r="CS14" s="82">
        <v>100</v>
      </c>
      <c r="CT14" s="80">
        <v>25</v>
      </c>
      <c r="CU14" s="37">
        <v>37.1</v>
      </c>
      <c r="CV14" s="80">
        <v>100</v>
      </c>
      <c r="CW14" s="80">
        <v>25</v>
      </c>
      <c r="CX14" s="37">
        <v>37.1</v>
      </c>
      <c r="CY14" s="82">
        <v>0</v>
      </c>
      <c r="CZ14" s="80">
        <v>0</v>
      </c>
      <c r="DA14" s="37">
        <v>0</v>
      </c>
      <c r="DB14" s="37">
        <v>0</v>
      </c>
      <c r="DC14" s="37">
        <v>0</v>
      </c>
      <c r="DD14" s="37">
        <v>0</v>
      </c>
      <c r="DE14" s="37">
        <v>0</v>
      </c>
      <c r="DF14" s="37">
        <v>0</v>
      </c>
      <c r="DG14" s="37">
        <v>0</v>
      </c>
      <c r="DH14" s="82">
        <v>0</v>
      </c>
      <c r="DI14" s="37">
        <v>0</v>
      </c>
      <c r="DJ14" s="40">
        <v>0</v>
      </c>
      <c r="DK14" s="40"/>
      <c r="DL14" s="40">
        <f t="shared" si="24"/>
        <v>52791.3</v>
      </c>
      <c r="DM14" s="40">
        <f t="shared" si="25"/>
        <v>13197.8</v>
      </c>
      <c r="DN14" s="40">
        <f t="shared" si="26"/>
        <v>4235.7</v>
      </c>
      <c r="DO14" s="37">
        <v>0</v>
      </c>
      <c r="DP14" s="37">
        <v>0</v>
      </c>
      <c r="DQ14" s="37">
        <v>0</v>
      </c>
      <c r="DR14" s="82">
        <v>51189.1</v>
      </c>
      <c r="DS14" s="37">
        <v>12787.2</v>
      </c>
      <c r="DT14" s="37">
        <v>0</v>
      </c>
      <c r="DU14" s="37">
        <v>0</v>
      </c>
      <c r="DV14" s="37">
        <v>0</v>
      </c>
      <c r="DW14" s="37">
        <v>0</v>
      </c>
      <c r="DX14" s="37">
        <v>0</v>
      </c>
      <c r="DY14" s="37">
        <v>0</v>
      </c>
      <c r="DZ14" s="37">
        <v>0</v>
      </c>
      <c r="EA14" s="37">
        <v>0</v>
      </c>
      <c r="EB14" s="37">
        <v>0</v>
      </c>
      <c r="EC14" s="37">
        <v>0</v>
      </c>
      <c r="ED14" s="82">
        <v>0</v>
      </c>
      <c r="EE14" s="37">
        <v>0</v>
      </c>
      <c r="EF14" s="40">
        <v>0</v>
      </c>
      <c r="EG14" s="40"/>
      <c r="EH14" s="40">
        <f t="shared" si="27"/>
        <v>51189.1</v>
      </c>
      <c r="EI14" s="40">
        <f t="shared" si="28"/>
        <v>12787.2</v>
      </c>
      <c r="EJ14" s="40">
        <f t="shared" si="29"/>
        <v>0</v>
      </c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  <c r="IS14" s="174"/>
      <c r="IT14" s="174"/>
      <c r="IU14" s="174"/>
      <c r="IV14" s="174"/>
    </row>
    <row r="15" s="1" customFormat="1" ht="18" spans="1:256">
      <c r="A15" s="35">
        <v>6</v>
      </c>
      <c r="B15" s="36" t="s">
        <v>65</v>
      </c>
      <c r="C15" s="37"/>
      <c r="D15" s="38"/>
      <c r="E15" s="39">
        <f t="shared" ref="E15:G15" si="46">DL15+EH15-ED15</f>
        <v>3361242.9</v>
      </c>
      <c r="F15" s="39">
        <f t="shared" si="46"/>
        <v>739394</v>
      </c>
      <c r="G15" s="40">
        <f t="shared" si="46"/>
        <v>250452.629</v>
      </c>
      <c r="H15" s="40">
        <f t="shared" si="1"/>
        <v>33.8726888505993</v>
      </c>
      <c r="I15" s="40">
        <f t="shared" si="2"/>
        <v>7.45119101627556</v>
      </c>
      <c r="J15" s="40">
        <f t="shared" ref="J15:L15" si="47">T15+Y15+AI15+AN15+AS15+AX15+BP15+BX15+CA15+CD15+CG15+CJ15+CP15+CS15+CY15+DB15+DH15+AD15</f>
        <v>1306898.2</v>
      </c>
      <c r="K15" s="40">
        <f t="shared" si="47"/>
        <v>222932.5</v>
      </c>
      <c r="L15" s="40">
        <f t="shared" si="47"/>
        <v>90826.369</v>
      </c>
      <c r="M15" s="40">
        <f t="shared" si="4"/>
        <v>40.7416455653617</v>
      </c>
      <c r="N15" s="40">
        <f t="shared" si="5"/>
        <v>6.94976617153501</v>
      </c>
      <c r="O15" s="40">
        <f t="shared" ref="O15:Q15" si="48">T15+Y15+AD15</f>
        <v>330792</v>
      </c>
      <c r="P15" s="40">
        <f t="shared" si="48"/>
        <v>49618.8</v>
      </c>
      <c r="Q15" s="40">
        <f t="shared" si="48"/>
        <v>15008.194</v>
      </c>
      <c r="R15" s="40">
        <f t="shared" si="7"/>
        <v>30.2469910598402</v>
      </c>
      <c r="S15" s="37">
        <f t="shared" si="8"/>
        <v>4.53704865897603</v>
      </c>
      <c r="T15" s="79">
        <v>0</v>
      </c>
      <c r="U15" s="80">
        <v>0</v>
      </c>
      <c r="V15" s="40">
        <v>364.154</v>
      </c>
      <c r="W15" s="40" t="e">
        <f t="shared" si="9"/>
        <v>#DIV/0!</v>
      </c>
      <c r="X15" s="37" t="e">
        <f t="shared" si="10"/>
        <v>#DIV/0!</v>
      </c>
      <c r="Y15" s="82">
        <v>0</v>
      </c>
      <c r="Z15" s="38">
        <v>0</v>
      </c>
      <c r="AA15" s="40">
        <v>2189.638</v>
      </c>
      <c r="AB15" s="40" t="e">
        <f t="shared" si="11"/>
        <v>#DIV/0!</v>
      </c>
      <c r="AC15" s="37" t="e">
        <f t="shared" si="12"/>
        <v>#DIV/0!</v>
      </c>
      <c r="AD15" s="82">
        <v>330792</v>
      </c>
      <c r="AE15" s="37">
        <v>49618.8</v>
      </c>
      <c r="AF15" s="37">
        <v>12454.402</v>
      </c>
      <c r="AG15" s="40">
        <f t="shared" si="13"/>
        <v>25.10016767838</v>
      </c>
      <c r="AH15" s="37">
        <f t="shared" si="14"/>
        <v>3.765025151757</v>
      </c>
      <c r="AI15" s="82">
        <v>494713</v>
      </c>
      <c r="AJ15" s="80">
        <v>74206</v>
      </c>
      <c r="AK15" s="40">
        <v>41534.637</v>
      </c>
      <c r="AL15" s="40">
        <f t="shared" si="15"/>
        <v>55.9720736867639</v>
      </c>
      <c r="AM15" s="37">
        <f t="shared" si="16"/>
        <v>8.39570356954436</v>
      </c>
      <c r="AN15" s="80">
        <v>86579.5</v>
      </c>
      <c r="AO15" s="80">
        <v>12900</v>
      </c>
      <c r="AP15" s="40">
        <v>13546.425</v>
      </c>
      <c r="AQ15" s="40">
        <f t="shared" si="17"/>
        <v>105.011046511628</v>
      </c>
      <c r="AR15" s="37">
        <f t="shared" si="18"/>
        <v>15.6462268781871</v>
      </c>
      <c r="AS15" s="83">
        <v>44127.8</v>
      </c>
      <c r="AT15" s="83">
        <v>6619.2</v>
      </c>
      <c r="AU15" s="40">
        <v>2721.1</v>
      </c>
      <c r="AV15" s="40">
        <f t="shared" si="19"/>
        <v>41.109197486101</v>
      </c>
      <c r="AW15" s="37">
        <f t="shared" si="20"/>
        <v>6.16640757073772</v>
      </c>
      <c r="AX15" s="80">
        <v>0</v>
      </c>
      <c r="AY15" s="80">
        <v>0</v>
      </c>
      <c r="AZ15" s="37">
        <v>0</v>
      </c>
      <c r="BA15" s="37">
        <v>0</v>
      </c>
      <c r="BB15" s="37">
        <v>0</v>
      </c>
      <c r="BC15" s="37">
        <v>0</v>
      </c>
      <c r="BD15" s="82">
        <v>1915515.1</v>
      </c>
      <c r="BE15" s="37">
        <v>478878.8</v>
      </c>
      <c r="BF15" s="37">
        <v>159626.26</v>
      </c>
      <c r="BG15" s="97">
        <v>0</v>
      </c>
      <c r="BH15" s="97">
        <v>0</v>
      </c>
      <c r="BI15" s="97">
        <v>0</v>
      </c>
      <c r="BJ15" s="82">
        <v>2832.6</v>
      </c>
      <c r="BK15" s="99">
        <v>583.5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40">
        <f t="shared" ref="BS15:BU15" si="49">BX15+CA15+CD15+CG15</f>
        <v>52982.1</v>
      </c>
      <c r="BT15" s="40">
        <f t="shared" si="49"/>
        <v>7962.6</v>
      </c>
      <c r="BU15" s="40">
        <f t="shared" si="49"/>
        <v>3572.864</v>
      </c>
      <c r="BV15" s="40">
        <f t="shared" si="22"/>
        <v>44.8705699143496</v>
      </c>
      <c r="BW15" s="37">
        <f t="shared" si="23"/>
        <v>6.74353036214118</v>
      </c>
      <c r="BX15" s="82">
        <v>47231.4</v>
      </c>
      <c r="BY15" s="80">
        <v>7100</v>
      </c>
      <c r="BZ15" s="40">
        <v>3166.784</v>
      </c>
      <c r="CA15" s="37">
        <v>0</v>
      </c>
      <c r="CB15" s="37">
        <v>0</v>
      </c>
      <c r="CC15" s="40">
        <v>0</v>
      </c>
      <c r="CD15" s="37">
        <v>0</v>
      </c>
      <c r="CE15" s="37">
        <v>0</v>
      </c>
      <c r="CF15" s="37">
        <v>104.48</v>
      </c>
      <c r="CG15" s="82">
        <v>5750.7</v>
      </c>
      <c r="CH15" s="80">
        <v>862.6</v>
      </c>
      <c r="CI15" s="37">
        <v>301.6</v>
      </c>
      <c r="CJ15" s="37">
        <v>0</v>
      </c>
      <c r="CK15" s="37">
        <v>0</v>
      </c>
      <c r="CL15" s="37">
        <v>0</v>
      </c>
      <c r="CM15" s="82">
        <v>5997</v>
      </c>
      <c r="CN15" s="37">
        <v>1499.2</v>
      </c>
      <c r="CO15" s="37">
        <v>0</v>
      </c>
      <c r="CP15" s="82">
        <v>1521.5</v>
      </c>
      <c r="CQ15" s="80">
        <v>380.4</v>
      </c>
      <c r="CR15" s="37">
        <v>493.6</v>
      </c>
      <c r="CS15" s="82">
        <v>266822.3</v>
      </c>
      <c r="CT15" s="80">
        <v>66705.5</v>
      </c>
      <c r="CU15" s="37">
        <v>13320.14</v>
      </c>
      <c r="CV15" s="37">
        <v>86975.6</v>
      </c>
      <c r="CW15" s="37">
        <v>21744</v>
      </c>
      <c r="CX15" s="37">
        <v>5280.704</v>
      </c>
      <c r="CY15" s="82">
        <v>28000</v>
      </c>
      <c r="CZ15" s="80">
        <v>4200</v>
      </c>
      <c r="DA15" s="40">
        <v>629.409</v>
      </c>
      <c r="DB15" s="37">
        <v>1000</v>
      </c>
      <c r="DC15" s="37">
        <v>250</v>
      </c>
      <c r="DD15" s="37">
        <v>0</v>
      </c>
      <c r="DE15" s="37">
        <v>0</v>
      </c>
      <c r="DF15" s="37">
        <v>0</v>
      </c>
      <c r="DG15" s="37">
        <v>0</v>
      </c>
      <c r="DH15" s="82">
        <v>360</v>
      </c>
      <c r="DI15" s="37">
        <v>90</v>
      </c>
      <c r="DJ15" s="40">
        <v>0</v>
      </c>
      <c r="DK15" s="40"/>
      <c r="DL15" s="40">
        <f t="shared" si="24"/>
        <v>3231242.9</v>
      </c>
      <c r="DM15" s="40">
        <f t="shared" si="25"/>
        <v>703894</v>
      </c>
      <c r="DN15" s="40">
        <f t="shared" si="26"/>
        <v>250452.629</v>
      </c>
      <c r="DO15" s="37">
        <v>0</v>
      </c>
      <c r="DP15" s="37">
        <v>0</v>
      </c>
      <c r="DQ15" s="37">
        <v>0</v>
      </c>
      <c r="DR15" s="82">
        <v>130000</v>
      </c>
      <c r="DS15" s="37">
        <v>35500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82">
        <v>500000</v>
      </c>
      <c r="EE15" s="37">
        <v>150000</v>
      </c>
      <c r="EF15" s="40">
        <v>150000</v>
      </c>
      <c r="EG15" s="40"/>
      <c r="EH15" s="40">
        <f t="shared" si="27"/>
        <v>630000</v>
      </c>
      <c r="EI15" s="40">
        <f t="shared" si="28"/>
        <v>185500</v>
      </c>
      <c r="EJ15" s="40">
        <f t="shared" si="29"/>
        <v>150000</v>
      </c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  <c r="IS15" s="174"/>
      <c r="IT15" s="174"/>
      <c r="IU15" s="174"/>
      <c r="IV15" s="174"/>
    </row>
    <row r="16" s="1" customFormat="1" ht="18" spans="1:256">
      <c r="A16" s="41">
        <v>7</v>
      </c>
      <c r="B16" s="36" t="s">
        <v>66</v>
      </c>
      <c r="C16" s="37"/>
      <c r="D16" s="38"/>
      <c r="E16" s="39">
        <f t="shared" ref="E16:G16" si="50">DL16+EH16-ED16</f>
        <v>4567473.4</v>
      </c>
      <c r="F16" s="39">
        <f t="shared" si="50"/>
        <v>1059118.4</v>
      </c>
      <c r="G16" s="40">
        <f t="shared" si="50"/>
        <v>387296</v>
      </c>
      <c r="H16" s="40">
        <f t="shared" si="1"/>
        <v>36.5677718374074</v>
      </c>
      <c r="I16" s="40">
        <f t="shared" si="2"/>
        <v>8.47943635533816</v>
      </c>
      <c r="J16" s="40">
        <f t="shared" ref="J16:L16" si="51">T16+Y16+AI16+AN16+AS16+AX16+BP16+BX16+CA16+CD16+CG16+CJ16+CP16+CS16+CY16+DB16+DH16+AD16</f>
        <v>1071000</v>
      </c>
      <c r="K16" s="40">
        <f t="shared" si="51"/>
        <v>185000</v>
      </c>
      <c r="L16" s="40">
        <f t="shared" si="51"/>
        <v>95923.2</v>
      </c>
      <c r="M16" s="40">
        <f t="shared" si="4"/>
        <v>51.8503783783784</v>
      </c>
      <c r="N16" s="40">
        <f t="shared" si="5"/>
        <v>8.95641456582633</v>
      </c>
      <c r="O16" s="40">
        <f t="shared" ref="O16:Q16" si="52">T16+Y16+AD16</f>
        <v>316000</v>
      </c>
      <c r="P16" s="40">
        <f t="shared" si="52"/>
        <v>47000</v>
      </c>
      <c r="Q16" s="40">
        <f t="shared" si="52"/>
        <v>21689.5</v>
      </c>
      <c r="R16" s="40">
        <f t="shared" si="7"/>
        <v>46.1478723404255</v>
      </c>
      <c r="S16" s="37">
        <f t="shared" si="8"/>
        <v>6.86376582278481</v>
      </c>
      <c r="T16" s="79">
        <v>1000</v>
      </c>
      <c r="U16" s="80">
        <v>1000</v>
      </c>
      <c r="V16" s="40">
        <v>265.5</v>
      </c>
      <c r="W16" s="40">
        <f t="shared" si="9"/>
        <v>26.55</v>
      </c>
      <c r="X16" s="37">
        <f t="shared" si="10"/>
        <v>26.55</v>
      </c>
      <c r="Y16" s="82">
        <v>15000</v>
      </c>
      <c r="Z16" s="38">
        <v>6000</v>
      </c>
      <c r="AA16" s="40">
        <v>6372.9</v>
      </c>
      <c r="AB16" s="40">
        <f t="shared" si="11"/>
        <v>106.215</v>
      </c>
      <c r="AC16" s="37">
        <f t="shared" si="12"/>
        <v>42.486</v>
      </c>
      <c r="AD16" s="82">
        <v>300000</v>
      </c>
      <c r="AE16" s="37">
        <v>40000</v>
      </c>
      <c r="AF16" s="40">
        <v>15051.1</v>
      </c>
      <c r="AG16" s="40">
        <f t="shared" si="13"/>
        <v>37.62775</v>
      </c>
      <c r="AH16" s="37">
        <f t="shared" si="14"/>
        <v>5.01703333333333</v>
      </c>
      <c r="AI16" s="82">
        <v>500000</v>
      </c>
      <c r="AJ16" s="80">
        <v>100000</v>
      </c>
      <c r="AK16" s="40">
        <v>48096.9</v>
      </c>
      <c r="AL16" s="40">
        <f t="shared" si="15"/>
        <v>48.0969</v>
      </c>
      <c r="AM16" s="37">
        <f t="shared" si="16"/>
        <v>9.61938</v>
      </c>
      <c r="AN16" s="80">
        <v>25000</v>
      </c>
      <c r="AO16" s="80">
        <v>5000</v>
      </c>
      <c r="AP16" s="40">
        <v>4451.6</v>
      </c>
      <c r="AQ16" s="40">
        <f t="shared" si="17"/>
        <v>89.032</v>
      </c>
      <c r="AR16" s="37">
        <f t="shared" si="18"/>
        <v>17.8064</v>
      </c>
      <c r="AS16" s="83">
        <v>0</v>
      </c>
      <c r="AT16" s="83"/>
      <c r="AU16" s="40"/>
      <c r="AV16" s="40" t="e">
        <f t="shared" si="19"/>
        <v>#DIV/0!</v>
      </c>
      <c r="AW16" s="37" t="e">
        <f t="shared" si="20"/>
        <v>#DIV/0!</v>
      </c>
      <c r="AX16" s="80">
        <v>0</v>
      </c>
      <c r="AY16" s="80">
        <v>0</v>
      </c>
      <c r="AZ16" s="37">
        <v>0</v>
      </c>
      <c r="BA16" s="37">
        <v>0</v>
      </c>
      <c r="BB16" s="37">
        <v>0</v>
      </c>
      <c r="BC16" s="37">
        <v>0</v>
      </c>
      <c r="BD16" s="82">
        <v>3496473.4</v>
      </c>
      <c r="BE16" s="37">
        <v>874118.4</v>
      </c>
      <c r="BF16" s="37">
        <v>291372.8</v>
      </c>
      <c r="BG16" s="97">
        <v>0</v>
      </c>
      <c r="BH16" s="97">
        <v>0</v>
      </c>
      <c r="BI16" s="97">
        <v>0</v>
      </c>
      <c r="BJ16" s="100">
        <v>0</v>
      </c>
      <c r="BK16" s="99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40">
        <f t="shared" ref="BS16:BU16" si="53">BX16+CA16+CD16+CG16</f>
        <v>55000</v>
      </c>
      <c r="BT16" s="40">
        <f t="shared" si="53"/>
        <v>8500</v>
      </c>
      <c r="BU16" s="40">
        <f t="shared" si="53"/>
        <v>2831.3</v>
      </c>
      <c r="BV16" s="40">
        <f t="shared" si="22"/>
        <v>33.3094117647059</v>
      </c>
      <c r="BW16" s="37">
        <f t="shared" si="23"/>
        <v>5.14781818181818</v>
      </c>
      <c r="BX16" s="82">
        <v>45000</v>
      </c>
      <c r="BY16" s="80">
        <v>5000</v>
      </c>
      <c r="BZ16" s="40">
        <v>1407.1</v>
      </c>
      <c r="CA16" s="37">
        <v>0</v>
      </c>
      <c r="CB16" s="37">
        <v>0</v>
      </c>
      <c r="CC16" s="40">
        <v>11.7</v>
      </c>
      <c r="CD16" s="37">
        <v>0</v>
      </c>
      <c r="CE16" s="37">
        <v>0</v>
      </c>
      <c r="CF16" s="37">
        <v>0</v>
      </c>
      <c r="CG16" s="82">
        <v>10000</v>
      </c>
      <c r="CH16" s="80">
        <v>3500</v>
      </c>
      <c r="CI16" s="37">
        <v>1412.5</v>
      </c>
      <c r="CJ16" s="37">
        <v>0</v>
      </c>
      <c r="CK16" s="37">
        <v>0</v>
      </c>
      <c r="CL16" s="37">
        <v>0</v>
      </c>
      <c r="CM16" s="82"/>
      <c r="CN16" s="37">
        <v>0</v>
      </c>
      <c r="CO16" s="37">
        <v>0</v>
      </c>
      <c r="CP16" s="82">
        <v>32000</v>
      </c>
      <c r="CQ16" s="80">
        <v>5500</v>
      </c>
      <c r="CR16" s="37">
        <v>2011.2</v>
      </c>
      <c r="CS16" s="82">
        <v>132000</v>
      </c>
      <c r="CT16" s="80">
        <v>14000</v>
      </c>
      <c r="CU16" s="37">
        <v>5606.3</v>
      </c>
      <c r="CV16" s="37">
        <v>35000</v>
      </c>
      <c r="CW16" s="37">
        <v>6000</v>
      </c>
      <c r="CX16" s="37">
        <v>3413</v>
      </c>
      <c r="CY16" s="82">
        <v>10000</v>
      </c>
      <c r="CZ16" s="80">
        <v>4000</v>
      </c>
      <c r="DA16" s="37">
        <v>87.9</v>
      </c>
      <c r="DB16" s="37">
        <v>0</v>
      </c>
      <c r="DC16" s="37">
        <v>0</v>
      </c>
      <c r="DD16" s="37">
        <v>9945.5</v>
      </c>
      <c r="DE16" s="37">
        <v>0</v>
      </c>
      <c r="DF16" s="37">
        <v>0</v>
      </c>
      <c r="DG16" s="37">
        <v>0</v>
      </c>
      <c r="DH16" s="82">
        <v>1000</v>
      </c>
      <c r="DI16" s="37">
        <v>1000</v>
      </c>
      <c r="DJ16" s="40">
        <v>1203</v>
      </c>
      <c r="DK16" s="40"/>
      <c r="DL16" s="40">
        <f t="shared" si="24"/>
        <v>4567473.4</v>
      </c>
      <c r="DM16" s="40">
        <f t="shared" si="25"/>
        <v>1059118.4</v>
      </c>
      <c r="DN16" s="40">
        <f t="shared" si="26"/>
        <v>387296</v>
      </c>
      <c r="DO16" s="37">
        <v>0</v>
      </c>
      <c r="DP16" s="37">
        <v>0</v>
      </c>
      <c r="DQ16" s="37">
        <v>0</v>
      </c>
      <c r="DR16" s="82">
        <v>0</v>
      </c>
      <c r="DS16" s="37">
        <v>0</v>
      </c>
      <c r="DT16" s="37">
        <v>0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82">
        <v>0</v>
      </c>
      <c r="EE16" s="152">
        <v>0</v>
      </c>
      <c r="EF16" s="40">
        <v>0</v>
      </c>
      <c r="EG16" s="40"/>
      <c r="EH16" s="40">
        <f t="shared" si="27"/>
        <v>0</v>
      </c>
      <c r="EI16" s="40">
        <f t="shared" si="28"/>
        <v>0</v>
      </c>
      <c r="EJ16" s="40">
        <f t="shared" si="29"/>
        <v>0</v>
      </c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  <c r="IT16" s="174"/>
      <c r="IU16" s="174"/>
      <c r="IV16" s="174"/>
    </row>
    <row r="17" s="1" customFormat="1" ht="18" spans="1:256">
      <c r="A17" s="35">
        <v>8</v>
      </c>
      <c r="B17" s="36" t="s">
        <v>67</v>
      </c>
      <c r="C17" s="37"/>
      <c r="D17" s="38"/>
      <c r="E17" s="39">
        <f t="shared" ref="E17:G17" si="54">DL17+EH17-ED17</f>
        <v>993005.9</v>
      </c>
      <c r="F17" s="39">
        <f t="shared" si="54"/>
        <v>224376.5</v>
      </c>
      <c r="G17" s="40">
        <f t="shared" si="54"/>
        <v>90246.1</v>
      </c>
      <c r="H17" s="40">
        <f t="shared" si="1"/>
        <v>40.2208341782673</v>
      </c>
      <c r="I17" s="40">
        <f t="shared" si="2"/>
        <v>9.08817359494037</v>
      </c>
      <c r="J17" s="40">
        <f t="shared" ref="J17:L17" si="55">T17+Y17+AI17+AN17+AS17+AX17+BP17+BX17+CA17+CD17+CG17+CJ17+CP17+CS17+CY17+DB17+DH17+AD17</f>
        <v>237000</v>
      </c>
      <c r="K17" s="40">
        <f t="shared" si="55"/>
        <v>35750</v>
      </c>
      <c r="L17" s="40">
        <f t="shared" si="55"/>
        <v>19113.6</v>
      </c>
      <c r="M17" s="40">
        <f t="shared" si="4"/>
        <v>53.4646153846154</v>
      </c>
      <c r="N17" s="40">
        <f t="shared" si="5"/>
        <v>8.06481012658228</v>
      </c>
      <c r="O17" s="40">
        <f t="shared" ref="O17:Q17" si="56">T17+Y17+AD17</f>
        <v>108000</v>
      </c>
      <c r="P17" s="40">
        <f t="shared" si="56"/>
        <v>10300</v>
      </c>
      <c r="Q17" s="40">
        <f t="shared" si="56"/>
        <v>5238.6</v>
      </c>
      <c r="R17" s="40">
        <f t="shared" si="7"/>
        <v>50.8601941747573</v>
      </c>
      <c r="S17" s="37">
        <f t="shared" si="8"/>
        <v>4.85055555555556</v>
      </c>
      <c r="T17" s="79">
        <v>1000</v>
      </c>
      <c r="U17" s="80">
        <v>1000</v>
      </c>
      <c r="V17" s="40">
        <v>1549.2</v>
      </c>
      <c r="W17" s="40">
        <f t="shared" si="9"/>
        <v>154.92</v>
      </c>
      <c r="X17" s="37">
        <f t="shared" si="10"/>
        <v>154.92</v>
      </c>
      <c r="Y17" s="82">
        <v>22000</v>
      </c>
      <c r="Z17" s="38">
        <v>300</v>
      </c>
      <c r="AA17" s="40">
        <v>138.5</v>
      </c>
      <c r="AB17" s="40">
        <f t="shared" si="11"/>
        <v>46.1666666666667</v>
      </c>
      <c r="AC17" s="37">
        <f t="shared" si="12"/>
        <v>0.629545454545455</v>
      </c>
      <c r="AD17" s="82">
        <v>85000</v>
      </c>
      <c r="AE17" s="37">
        <v>9000</v>
      </c>
      <c r="AF17" s="37">
        <v>3550.9</v>
      </c>
      <c r="AG17" s="40">
        <f t="shared" si="13"/>
        <v>39.4544444444444</v>
      </c>
      <c r="AH17" s="37">
        <f t="shared" si="14"/>
        <v>4.17752941176471</v>
      </c>
      <c r="AI17" s="82">
        <v>80000</v>
      </c>
      <c r="AJ17" s="80">
        <v>18000</v>
      </c>
      <c r="AK17" s="40">
        <v>9594.1</v>
      </c>
      <c r="AL17" s="40">
        <f t="shared" si="15"/>
        <v>53.3005555555556</v>
      </c>
      <c r="AM17" s="37">
        <f t="shared" si="16"/>
        <v>11.992625</v>
      </c>
      <c r="AN17" s="80">
        <v>3000</v>
      </c>
      <c r="AO17" s="80">
        <v>750</v>
      </c>
      <c r="AP17" s="40">
        <v>424</v>
      </c>
      <c r="AQ17" s="40">
        <f t="shared" si="17"/>
        <v>56.5333333333333</v>
      </c>
      <c r="AR17" s="37">
        <f t="shared" si="18"/>
        <v>14.1333333333333</v>
      </c>
      <c r="AS17" s="83">
        <v>2500</v>
      </c>
      <c r="AT17" s="83">
        <v>300</v>
      </c>
      <c r="AU17" s="40">
        <v>147.9</v>
      </c>
      <c r="AV17" s="40">
        <f t="shared" si="19"/>
        <v>49.3</v>
      </c>
      <c r="AW17" s="37">
        <f t="shared" si="20"/>
        <v>5.916</v>
      </c>
      <c r="AX17" s="80">
        <v>0</v>
      </c>
      <c r="AY17" s="80">
        <v>0</v>
      </c>
      <c r="AZ17" s="37">
        <v>0</v>
      </c>
      <c r="BA17" s="37">
        <v>0</v>
      </c>
      <c r="BB17" s="37">
        <v>0</v>
      </c>
      <c r="BC17" s="37">
        <v>0</v>
      </c>
      <c r="BD17" s="82">
        <v>754505.9</v>
      </c>
      <c r="BE17" s="37">
        <v>188626.5</v>
      </c>
      <c r="BF17" s="37">
        <v>62925.2</v>
      </c>
      <c r="BG17" s="97">
        <v>0</v>
      </c>
      <c r="BH17" s="97">
        <v>0</v>
      </c>
      <c r="BI17" s="97">
        <v>0</v>
      </c>
      <c r="BJ17" s="100">
        <v>1500</v>
      </c>
      <c r="BK17" s="99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40">
        <f t="shared" ref="BS17:BU17" si="57">BX17+CA17+CD17+CG17</f>
        <v>13000</v>
      </c>
      <c r="BT17" s="40">
        <f t="shared" si="57"/>
        <v>3000</v>
      </c>
      <c r="BU17" s="40">
        <f t="shared" si="57"/>
        <v>1001.7</v>
      </c>
      <c r="BV17" s="40">
        <f t="shared" si="22"/>
        <v>33.39</v>
      </c>
      <c r="BW17" s="37">
        <f t="shared" si="23"/>
        <v>7.70538461538462</v>
      </c>
      <c r="BX17" s="82">
        <v>12000</v>
      </c>
      <c r="BY17" s="80">
        <v>3000</v>
      </c>
      <c r="BZ17" s="40">
        <v>1001.7</v>
      </c>
      <c r="CA17" s="37">
        <v>0</v>
      </c>
      <c r="CB17" s="37">
        <v>0</v>
      </c>
      <c r="CC17" s="40">
        <v>0</v>
      </c>
      <c r="CD17" s="37">
        <v>0</v>
      </c>
      <c r="CE17" s="37">
        <v>0</v>
      </c>
      <c r="CF17" s="37">
        <v>0</v>
      </c>
      <c r="CG17" s="82">
        <v>1000</v>
      </c>
      <c r="CH17" s="80"/>
      <c r="CI17" s="37"/>
      <c r="CJ17" s="37">
        <v>0</v>
      </c>
      <c r="CK17" s="37">
        <v>0</v>
      </c>
      <c r="CL17" s="37">
        <v>0</v>
      </c>
      <c r="CM17" s="82">
        <v>0</v>
      </c>
      <c r="CN17" s="37">
        <v>0</v>
      </c>
      <c r="CO17" s="37">
        <v>0</v>
      </c>
      <c r="CP17" s="82">
        <v>0</v>
      </c>
      <c r="CQ17" s="80">
        <v>0</v>
      </c>
      <c r="CR17" s="37">
        <v>1007</v>
      </c>
      <c r="CS17" s="82">
        <v>22500</v>
      </c>
      <c r="CT17" s="80">
        <v>2100</v>
      </c>
      <c r="CU17" s="37">
        <v>979</v>
      </c>
      <c r="CV17" s="37">
        <v>4000</v>
      </c>
      <c r="CW17" s="37">
        <v>500</v>
      </c>
      <c r="CX17" s="37">
        <v>198.1</v>
      </c>
      <c r="CY17" s="82">
        <v>8000</v>
      </c>
      <c r="CZ17" s="80">
        <v>1300</v>
      </c>
      <c r="DA17" s="37">
        <v>437.3</v>
      </c>
      <c r="DB17" s="37">
        <v>0</v>
      </c>
      <c r="DC17" s="37"/>
      <c r="DD17" s="37"/>
      <c r="DE17" s="37">
        <v>0</v>
      </c>
      <c r="DF17" s="37">
        <v>0</v>
      </c>
      <c r="DG17" s="37">
        <v>0</v>
      </c>
      <c r="DH17" s="82">
        <v>0</v>
      </c>
      <c r="DI17" s="37">
        <v>0</v>
      </c>
      <c r="DJ17" s="145">
        <v>284</v>
      </c>
      <c r="DK17" s="40"/>
      <c r="DL17" s="40">
        <f t="shared" si="24"/>
        <v>993005.9</v>
      </c>
      <c r="DM17" s="40">
        <f t="shared" si="25"/>
        <v>224376.5</v>
      </c>
      <c r="DN17" s="40">
        <f t="shared" si="26"/>
        <v>82038.8</v>
      </c>
      <c r="DO17" s="37">
        <v>0</v>
      </c>
      <c r="DP17" s="37">
        <v>0</v>
      </c>
      <c r="DQ17" s="37">
        <v>0</v>
      </c>
      <c r="DR17" s="82">
        <v>0</v>
      </c>
      <c r="DS17" s="37">
        <v>0</v>
      </c>
      <c r="DT17" s="37">
        <v>8207.3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  <c r="EA17" s="37">
        <v>0</v>
      </c>
      <c r="EB17" s="37">
        <v>0</v>
      </c>
      <c r="EC17" s="37">
        <v>0</v>
      </c>
      <c r="ED17" s="82">
        <v>185105.9</v>
      </c>
      <c r="EE17" s="40">
        <v>46276.5</v>
      </c>
      <c r="EF17" s="40">
        <v>0</v>
      </c>
      <c r="EG17" s="40"/>
      <c r="EH17" s="40">
        <f t="shared" si="27"/>
        <v>185105.9</v>
      </c>
      <c r="EI17" s="40">
        <f t="shared" si="28"/>
        <v>46276.5</v>
      </c>
      <c r="EJ17" s="40">
        <f t="shared" si="29"/>
        <v>8207.3</v>
      </c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  <c r="IN17" s="174"/>
      <c r="IO17" s="174"/>
      <c r="IP17" s="174"/>
      <c r="IQ17" s="174"/>
      <c r="IR17" s="174"/>
      <c r="IS17" s="174"/>
      <c r="IT17" s="174"/>
      <c r="IU17" s="174"/>
      <c r="IV17" s="174"/>
    </row>
    <row r="18" s="1" customFormat="1" ht="18" spans="1:256">
      <c r="A18" s="35"/>
      <c r="B18" s="42" t="s">
        <v>68</v>
      </c>
      <c r="C18" s="43">
        <f t="shared" ref="C18:G18" si="58">SUM(C10:C17)</f>
        <v>0</v>
      </c>
      <c r="D18" s="43">
        <f t="shared" si="58"/>
        <v>0</v>
      </c>
      <c r="E18" s="43">
        <f t="shared" si="58"/>
        <v>16681273.478</v>
      </c>
      <c r="F18" s="43">
        <f t="shared" si="58"/>
        <v>4163364.149</v>
      </c>
      <c r="G18" s="43">
        <f t="shared" si="58"/>
        <v>1616996.624</v>
      </c>
      <c r="H18" s="40">
        <f t="shared" si="1"/>
        <v>38.8387026964333</v>
      </c>
      <c r="I18" s="40">
        <f t="shared" si="2"/>
        <v>9.6934842902286</v>
      </c>
      <c r="J18" s="43">
        <f t="shared" ref="J18:L18" si="59">SUM(J10:J17)</f>
        <v>5509432.3</v>
      </c>
      <c r="K18" s="43">
        <f t="shared" si="59"/>
        <v>1073909.955</v>
      </c>
      <c r="L18" s="43">
        <f t="shared" si="59"/>
        <v>475086.611</v>
      </c>
      <c r="M18" s="40">
        <f t="shared" si="4"/>
        <v>44.2389614499849</v>
      </c>
      <c r="N18" s="40">
        <f t="shared" si="5"/>
        <v>8.62314999314902</v>
      </c>
      <c r="O18" s="43">
        <f t="shared" ref="O18:Q18" si="60">SUM(O10:O17)</f>
        <v>1387738.9</v>
      </c>
      <c r="P18" s="43">
        <f t="shared" si="60"/>
        <v>230173.34</v>
      </c>
      <c r="Q18" s="43">
        <f t="shared" si="60"/>
        <v>85174.058</v>
      </c>
      <c r="R18" s="40">
        <f t="shared" si="7"/>
        <v>37.004310751193</v>
      </c>
      <c r="S18" s="37">
        <f t="shared" si="8"/>
        <v>6.13761407135017</v>
      </c>
      <c r="T18" s="43">
        <f t="shared" ref="T18:V18" si="61">SUM(T10:T17)</f>
        <v>33096.9</v>
      </c>
      <c r="U18" s="43">
        <f t="shared" si="61"/>
        <v>8234.535</v>
      </c>
      <c r="V18" s="43">
        <f t="shared" si="61"/>
        <v>2804.918</v>
      </c>
      <c r="W18" s="40">
        <f t="shared" si="9"/>
        <v>34.0628584370581</v>
      </c>
      <c r="X18" s="37">
        <f t="shared" si="10"/>
        <v>8.47486622614202</v>
      </c>
      <c r="Y18" s="43">
        <f t="shared" ref="Y18:AA18" si="62">SUM(Y10:Y17)</f>
        <v>93293</v>
      </c>
      <c r="Z18" s="43">
        <f t="shared" si="62"/>
        <v>17303.95</v>
      </c>
      <c r="AA18" s="43">
        <f t="shared" si="62"/>
        <v>14592.838</v>
      </c>
      <c r="AB18" s="40">
        <f t="shared" si="11"/>
        <v>84.3324096521314</v>
      </c>
      <c r="AC18" s="37">
        <f t="shared" si="12"/>
        <v>15.6419431254221</v>
      </c>
      <c r="AD18" s="43">
        <f t="shared" ref="AD18:AF18" si="63">SUM(AD10:AD17)</f>
        <v>1261349</v>
      </c>
      <c r="AE18" s="43">
        <f t="shared" si="63"/>
        <v>204634.855</v>
      </c>
      <c r="AF18" s="43">
        <f t="shared" si="63"/>
        <v>67776.302</v>
      </c>
      <c r="AG18" s="40">
        <f t="shared" si="13"/>
        <v>33.1206049917547</v>
      </c>
      <c r="AH18" s="37">
        <f t="shared" si="14"/>
        <v>5.37331872463529</v>
      </c>
      <c r="AI18" s="43">
        <f t="shared" ref="AI18:AK18" si="64">SUM(AI10:AI17)</f>
        <v>2163933.7</v>
      </c>
      <c r="AJ18" s="43">
        <f t="shared" si="64"/>
        <v>434505.705</v>
      </c>
      <c r="AK18" s="43">
        <f t="shared" si="64"/>
        <v>204276.437</v>
      </c>
      <c r="AL18" s="40">
        <f t="shared" si="15"/>
        <v>47.0135224116332</v>
      </c>
      <c r="AM18" s="37">
        <f t="shared" si="16"/>
        <v>9.44005063556244</v>
      </c>
      <c r="AN18" s="43">
        <f t="shared" ref="AN18:AP18" si="65">SUM(AN10:AN17)</f>
        <v>279548.8</v>
      </c>
      <c r="AO18" s="43">
        <f t="shared" si="65"/>
        <v>59296.74</v>
      </c>
      <c r="AP18" s="43">
        <f t="shared" si="65"/>
        <v>75547.725</v>
      </c>
      <c r="AQ18" s="40">
        <f t="shared" si="17"/>
        <v>127.406203106613</v>
      </c>
      <c r="AR18" s="37">
        <f t="shared" si="18"/>
        <v>27.024879019334</v>
      </c>
      <c r="AS18" s="43">
        <f t="shared" ref="AS18:AU18" si="66">SUM(AS10:AS17)</f>
        <v>91627.8</v>
      </c>
      <c r="AT18" s="43">
        <f t="shared" si="66"/>
        <v>18169.2</v>
      </c>
      <c r="AU18" s="43">
        <f t="shared" si="66"/>
        <v>6334.5</v>
      </c>
      <c r="AV18" s="40">
        <f t="shared" si="19"/>
        <v>34.8639455782313</v>
      </c>
      <c r="AW18" s="37">
        <f t="shared" si="20"/>
        <v>6.91329487338995</v>
      </c>
      <c r="AX18" s="43">
        <f t="shared" ref="AX18:BU18" si="67">SUM(AX10:AX17)</f>
        <v>0</v>
      </c>
      <c r="AY18" s="43">
        <f t="shared" si="67"/>
        <v>0</v>
      </c>
      <c r="AZ18" s="43">
        <f t="shared" si="67"/>
        <v>0</v>
      </c>
      <c r="BA18" s="43">
        <f t="shared" si="67"/>
        <v>0</v>
      </c>
      <c r="BB18" s="43">
        <f t="shared" si="67"/>
        <v>0</v>
      </c>
      <c r="BC18" s="43">
        <f t="shared" si="67"/>
        <v>0</v>
      </c>
      <c r="BD18" s="43">
        <f t="shared" si="67"/>
        <v>10572063.778</v>
      </c>
      <c r="BE18" s="43">
        <f t="shared" si="67"/>
        <v>2643323.494</v>
      </c>
      <c r="BF18" s="43">
        <f t="shared" si="67"/>
        <v>893370.28</v>
      </c>
      <c r="BG18" s="43">
        <f t="shared" si="67"/>
        <v>0</v>
      </c>
      <c r="BH18" s="43">
        <f t="shared" si="67"/>
        <v>0</v>
      </c>
      <c r="BI18" s="43">
        <f t="shared" si="67"/>
        <v>0</v>
      </c>
      <c r="BJ18" s="43">
        <f t="shared" si="67"/>
        <v>12394.3</v>
      </c>
      <c r="BK18" s="43">
        <f t="shared" si="67"/>
        <v>2144.3</v>
      </c>
      <c r="BL18" s="43">
        <f t="shared" si="67"/>
        <v>0</v>
      </c>
      <c r="BM18" s="43">
        <f t="shared" si="67"/>
        <v>0</v>
      </c>
      <c r="BN18" s="43">
        <f t="shared" si="67"/>
        <v>0</v>
      </c>
      <c r="BO18" s="43">
        <f t="shared" si="67"/>
        <v>0</v>
      </c>
      <c r="BP18" s="43">
        <f t="shared" si="67"/>
        <v>0</v>
      </c>
      <c r="BQ18" s="43">
        <f t="shared" si="67"/>
        <v>0</v>
      </c>
      <c r="BR18" s="43">
        <f t="shared" si="67"/>
        <v>0</v>
      </c>
      <c r="BS18" s="43">
        <f t="shared" si="67"/>
        <v>200839.9</v>
      </c>
      <c r="BT18" s="43">
        <f t="shared" si="67"/>
        <v>37966.27</v>
      </c>
      <c r="BU18" s="43">
        <f t="shared" si="67"/>
        <v>13136.368</v>
      </c>
      <c r="BV18" s="40">
        <f t="shared" si="22"/>
        <v>34.6001016165138</v>
      </c>
      <c r="BW18" s="37">
        <f t="shared" si="23"/>
        <v>6.54071626205749</v>
      </c>
      <c r="BX18" s="43">
        <f t="shared" ref="BX18:EI18" si="68">SUM(BX10:BX17)</f>
        <v>162549.2</v>
      </c>
      <c r="BY18" s="43">
        <f t="shared" si="68"/>
        <v>28572.67</v>
      </c>
      <c r="BZ18" s="43">
        <f t="shared" si="68"/>
        <v>8687.522</v>
      </c>
      <c r="CA18" s="43">
        <f t="shared" si="68"/>
        <v>0</v>
      </c>
      <c r="CB18" s="43">
        <f t="shared" si="68"/>
        <v>0</v>
      </c>
      <c r="CC18" s="43">
        <f t="shared" si="68"/>
        <v>145.666</v>
      </c>
      <c r="CD18" s="43">
        <f t="shared" si="68"/>
        <v>0</v>
      </c>
      <c r="CE18" s="43">
        <f t="shared" si="68"/>
        <v>0</v>
      </c>
      <c r="CF18" s="43">
        <f t="shared" si="68"/>
        <v>104.48</v>
      </c>
      <c r="CG18" s="43">
        <f t="shared" si="68"/>
        <v>38290.7</v>
      </c>
      <c r="CH18" s="43">
        <f t="shared" si="68"/>
        <v>9393.6</v>
      </c>
      <c r="CI18" s="43">
        <f t="shared" si="68"/>
        <v>4198.7</v>
      </c>
      <c r="CJ18" s="43">
        <f t="shared" si="68"/>
        <v>0</v>
      </c>
      <c r="CK18" s="43">
        <f t="shared" si="68"/>
        <v>0</v>
      </c>
      <c r="CL18" s="43">
        <f t="shared" si="68"/>
        <v>0</v>
      </c>
      <c r="CM18" s="43">
        <f t="shared" si="68"/>
        <v>11994</v>
      </c>
      <c r="CN18" s="43">
        <f t="shared" si="68"/>
        <v>1499.2</v>
      </c>
      <c r="CO18" s="43">
        <f t="shared" si="68"/>
        <v>0</v>
      </c>
      <c r="CP18" s="43">
        <f t="shared" si="68"/>
        <v>33521.5</v>
      </c>
      <c r="CQ18" s="43">
        <f t="shared" si="68"/>
        <v>5880.4</v>
      </c>
      <c r="CR18" s="43">
        <f t="shared" si="68"/>
        <v>3511.8</v>
      </c>
      <c r="CS18" s="43">
        <f t="shared" si="68"/>
        <v>1176444.3</v>
      </c>
      <c r="CT18" s="43">
        <f t="shared" si="68"/>
        <v>242156.8</v>
      </c>
      <c r="CU18" s="43">
        <f t="shared" si="68"/>
        <v>61654.14</v>
      </c>
      <c r="CV18" s="43">
        <f t="shared" si="68"/>
        <v>493374.6</v>
      </c>
      <c r="CW18" s="43">
        <f t="shared" si="68"/>
        <v>101832</v>
      </c>
      <c r="CX18" s="43">
        <f t="shared" si="68"/>
        <v>29448.304</v>
      </c>
      <c r="CY18" s="43">
        <f t="shared" si="68"/>
        <v>149700</v>
      </c>
      <c r="CZ18" s="43">
        <f t="shared" si="68"/>
        <v>38675</v>
      </c>
      <c r="DA18" s="43">
        <f t="shared" si="68"/>
        <v>9457.385</v>
      </c>
      <c r="DB18" s="43">
        <f t="shared" si="68"/>
        <v>2500</v>
      </c>
      <c r="DC18" s="43">
        <f t="shared" si="68"/>
        <v>625</v>
      </c>
      <c r="DD18" s="43">
        <f t="shared" si="68"/>
        <v>10221.7</v>
      </c>
      <c r="DE18" s="43">
        <f t="shared" si="68"/>
        <v>0</v>
      </c>
      <c r="DF18" s="43">
        <f t="shared" si="68"/>
        <v>0</v>
      </c>
      <c r="DG18" s="43">
        <f t="shared" si="68"/>
        <v>0</v>
      </c>
      <c r="DH18" s="43">
        <f t="shared" si="68"/>
        <v>23577.4</v>
      </c>
      <c r="DI18" s="43">
        <f t="shared" si="68"/>
        <v>6461.5</v>
      </c>
      <c r="DJ18" s="43">
        <f t="shared" si="68"/>
        <v>5772.498</v>
      </c>
      <c r="DK18" s="43">
        <f t="shared" si="68"/>
        <v>0</v>
      </c>
      <c r="DL18" s="43">
        <f t="shared" si="68"/>
        <v>16105884.378</v>
      </c>
      <c r="DM18" s="43">
        <f t="shared" si="68"/>
        <v>3720876.949</v>
      </c>
      <c r="DN18" s="43">
        <f t="shared" si="68"/>
        <v>1368456.891</v>
      </c>
      <c r="DO18" s="43">
        <f t="shared" si="68"/>
        <v>0</v>
      </c>
      <c r="DP18" s="43">
        <f t="shared" si="68"/>
        <v>0</v>
      </c>
      <c r="DQ18" s="43">
        <f t="shared" si="68"/>
        <v>0</v>
      </c>
      <c r="DR18" s="43">
        <f t="shared" si="68"/>
        <v>575389.1</v>
      </c>
      <c r="DS18" s="43">
        <f t="shared" si="68"/>
        <v>442487.2</v>
      </c>
      <c r="DT18" s="43">
        <f t="shared" si="68"/>
        <v>248493.9</v>
      </c>
      <c r="DU18" s="43">
        <f t="shared" si="68"/>
        <v>0</v>
      </c>
      <c r="DV18" s="43">
        <f t="shared" si="68"/>
        <v>0</v>
      </c>
      <c r="DW18" s="43">
        <f t="shared" si="68"/>
        <v>0</v>
      </c>
      <c r="DX18" s="43">
        <f t="shared" si="68"/>
        <v>0</v>
      </c>
      <c r="DY18" s="43">
        <f t="shared" si="68"/>
        <v>0</v>
      </c>
      <c r="DZ18" s="43">
        <f t="shared" si="68"/>
        <v>45.833</v>
      </c>
      <c r="EA18" s="43">
        <f t="shared" si="68"/>
        <v>0</v>
      </c>
      <c r="EB18" s="43">
        <f t="shared" si="68"/>
        <v>0</v>
      </c>
      <c r="EC18" s="43">
        <f t="shared" si="68"/>
        <v>0</v>
      </c>
      <c r="ED18" s="43">
        <f t="shared" si="68"/>
        <v>685105.9</v>
      </c>
      <c r="EE18" s="43">
        <f t="shared" si="68"/>
        <v>196276.5</v>
      </c>
      <c r="EF18" s="43">
        <f t="shared" si="68"/>
        <v>150000</v>
      </c>
      <c r="EG18" s="43">
        <f t="shared" si="68"/>
        <v>0</v>
      </c>
      <c r="EH18" s="43">
        <f t="shared" si="68"/>
        <v>1260495</v>
      </c>
      <c r="EI18" s="43">
        <f t="shared" si="68"/>
        <v>638763.7</v>
      </c>
      <c r="EJ18" s="43">
        <f>SUM(EJ10:EJ17)</f>
        <v>398539.733</v>
      </c>
      <c r="EK18" s="167"/>
      <c r="EL18" s="166"/>
      <c r="EM18" s="166"/>
      <c r="EN18" s="166"/>
      <c r="EO18" s="166"/>
      <c r="EP18" s="166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</row>
    <row r="19" s="1" customFormat="1" spans="2:230">
      <c r="B19" s="2"/>
      <c r="E19" s="44"/>
      <c r="F19" s="45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</row>
    <row r="20" s="1" customFormat="1" ht="18" spans="1:256">
      <c r="A20" s="46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124"/>
      <c r="CT20" s="124"/>
      <c r="CU20" s="124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68"/>
      <c r="GN20" s="168"/>
      <c r="GO20" s="168"/>
      <c r="GP20" s="168"/>
      <c r="GQ20" s="168"/>
      <c r="GR20" s="168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</row>
    <row r="21" s="1" customFormat="1" spans="2:230">
      <c r="B21" s="2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BD21" s="92"/>
      <c r="BE21" s="92"/>
      <c r="BF21" s="92"/>
      <c r="CS21" s="92"/>
      <c r="CT21" s="92"/>
      <c r="CU21" s="92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</row>
    <row r="22" s="1" customFormat="1" spans="2:230">
      <c r="B22" s="2"/>
      <c r="F22" s="3"/>
      <c r="BD22" s="92"/>
      <c r="BE22" s="92"/>
      <c r="BF22" s="92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</row>
    <row r="23" s="1" customFormat="1" spans="2:230">
      <c r="B23" s="2"/>
      <c r="F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</row>
    <row r="24" s="1" customFormat="1" spans="2:230">
      <c r="B24" s="2"/>
      <c r="F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</row>
    <row r="25" s="1" customFormat="1" spans="2:230">
      <c r="B25" s="2"/>
      <c r="C25" s="49"/>
      <c r="D25" s="50"/>
      <c r="F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</row>
    <row r="26" s="1" customFormat="1" spans="2:230">
      <c r="B26" s="2"/>
      <c r="C26" s="49"/>
      <c r="D26" s="51"/>
      <c r="F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</row>
  </sheetData>
  <protectedRanges>
    <protectedRange sqref="DJ12:DK12" name="Range5_8_1_1_1_1_1_1_1_1_1_1_1_1_1_1"/>
    <protectedRange sqref="DJ13" name="Range5_9_1_1_1_1_1_1_1_1_1_1_1"/>
    <protectedRange sqref="AA10:AB10 AB11:AB18 AG10:AG18" name="Range4_1_1_1_2_1_1_1_1_1_1_1_1_1_1_2_1_1_1_1_1_1_1_1_1_1_2_1_1_1_1_1"/>
    <protectedRange sqref="DJ12:DK12" name="Range5_8_1_1_1_1_1_1_1_1_1_1_1_1_1_1_1"/>
    <protectedRange sqref="AP13" name="Range4_3_1_1_2_1_1_2_1_1_1_1_1_1_1_1_1_1_1_1_1_1_1_1_1_1_1_1_1_1_1_1"/>
    <protectedRange sqref="DJ13" name="Range5_9_1_1_1_1_1_1_1_1_1_1_1_1"/>
    <protectedRange sqref="AU12 AU14:AU16" name="Range4_4_1_1_2_1_1_2_1_1_1_1_1_1_1_1_1_1_1_1_1_1_1_1_1_2_1_1_1_1_2"/>
    <protectedRange sqref="AA10:AB10 AB11:AB18 AG10:AG18" name="Range4_1_1_1_2_1_1_1_1_1_1_1_1_1_1_2_1_1_1_1_1_1_1_1_1_1_2_1_1_1_1_2"/>
    <protectedRange sqref="BZ10" name="Range5_1_1_1_2_1_1_1_1_1_1_1_1_1_1_1_1_1_1_1_1_1_1_1_1_1_1_1_1_1_2"/>
    <protectedRange sqref="DJ12:DK12" name="Range5_8_1_1_1_1_1_1_1_1_1_1_1_1_1_1_2"/>
    <protectedRange sqref="V10 V14:V16 V12" name="Range4_1_1_1_1_1_1_1_1_1_1_1_2_1_1_1_1_2"/>
    <protectedRange sqref="AP13" name="Range4_3_1_1_2_1_1_2_1_1_1_1_1_1_1_1_1_1_1_1_1_1_1_1_1_1_1_1_1_1_1_2"/>
    <protectedRange sqref="DK13" name="Range5_9_1_1_1_1_1_1_1_1_1_1_1_1_1_2"/>
    <protectedRange sqref="DJ13" name="Range5_9_1_1_1_1_1_1_1_1_1_1_1_2"/>
    <protectedRange sqref="AU12 AU14:AU16" name="Range4_4_1_1_2_1_1_2_1_1_1_1_1_1_1_1_1_1_1_1_1_1_1_1_1_2_1_1_1_1"/>
    <protectedRange sqref="AA10:AB10 AB11:AB18 AG10:AG18" name="Range4_1_1_1_2_1_1_1_1_1_1_1_1_1_1_2_1_1_1_1_1_1_1_1_1_1_2_1_1_1_1_3"/>
    <protectedRange sqref="BZ10" name="Range5_1_1_1_2_1_1_1_1_1_1_1_1_1_1_1_1_1_1_1_1_1_1_1_1_1_1_1_1_1"/>
    <protectedRange sqref="DJ12:DK12" name="Range5_8_1_1_1_1_1_1_1_1_1_1_1_1_1_1_3"/>
    <protectedRange sqref="V10 V14:V16 V12" name="Range4_1_1_1_1_1_1_1_1_1_1_1_2_1_1_1_1"/>
    <protectedRange sqref="AP13" name="Range4_3_1_1_2_1_1_2_1_1_1_1_1_1_1_1_1_1_1_1_1_1_1_1_1_1_1_1_1_1_1_3"/>
    <protectedRange sqref="DK13" name="Range5_9_1_1_1_1_1_1_1_1_1_1_1_1_1"/>
    <protectedRange sqref="DJ13" name="Range5_9_1_1_1_1_1_1_1_1_1_1_1_3"/>
    <protectedRange sqref="R10" name="Range4_1_1_1_2_1_1_1_1_1_1_1_1_1_1_2_1_1_1_1_1_1_1_1_1_1_2_1_1_1_1_1_1"/>
    <protectedRange sqref="BV12:BW12" name="Range5_8_1_1_1_1_1_1_1_1_1_1_1_1_1_1_1_1"/>
    <protectedRange sqref="AA13" name="Range4_3_1_1_2_1_1_2_1_1_1_1_1_1_1_1_1_1_1_1_1_1_1_1_1_1_1_1_1_1_1_1_1"/>
    <protectedRange sqref="BV13" name="Range5_9_1_1_1_1_1_1_1_1_1_1_1_1_2"/>
    <protectedRange sqref="AD12 AD14:AD16" name="Range4_4_1_1_2_1_1_2_1_1_1_1_1_1_1_1_1_1_1_1_1_1_1_1_1_2_1_1_1_1_1_1_1"/>
    <protectedRange sqref="R10" name="Range4_1_1_1_2_1_1_1_1_1_1_1_1_1_1_2_1_1_1_1_1_1_1_1_1_1_2_1_1_1_1_1_1_1"/>
    <protectedRange sqref="AX10" name="Range5_1_1_1_2_1_1_1_1_1_1_1_1_1_1_1_1_1_1_1_1_1_1_1_1_1_1_1_1_1_1_1_1"/>
    <protectedRange sqref="BV12:BW12" name="Range5_8_1_1_1_1_1_1_1_1_1_1_1_1_1_1_1_1_1"/>
    <protectedRange sqref="O10 O14:O16 O12" name="Range4_1_1_1_1_1_1_1_1_1_1_1_2_1_1_1_1_1_1_1"/>
    <protectedRange sqref="AA13" name="Range4_3_1_1_2_1_1_2_1_1_1_1_1_1_1_1_1_1_1_1_1_1_1_1_1_1_1_1_1_1_1_1_1_1"/>
    <protectedRange sqref="CK13:CL13" name="Range6_1_1_1_1_1_1_1_1_1_1_1_1_1_1_1_1_1"/>
    <protectedRange sqref="R12 R14:R15" name="Range4_1_1_1_2_1_1_2_1_1_1_1_1_1_1_1_1_1_1_1_1_1_1_1_1_2_1_1_1_1"/>
    <protectedRange sqref="AA12 AA14:AA16" name="Range4_3_1_1_2_1_1_2_1_1_1_1_1_1_1_1_1_1_1_1_1_1_1_1_1_2_1_1_1_1"/>
    <protectedRange sqref="AX12 AX14" name="Range5_1_1_1_2_1_1_2_1_1_1_1_1_1_1_1_1_1_1_1_1_1_1_1_1_2_1_1_1_1"/>
    <protectedRange sqref="R10" name="Range4_1_1_1_2_1_1_1_1_1_1_1_1_1_1_2_1_1_1_1_1_1_1_1_1_1_2_1_1_1_1_2_1"/>
    <protectedRange sqref="AA10" name="Range4_3_1_1_2_1_1_1_1_1_1_1_1_1_1_2_1_1_1_1_1_1_1_1_1_1_2_1_1_1_1_2"/>
    <protectedRange sqref="AX10" name="Range5_1_1_1_2_1_1_1_1_1_1_1_1_1_1_1_1_1_1_1_1_1_1_1_1_1_1_1_1_1_2_1"/>
    <protectedRange sqref="BV10:BW10" name="Range5_3_1_1_1_1_1_1_1_1_1_1_1_1_1_2"/>
    <protectedRange sqref="BV12:BW12" name="Range5_8_1_1_1_1_1_1_1_1_1_1_1_1_1_1_2_1"/>
    <protectedRange sqref="BV15:BW15 BP15" name="Range5_12_1_1_1_1_1_1_1_1_1_1_1_1_1_1_2"/>
    <protectedRange sqref="O10 O14:O16 O12" name="Range4_1_1_1_1_1_1_1_1_1_1_1_2_1_1_1_1_2_1"/>
    <protectedRange sqref="R13" name="Range4_1_1_1_2_1_1_2_1_1_1_1_1_1_1_1_1_1_1_1_1_1_1_1_1_1_1_1_1_1_1_2"/>
    <protectedRange sqref="AA13" name="Range4_3_1_1_2_1_1_2_1_1_1_1_1_1_1_1_1_1_1_1_1_1_1_1_1_1_1_1_1_1_1_2_1"/>
    <protectedRange sqref="AZ13" name="Range5_2_1_1_2_1_1_2_1_1_1_1_1_1_1_1_1_1_1_1_1_1_1_1_1_1_1_1_1_1_1"/>
    <protectedRange sqref="O13" name="Range4_1_1_1_1_1_1_1_1_1_1_1_1_1_1_1_1_1"/>
    <protectedRange sqref="U10" name="Range4_1_1_1_2_1_1_1_1_1_1_1_1_1_1_1_1_1"/>
    <protectedRange sqref="AZ11" name="Range5_2_1_1_2_1_1_2_1_1_1_1_1_1_1_1_1_1_1_1_1_1_1_1_1_1"/>
    <protectedRange sqref="AU12 AU14:AU16" name="Range4_4_1_1_2_1_1_2_1_1_1_1_1_1_1_1_1_1_1_1_1_1_1_1_1_2_1_1_1_1_1"/>
    <protectedRange sqref="AA10:AB10 AG10:AG12 AG14:AG18 AB11:AB12 AB14:AB18" name="Range4_1_1_1_2_1_1_1_1_1_1_1_1_1_1_2_1_1_1_1_1_1_1_1_1_1_2_1_1_1_1"/>
    <protectedRange sqref="BZ10" name="Range5_1_1_1_2_1_1_1_1_1_1_1_1_1_1_1_1_1_1_1_1_1_1_1_1_1_1_1_1_1_1"/>
    <protectedRange sqref="DJ12:DK12" name="Range5_8_1_1_1_1_1_1_1_1_1_1_1_1_1_1_4"/>
    <protectedRange sqref="V10 V14:V16 V12" name="Range4_1_1_1_1_1_1_1_1_1_1_1_2_1_1_1_1_1"/>
    <protectedRange sqref="DK13" name="Range5_9_1_1_1_1_1_1_1_1_1_1_1_1_1_1"/>
    <protectedRange sqref="R10" name="Range4_1_1_1_2_1_1_1_1_1_1_1_1_1_1_2_1_1_1_1_1_1_1_1_1_1_2_1_1_1_1_1_2"/>
    <protectedRange sqref="BV12:BW12" name="Range5_8_1_1_1_1_1_1_1_1_1_1_1_1_1_1_1_2"/>
    <protectedRange sqref="BV13" name="Range5_9_1_1_1_1_1_1_1_1_1_1_1_1_3"/>
    <protectedRange sqref="AD12 AD14:AD16" name="Range4_4_1_1_2_1_1_2_1_1_1_1_1_1_1_1_1_1_1_1_1_1_1_1_1_2_1_1_1_1_1_1"/>
    <protectedRange sqref="R10" name="Range4_1_1_1_2_1_1_1_1_1_1_1_1_1_1_2_1_1_1_1_1_1_1_1_1_1_2_1_1_1_1_1_1_2"/>
    <protectedRange sqref="AX10" name="Range5_1_1_1_2_1_1_1_1_1_1_1_1_1_1_1_1_1_1_1_1_1_1_1_1_1_1_1_1_1_1_1"/>
    <protectedRange sqref="BV12:BW12" name="Range5_8_1_1_1_1_1_1_1_1_1_1_1_1_1_1_1_1_2"/>
    <protectedRange sqref="O10 O14:O16 O12" name="Range4_1_1_1_1_1_1_1_1_1_1_1_2_1_1_1_1_1_1"/>
    <protectedRange sqref="CK13:CL13" name="Range6_1_1_1_1_1_1_1_1_1_1_1_1_1_1_1_1"/>
    <protectedRange sqref="R12 R14:R15" name="Range4_1_1_1_2_1_1_2_1_1_1_1_1_1_1_1_1_1_1_1_1_1_1_1_1_2_1_1_1_1_1"/>
    <protectedRange sqref="AA12 AA14:AA16" name="Range4_3_1_1_2_1_1_2_1_1_1_1_1_1_1_1_1_1_1_1_1_1_1_1_1_2_1_1_1_1_1"/>
    <protectedRange sqref="AX12 AX14" name="Range5_1_1_1_2_1_1_2_1_1_1_1_1_1_1_1_1_1_1_1_1_1_1_1_1_2_1_1_1_1_1"/>
    <protectedRange sqref="R10" name="Range4_1_1_1_2_1_1_1_1_1_1_1_1_1_1_2_1_1_1_1_1_1_1_1_1_1_2_1_1_1_1_2_2"/>
    <protectedRange sqref="AA10" name="Range4_3_1_1_2_1_1_1_1_1_1_1_1_1_1_2_1_1_1_1_1_1_1_1_1_1_2_1_1_1_1_2_1"/>
    <protectedRange sqref="AX10" name="Range5_1_1_1_2_1_1_1_1_1_1_1_1_1_1_1_1_1_1_1_1_1_1_1_1_1_1_1_1_1_2_2"/>
    <protectedRange sqref="BV10:BW10" name="Range5_3_1_1_1_1_1_1_1_1_1_1_1_1_1_2_1"/>
    <protectedRange sqref="BV12:BW12" name="Range5_8_1_1_1_1_1_1_1_1_1_1_1_1_1_1_2_2"/>
    <protectedRange sqref="BV15:BW15 BP15" name="Range5_12_1_1_1_1_1_1_1_1_1_1_1_1_1_1_2_1"/>
    <protectedRange sqref="O10 O14:O16 O12" name="Range4_1_1_1_1_1_1_1_1_1_1_1_2_1_1_1_1_2_2"/>
    <protectedRange sqref="AA13" name="Range4_3_1_1_2_1_1_2_1_1_1_1_1_1_1_1_1_1_1_1_1_1_1_1_1_1_1_1_1_1_1_2_2"/>
    <protectedRange sqref="O13" name="Range4_1_1_1_1_1_1_1_1_1_1_1_1_1_1_1_1_1_1"/>
    <protectedRange sqref="U10" name="Range4_1_1_1_2_1_1_1_1_1_1_1_1_1_1_1_1_1_1"/>
    <protectedRange sqref="AZ11" name="Range5_2_1_1_2_1_1_2_1_1_1_1_1_1_1_1_1_1_1_1_1_1_1_1_1_1_1"/>
    <protectedRange sqref="AA12 AA14:AA15" name="Range4_1_1_1_2_1_1_2_1_1_1_1_1_1_1_1_1_1_1_1_1_1_1_1_1_2_1_1_1_1_1_1"/>
    <protectedRange sqref="AK12 AK14:AK16" name="Range4_2_1_1_2_1_1_2_1_1_1_1_1_1_1_1_1_1_1_1_1_1_1_1_1_2_1_1_1_1"/>
    <protectedRange sqref="AP12 AP14:AP16" name="Range4_3_1_1_2_1_1_2_1_1_1_1_1_1_1_1_1_1_1_1_1_1_1_1_1_2_1_1_1_1_1_1"/>
    <protectedRange sqref="AU12 AU14:AU16" name="Range4_4_1_1_2_1_1_2_1_1_1_1_1_1_1_1_1_1_1_1_1_1_1_1_1_2_1_1_1_1_1_2"/>
    <protectedRange sqref="BZ12 BZ14" name="Range5_1_1_1_2_1_1_2_1_1_1_1_1_1_1_1_1_1_1_1_1_1_1_1_1_2_1_1_1_1_1_1"/>
    <protectedRange sqref="BZ15:BZ16 CC12 CC14:CC16" name="Range5_2_1_1_2_1_1_2_1_1_1_1_1_1_1_1_1_1_1_1_1_1_1_1_1_2_1_1_1_1"/>
    <protectedRange sqref="W10:W12 W14:W18" name="Range4_5_1_2_1_1_1_1_1_1_1_1_1_1_2_1_1_1_1_1_1_1_1_1_1_2_1_1_1_1"/>
    <protectedRange sqref="AA10:AB10 AG10:AG12 AG14:AG18 AB11:AB12 AB14:AB18" name="Range4_1_1_1_2_1_1_1_1_1_1_1_1_1_1_2_1_1_1_1_1_1_1_1_1_1_2_1_1_1_1_3_1"/>
    <protectedRange sqref="AK10:AL10 AL11:AL12 AL14:AL18" name="Range4_2_1_1_2_1_1_1_1_1_1_1_1_1_1_2_1_1_1_1_1_1_1_1_1_1_2_1_1_1_1"/>
    <protectedRange sqref="AP10:AQ10 AQ11:AQ12 AQ14:AQ18" name="Range4_3_1_1_2_1_1_1_1_1_1_1_1_1_1_2_1_1_1_1_1_1_1_1_1_1_2_1_1_1_1"/>
    <protectedRange sqref="AU10:AV10 AV11:AV12 AV14:AV18" name="Range4_4_1_1_2_1_1_1_1_1_1_1_1_1_1_2_1_1_1_1_1_1_1_1_1_1_2_1_1_1_1"/>
    <protectedRange sqref="BZ10" name="Range5_1_1_1_2_1_1_1_1_1_1_1_1_1_1_1_1_1_1_1_1_1_1_1_1_1_1_1_1_1_1_2"/>
    <protectedRange sqref="CC10" name="Range5_2_1_1_2_1_1_1_1_1_1_1_1_1_1_1_1_1_1_1_1_1_1_1_1_1_1_1_1_1"/>
    <protectedRange sqref="DJ10:DK10" name="Range5_3_1_1_1_1_1_1_1_1_1_1_1_1_1"/>
    <protectedRange sqref="DJ11:DK11" name="Range5_7_1_1_1_1_1_1_1_1_1_1_1_1"/>
    <protectedRange sqref="DJ12:DK12" name="Range5_8_1_1_1_1_1_1_1_1_1_1_1_1_1_1_3_1"/>
    <protectedRange sqref="DJ14:DK14" name="Range5_11_1_1_1_1_1_1_1_1_1_1_1_1_1"/>
    <protectedRange sqref="DJ15:DK15 DA15" name="Range5_12_1_1_1_1_1_1_1_1_1_1_1_1_1_1"/>
    <protectedRange sqref="DJ16:DK16" name="Range5_14_1_1_1_1_1_1_1_1_1_1_1_1_1"/>
    <protectedRange sqref="V10 V14:V16 V12" name="Range4_1_1_1_1_1_1_1_1_1_1_1_2_1_1_1_1_1_2"/>
    <protectedRange sqref="EF10:EG11 EF14:EG17 EG12 EE17" name="Range6_1_1_1_1_1_1_1_1_1_2_1_1_1_1"/>
    <protectedRange sqref="AK13" name="Range4_2_1_1_2_1_1_2_1_1_1_1_1_1_1_1_1_1_1_1_1_1_1_1_1_1_1_1_1_1_1"/>
    <protectedRange sqref="AU13" name="Range4_4_1_1_2_1_1_2_1_1_1_1_1_1_1_1_1_1_1_1_1_1_1_1_1_1_1_1_1_1_1"/>
    <protectedRange sqref="CC13" name="Range5_2_1_1_2_1_1_2_1_1_1_1_1_1_1_1_1_1_1_1_1_1_1_1_1_1_1_1_1_1_1_1"/>
    <protectedRange sqref="AF10" name="Range4_1_1_1_2_1_1_1_1_1_1_1_1_1_1_1_1_1_1_1"/>
    <protectedRange sqref="W13" name="Range4_5_1_2_1_1_1_1_1_1_1_1_1_1_2_1_1_1_1_1_1_1_1_1_1_2_1_1_1_1_1"/>
    <protectedRange sqref="AB13 AG13" name="Range4_1_1_1_2_1_1_1_1_1_1_1_1_1_1_2_1_1_1_1_1_1_1_1_1_1_2_1_1_1_1_4"/>
    <protectedRange sqref="AL13" name="Range4_2_1_1_2_1_1_1_1_1_1_1_1_1_1_2_1_1_1_1_1_1_1_1_1_1_2_1_1_1_1_1"/>
    <protectedRange sqref="AQ13" name="Range4_3_1_1_2_1_1_1_1_1_1_1_1_1_1_2_1_1_1_1_1_1_1_1_1_1_2_1_1_1_1_1"/>
    <protectedRange sqref="AV13" name="Range4_4_1_1_2_1_1_1_1_1_1_1_1_1_1_2_1_1_1_1_1_1_1_1_1_1_2_1_1_1_1_1"/>
    <protectedRange sqref="AA13" name="Range4_1_1_1_2_1_1_2_1_1_1_1_1_1_1_1_1_1_1_1_1_1_1_1_1_1_1_1_1_1_1"/>
    <protectedRange sqref="AK13" name="Range4_2_1_1_2_1_1_2_1_1_1_1_1_1_1_1_1_1_1_1_1_1_1_1_1_1_1_1_1_1_1_1"/>
    <protectedRange sqref="AP13" name="Range4_3_1_1_2_1_1_2_1_1_1_1_1_1_1_1_1_1_1_1_1_1_1_1_1_1_1_1_1_1_1"/>
    <protectedRange sqref="AU13" name="Range4_4_1_1_2_1_1_2_1_1_1_1_1_1_1_1_1_1_1_1_1_1_1_1_1_1_1_1_1_1_1_1"/>
    <protectedRange sqref="BZ13" name="Range5_1_1_1_2_1_1_2_1_1_1_1_1_1_1_1_1_1_1_1_1_1_1_1_1_1_1_1_1_1_1_1"/>
    <protectedRange sqref="CC13" name="Range5_2_1_1_2_1_1_2_1_1_1_1_1_1_1_1_1_1_1_1_1_1_1_1_1_1_1_1_1_1_1_2"/>
    <protectedRange sqref="DK13" name="Range5_9_1_1_1_1_1_1_1_1_1_1_1_1_1_1_1"/>
    <protectedRange sqref="EF13:EG13" name="Range6_1_1_1_1_1_1_1_1_1_1_1_1_1_1_1"/>
    <protectedRange sqref="DJ13" name="Range5_9_1_1_1_1_1_1_1_1_1_1_1_4"/>
    <protectedRange sqref="V13" name="Range4_1_1_1_1_1_1_1_1_1_1_1"/>
  </protectedRanges>
  <mergeCells count="136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  <mergeCell ref="C20:AA21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5_8_1_1_1_1_1_1_1_1_1_1_1_1_1_1" rangeCreator="" othersAccessPermission="edit"/>
    <arrUserId title="Range5_9_1_1_1_1_1_1_1_1_1_1_1" rangeCreator="" othersAccessPermission="edit"/>
    <arrUserId title="Range4_1_1_1_2_1_1_1_1_1_1_1_1_1_1_2_1_1_1_1_1_1_1_1_1_1_2_1_1_1_1_1" rangeCreator="" othersAccessPermission="edit"/>
    <arrUserId title="Range5_8_1_1_1_1_1_1_1_1_1_1_1_1_1_1_1" rangeCreator="" othersAccessPermission="edit"/>
    <arrUserId title="Range4_3_1_1_2_1_1_2_1_1_1_1_1_1_1_1_1_1_1_1_1_1_1_1_1_1_1_1_1_1_1_1" rangeCreator="" othersAccessPermission="edit"/>
    <arrUserId title="Range5_9_1_1_1_1_1_1_1_1_1_1_1_1" rangeCreator="" othersAccessPermission="edit"/>
    <arrUserId title="Range4_4_1_1_2_1_1_2_1_1_1_1_1_1_1_1_1_1_1_1_1_1_1_1_1_2_1_1_1_1_2" rangeCreator="" othersAccessPermission="edit"/>
    <arrUserId title="Range4_1_1_1_2_1_1_1_1_1_1_1_1_1_1_2_1_1_1_1_1_1_1_1_1_1_2_1_1_1_1_2" rangeCreator="" othersAccessPermission="edit"/>
    <arrUserId title="Range5_1_1_1_2_1_1_1_1_1_1_1_1_1_1_1_1_1_1_1_1_1_1_1_1_1_1_1_1_1_2" rangeCreator="" othersAccessPermission="edit"/>
    <arrUserId title="Range5_8_1_1_1_1_1_1_1_1_1_1_1_1_1_1_2" rangeCreator="" othersAccessPermission="edit"/>
    <arrUserId title="Range4_1_1_1_1_1_1_1_1_1_1_1_2_1_1_1_1_2" rangeCreator="" othersAccessPermission="edit"/>
    <arrUserId title="Range4_3_1_1_2_1_1_2_1_1_1_1_1_1_1_1_1_1_1_1_1_1_1_1_1_1_1_1_1_1_1_2" rangeCreator="" othersAccessPermission="edit"/>
    <arrUserId title="Range5_9_1_1_1_1_1_1_1_1_1_1_1_1_1_2" rangeCreator="" othersAccessPermission="edit"/>
    <arrUserId title="Range5_9_1_1_1_1_1_1_1_1_1_1_1_2" rangeCreator="" othersAccessPermission="edit"/>
    <arrUserId title="Range4_4_1_1_2_1_1_2_1_1_1_1_1_1_1_1_1_1_1_1_1_1_1_1_1_2_1_1_1_1" rangeCreator="" othersAccessPermission="edit"/>
    <arrUserId title="Range4_1_1_1_2_1_1_1_1_1_1_1_1_1_1_2_1_1_1_1_1_1_1_1_1_1_2_1_1_1_1_3" rangeCreator="" othersAccessPermission="edit"/>
    <arrUserId title="Range5_1_1_1_2_1_1_1_1_1_1_1_1_1_1_1_1_1_1_1_1_1_1_1_1_1_1_1_1_1" rangeCreator="" othersAccessPermission="edit"/>
    <arrUserId title="Range5_8_1_1_1_1_1_1_1_1_1_1_1_1_1_1_3" rangeCreator="" othersAccessPermission="edit"/>
    <arrUserId title="Range4_1_1_1_1_1_1_1_1_1_1_1_2_1_1_1_1" rangeCreator="" othersAccessPermission="edit"/>
    <arrUserId title="Range4_3_1_1_2_1_1_2_1_1_1_1_1_1_1_1_1_1_1_1_1_1_1_1_1_1_1_1_1_1_1_3" rangeCreator="" othersAccessPermission="edit"/>
    <arrUserId title="Range5_9_1_1_1_1_1_1_1_1_1_1_1_1_1" rangeCreator="" othersAccessPermission="edit"/>
    <arrUserId title="Range5_9_1_1_1_1_1_1_1_1_1_1_1_3" rangeCreator="" othersAccessPermission="edit"/>
    <arrUserId title="Range4_1_1_1_2_1_1_1_1_1_1_1_1_1_1_2_1_1_1_1_1_1_1_1_1_1_2_1_1_1_1_1_1" rangeCreator="" othersAccessPermission="edit"/>
    <arrUserId title="Range5_8_1_1_1_1_1_1_1_1_1_1_1_1_1_1_1_1" rangeCreator="" othersAccessPermission="edit"/>
    <arrUserId title="Range4_3_1_1_2_1_1_2_1_1_1_1_1_1_1_1_1_1_1_1_1_1_1_1_1_1_1_1_1_1_1_1_1" rangeCreator="" othersAccessPermission="edit"/>
    <arrUserId title="Range5_9_1_1_1_1_1_1_1_1_1_1_1_1_2" rangeCreator="" othersAccessPermission="edit"/>
    <arrUserId title="Range4_4_1_1_2_1_1_2_1_1_1_1_1_1_1_1_1_1_1_1_1_1_1_1_1_2_1_1_1_1_1_1_1" rangeCreator="" othersAccessPermission="edit"/>
    <arrUserId title="Range4_1_1_1_2_1_1_1_1_1_1_1_1_1_1_2_1_1_1_1_1_1_1_1_1_1_2_1_1_1_1_1_1_1" rangeCreator="" othersAccessPermission="edit"/>
    <arrUserId title="Range5_1_1_1_2_1_1_1_1_1_1_1_1_1_1_1_1_1_1_1_1_1_1_1_1_1_1_1_1_1_1_1_1" rangeCreator="" othersAccessPermission="edit"/>
    <arrUserId title="Range5_8_1_1_1_1_1_1_1_1_1_1_1_1_1_1_1_1_1" rangeCreator="" othersAccessPermission="edit"/>
    <arrUserId title="Range4_1_1_1_1_1_1_1_1_1_1_1_2_1_1_1_1_1_1_1" rangeCreator="" othersAccessPermission="edit"/>
    <arrUserId title="Range4_3_1_1_2_1_1_2_1_1_1_1_1_1_1_1_1_1_1_1_1_1_1_1_1_1_1_1_1_1_1_1_1_1" rangeCreator="" othersAccessPermission="edit"/>
    <arrUserId title="Range6_1_1_1_1_1_1_1_1_1_1_1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" rangeCreator="" othersAccessPermission="edit"/>
    <arrUserId title="Range5_1_1_1_2_1_1_2_1_1_1_1_1_1_1_1_1_1_1_1_1_1_1_1_1_2_1_1_1_1" rangeCreator="" othersAccessPermission="edit"/>
    <arrUserId title="Range4_1_1_1_2_1_1_1_1_1_1_1_1_1_1_2_1_1_1_1_1_1_1_1_1_1_2_1_1_1_1_2_1" rangeCreator="" othersAccessPermission="edit"/>
    <arrUserId title="Range4_3_1_1_2_1_1_1_1_1_1_1_1_1_1_2_1_1_1_1_1_1_1_1_1_1_2_1_1_1_1_2" rangeCreator="" othersAccessPermission="edit"/>
    <arrUserId title="Range5_1_1_1_2_1_1_1_1_1_1_1_1_1_1_1_1_1_1_1_1_1_1_1_1_1_1_1_1_1_2_1" rangeCreator="" othersAccessPermission="edit"/>
    <arrUserId title="Range5_3_1_1_1_1_1_1_1_1_1_1_1_1_1_2" rangeCreator="" othersAccessPermission="edit"/>
    <arrUserId title="Range5_8_1_1_1_1_1_1_1_1_1_1_1_1_1_1_2_1" rangeCreator="" othersAccessPermission="edit"/>
    <arrUserId title="Range5_12_1_1_1_1_1_1_1_1_1_1_1_1_1_1_2" rangeCreator="" othersAccessPermission="edit"/>
    <arrUserId title="Range4_1_1_1_1_1_1_1_1_1_1_1_2_1_1_1_1_2_1" rangeCreator="" othersAccessPermission="edit"/>
    <arrUserId title="Range4_1_1_1_2_1_1_2_1_1_1_1_1_1_1_1_1_1_1_1_1_1_1_1_1_1_1_1_1_1_1_2" rangeCreator="" othersAccessPermission="edit"/>
    <arrUserId title="Range4_3_1_1_2_1_1_2_1_1_1_1_1_1_1_1_1_1_1_1_1_1_1_1_1_1_1_1_1_1_1_2_1" rangeCreator="" othersAccessPermission="edit"/>
    <arrUserId title="Range5_2_1_1_2_1_1_2_1_1_1_1_1_1_1_1_1_1_1_1_1_1_1_1_1_1_1_1_1_1_1" rangeCreator="" othersAccessPermission="edit"/>
    <arrUserId title="Range4_1_1_1_1_1_1_1_1_1_1_1_1_1_1_1_1_1" rangeCreator="" othersAccessPermission="edit"/>
    <arrUserId title="Range4_1_1_1_2_1_1_1_1_1_1_1_1_1_1_1_1_1" rangeCreator="" othersAccessPermission="edit"/>
    <arrUserId title="Range5_2_1_1_2_1_1_2_1_1_1_1_1_1_1_1_1_1_1_1_1_1_1_1_1_1" rangeCreator="" othersAccessPermission="edit"/>
    <arrUserId title="Range4_4_1_1_2_1_1_2_1_1_1_1_1_1_1_1_1_1_1_1_1_1_1_1_1_2_1_1_1_1_1" rangeCreator="" othersAccessPermission="edit"/>
    <arrUserId title="Range4_1_1_1_2_1_1_1_1_1_1_1_1_1_1_2_1_1_1_1_1_1_1_1_1_1_2_1_1_1_1" rangeCreator="" othersAccessPermission="edit"/>
    <arrUserId title="Range5_1_1_1_2_1_1_1_1_1_1_1_1_1_1_1_1_1_1_1_1_1_1_1_1_1_1_1_1_1_1" rangeCreator="" othersAccessPermission="edit"/>
    <arrUserId title="Range5_8_1_1_1_1_1_1_1_1_1_1_1_1_1_1_4" rangeCreator="" othersAccessPermission="edit"/>
    <arrUserId title="Range4_1_1_1_1_1_1_1_1_1_1_1_2_1_1_1_1_1" rangeCreator="" othersAccessPermission="edit"/>
    <arrUserId title="Range5_9_1_1_1_1_1_1_1_1_1_1_1_1_1_1" rangeCreator="" othersAccessPermission="edit"/>
    <arrUserId title="Range4_1_1_1_2_1_1_1_1_1_1_1_1_1_1_2_1_1_1_1_1_1_1_1_1_1_2_1_1_1_1_1_2" rangeCreator="" othersAccessPermission="edit"/>
    <arrUserId title="Range5_8_1_1_1_1_1_1_1_1_1_1_1_1_1_1_1_2" rangeCreator="" othersAccessPermission="edit"/>
    <arrUserId title="Range5_9_1_1_1_1_1_1_1_1_1_1_1_1_3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_2" rangeCreator="" othersAccessPermission="edit"/>
    <arrUserId title="Range5_1_1_1_2_1_1_1_1_1_1_1_1_1_1_1_1_1_1_1_1_1_1_1_1_1_1_1_1_1_1_1" rangeCreator="" othersAccessPermission="edit"/>
    <arrUserId title="Range5_8_1_1_1_1_1_1_1_1_1_1_1_1_1_1_1_1_2" rangeCreator="" othersAccessPermission="edit"/>
    <arrUserId title="Range4_1_1_1_1_1_1_1_1_1_1_1_2_1_1_1_1_1_1" rangeCreator="" othersAccessPermission="edit"/>
    <arrUserId title="Range6_1_1_1_1_1_1_1_1_1_1_1_1_1_1_1_1" rangeCreator="" othersAccessPermission="edit"/>
    <arrUserId title="Range4_1_1_1_2_1_1_2_1_1_1_1_1_1_1_1_1_1_1_1_1_1_1_1_1_2_1_1_1_1_1" rangeCreator="" othersAccessPermission="edit"/>
    <arrUserId title="Range4_3_1_1_2_1_1_2_1_1_1_1_1_1_1_1_1_1_1_1_1_1_1_1_1_2_1_1_1_1_1" rangeCreator="" othersAccessPermission="edit"/>
    <arrUserId title="Range5_1_1_1_2_1_1_2_1_1_1_1_1_1_1_1_1_1_1_1_1_1_1_1_1_2_1_1_1_1_1" rangeCreator="" othersAccessPermission="edit"/>
    <arrUserId title="Range4_1_1_1_2_1_1_1_1_1_1_1_1_1_1_2_1_1_1_1_1_1_1_1_1_1_2_1_1_1_1_2_2" rangeCreator="" othersAccessPermission="edit"/>
    <arrUserId title="Range4_3_1_1_2_1_1_1_1_1_1_1_1_1_1_2_1_1_1_1_1_1_1_1_1_1_2_1_1_1_1_2_1" rangeCreator="" othersAccessPermission="edit"/>
    <arrUserId title="Range5_1_1_1_2_1_1_1_1_1_1_1_1_1_1_1_1_1_1_1_1_1_1_1_1_1_1_1_1_1_2_2" rangeCreator="" othersAccessPermission="edit"/>
    <arrUserId title="Range5_3_1_1_1_1_1_1_1_1_1_1_1_1_1_2_1" rangeCreator="" othersAccessPermission="edit"/>
    <arrUserId title="Range5_8_1_1_1_1_1_1_1_1_1_1_1_1_1_1_2_2" rangeCreator="" othersAccessPermission="edit"/>
    <arrUserId title="Range5_12_1_1_1_1_1_1_1_1_1_1_1_1_1_1_2_1" rangeCreator="" othersAccessPermission="edit"/>
    <arrUserId title="Range4_1_1_1_1_1_1_1_1_1_1_1_2_1_1_1_1_2_2" rangeCreator="" othersAccessPermission="edit"/>
    <arrUserId title="Range4_3_1_1_2_1_1_2_1_1_1_1_1_1_1_1_1_1_1_1_1_1_1_1_1_1_1_1_1_1_1_2_2" rangeCreator="" othersAccessPermission="edit"/>
    <arrUserId title="Range4_1_1_1_1_1_1_1_1_1_1_1_1_1_1_1_1_1_1" rangeCreator="" othersAccessPermission="edit"/>
    <arrUserId title="Range4_1_1_1_2_1_1_1_1_1_1_1_1_1_1_1_1_1_1" rangeCreator="" othersAccessPermission="edit"/>
    <arrUserId title="Range5_2_1_1_2_1_1_2_1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" rangeCreator="" othersAccessPermission="edit"/>
    <arrUserId title="Range4_3_1_1_2_1_1_2_1_1_1_1_1_1_1_1_1_1_1_1_1_1_1_1_1_2_1_1_1_1_1_1" rangeCreator="" othersAccessPermission="edit"/>
    <arrUserId title="Range4_4_1_1_2_1_1_2_1_1_1_1_1_1_1_1_1_1_1_1_1_1_1_1_1_2_1_1_1_1_1_2" rangeCreator="" othersAccessPermission="edit"/>
    <arrUserId title="Range5_1_1_1_2_1_1_2_1_1_1_1_1_1_1_1_1_1_1_1_1_1_1_1_1_2_1_1_1_1_1_1" rangeCreator="" othersAccessPermission="edit"/>
    <arrUserId title="Range5_2_1_1_2_1_1_2_1_1_1_1_1_1_1_1_1_1_1_1_1_1_1_1_1_2_1_1_1_1" rangeCreator="" othersAccessPermission="edit"/>
    <arrUserId title="Range4_5_1_2_1_1_1_1_1_1_1_1_1_1_2_1_1_1_1_1_1_1_1_1_1_2_1_1_1_1" rangeCreator="" othersAccessPermission="edit"/>
    <arrUserId title="Range4_1_1_1_2_1_1_1_1_1_1_1_1_1_1_2_1_1_1_1_1_1_1_1_1_1_2_1_1_1_1_3_1" rangeCreator="" othersAccessPermission="edit"/>
    <arrUserId title="Range4_2_1_1_2_1_1_1_1_1_1_1_1_1_1_2_1_1_1_1_1_1_1_1_1_1_2_1_1_1_1" rangeCreator="" othersAccessPermission="edit"/>
    <arrUserId title="Range4_3_1_1_2_1_1_1_1_1_1_1_1_1_1_2_1_1_1_1_1_1_1_1_1_1_2_1_1_1_1" rangeCreator="" othersAccessPermission="edit"/>
    <arrUserId title="Range4_4_1_1_2_1_1_1_1_1_1_1_1_1_1_2_1_1_1_1_1_1_1_1_1_1_2_1_1_1_1" rangeCreator="" othersAccessPermission="edit"/>
    <arrUserId title="Range5_1_1_1_2_1_1_1_1_1_1_1_1_1_1_1_1_1_1_1_1_1_1_1_1_1_1_1_1_1_1_2" rangeCreator="" othersAccessPermission="edit"/>
    <arrUserId title="Range5_2_1_1_2_1_1_1_1_1_1_1_1_1_1_1_1_1_1_1_1_1_1_1_1_1_1_1_1_1" rangeCreator="" othersAccessPermission="edit"/>
    <arrUserId title="Range5_3_1_1_1_1_1_1_1_1_1_1_1_1_1" rangeCreator="" othersAccessPermission="edit"/>
    <arrUserId title="Range5_7_1_1_1_1_1_1_1_1_1_1_1_1" rangeCreator="" othersAccessPermission="edit"/>
    <arrUserId title="Range5_8_1_1_1_1_1_1_1_1_1_1_1_1_1_1_3_1" rangeCreator="" othersAccessPermission="edit"/>
    <arrUserId title="Range5_11_1_1_1_1_1_1_1_1_1_1_1_1_1" rangeCreator="" othersAccessPermission="edit"/>
    <arrUserId title="Range5_12_1_1_1_1_1_1_1_1_1_1_1_1_1_1" rangeCreator="" othersAccessPermission="edit"/>
    <arrUserId title="Range5_14_1_1_1_1_1_1_1_1_1_1_1_1_1" rangeCreator="" othersAccessPermission="edit"/>
    <arrUserId title="Range4_1_1_1_1_1_1_1_1_1_1_1_2_1_1_1_1_1_2" rangeCreator="" othersAccessPermission="edit"/>
    <arrUserId title="Range6_1_1_1_1_1_1_1_1_1_2_1_1_1_1" rangeCreator="" othersAccessPermission="edit"/>
    <arrUserId title="Range4_2_1_1_2_1_1_2_1_1_1_1_1_1_1_1_1_1_1_1_1_1_1_1_1_1_1_1_1_1_1" rangeCreator="" othersAccessPermission="edit"/>
    <arrUserId title="Range4_4_1_1_2_1_1_2_1_1_1_1_1_1_1_1_1_1_1_1_1_1_1_1_1_1_1_1_1_1_1" rangeCreator="" othersAccessPermission="edit"/>
    <arrUserId title="Range5_2_1_1_2_1_1_2_1_1_1_1_1_1_1_1_1_1_1_1_1_1_1_1_1_1_1_1_1_1_1_1" rangeCreator="" othersAccessPermission="edit"/>
    <arrUserId title="Range4_1_1_1_2_1_1_1_1_1_1_1_1_1_1_1_1_1_1_1" rangeCreator="" othersAccessPermission="edit"/>
    <arrUserId title="Range4_5_1_2_1_1_1_1_1_1_1_1_1_1_2_1_1_1_1_1_1_1_1_1_1_2_1_1_1_1_1" rangeCreator="" othersAccessPermission="edit"/>
    <arrUserId title="Range4_1_1_1_2_1_1_1_1_1_1_1_1_1_1_2_1_1_1_1_1_1_1_1_1_1_2_1_1_1_1_4" rangeCreator="" othersAccessPermission="edit"/>
    <arrUserId title="Range4_2_1_1_2_1_1_1_1_1_1_1_1_1_1_2_1_1_1_1_1_1_1_1_1_1_2_1_1_1_1_1" rangeCreator="" othersAccessPermission="edit"/>
    <arrUserId title="Range4_3_1_1_2_1_1_1_1_1_1_1_1_1_1_2_1_1_1_1_1_1_1_1_1_1_2_1_1_1_1_1" rangeCreator="" othersAccessPermission="edit"/>
    <arrUserId title="Range4_4_1_1_2_1_1_1_1_1_1_1_1_1_1_2_1_1_1_1_1_1_1_1_1_1_2_1_1_1_1_1" rangeCreator="" othersAccessPermission="edit"/>
    <arrUserId title="Range4_1_1_1_2_1_1_2_1_1_1_1_1_1_1_1_1_1_1_1_1_1_1_1_1_1_1_1_1_1_1" rangeCreator="" othersAccessPermission="edit"/>
    <arrUserId title="Range4_2_1_1_2_1_1_2_1_1_1_1_1_1_1_1_1_1_1_1_1_1_1_1_1_1_1_1_1_1_1_1" rangeCreator="" othersAccessPermission="edit"/>
    <arrUserId title="Range4_3_1_1_2_1_1_2_1_1_1_1_1_1_1_1_1_1_1_1_1_1_1_1_1_1_1_1_1_1_1" rangeCreator="" othersAccessPermission="edit"/>
    <arrUserId title="Range4_4_1_1_2_1_1_2_1_1_1_1_1_1_1_1_1_1_1_1_1_1_1_1_1_1_1_1_1_1_1_1" rangeCreator="" othersAccessPermission="edit"/>
    <arrUserId title="Range5_1_1_1_2_1_1_2_1_1_1_1_1_1_1_1_1_1_1_1_1_1_1_1_1_1_1_1_1_1_1_1" rangeCreator="" othersAccessPermission="edit"/>
    <arrUserId title="Range5_2_1_1_2_1_1_2_1_1_1_1_1_1_1_1_1_1_1_1_1_1_1_1_1_1_1_1_1_1_1_2" rangeCreator="" othersAccessPermission="edit"/>
    <arrUserId title="Range5_9_1_1_1_1_1_1_1_1_1_1_1_1_1_1_1" rangeCreator="" othersAccessPermission="edit"/>
    <arrUserId title="Range6_1_1_1_1_1_1_1_1_1_1_1_1_1_1_1" rangeCreator="" othersAccessPermission="edit"/>
    <arrUserId title="Range5_9_1_1_1_1_1_1_1_1_1_1_1_4" rangeCreator="" othersAccessPermission="edit"/>
    <arrUserId title="Range4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2025-02-03T13:31:21Z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1049-12.2.0.19805</vt:lpwstr>
  </property>
</Properties>
</file>